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codeName="ThisWorkbook"/>
  <mc:AlternateContent xmlns:mc="http://schemas.openxmlformats.org/markup-compatibility/2006">
    <mc:Choice Requires="x15">
      <x15ac:absPath xmlns:x15ac="http://schemas.microsoft.com/office/spreadsheetml/2010/11/ac" url="C:\Users\piete\Documents\AAAAA Temporary Forum FIles\"/>
    </mc:Choice>
  </mc:AlternateContent>
  <xr:revisionPtr revIDLastSave="0" documentId="13_ncr:1_{A8C43AA6-62EA-41EB-BE3F-0CDDD195012E}" xr6:coauthVersionLast="46" xr6:coauthVersionMax="46" xr10:uidLastSave="{00000000-0000-0000-0000-000000000000}"/>
  <bookViews>
    <workbookView xWindow="8904" yWindow="192" windowWidth="26160" windowHeight="18360" activeTab="2" xr2:uid="{00000000-000D-0000-FFFF-FFFF00000000}"/>
  </bookViews>
  <sheets>
    <sheet name="Front" sheetId="1" r:id="rId1"/>
    <sheet name="Back" sheetId="2" r:id="rId2"/>
    <sheet name="Spellsheet" sheetId="3" r:id="rId3"/>
    <sheet name="Complete Spell List" sheetId="4" r:id="rId4"/>
    <sheet name="Data"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 i="3" l="1" a="1"/>
  <c r="A12" i="3" s="1"/>
  <c r="BN29" i="1"/>
  <c r="BC10" i="2"/>
  <c r="AZ9" i="2"/>
  <c r="AZ27" i="2" s="1"/>
  <c r="BV23" i="2"/>
  <c r="BU29" i="1"/>
  <c r="BK29" i="1"/>
  <c r="AM27" i="2"/>
  <c r="S28" i="2"/>
  <c r="S17" i="2"/>
  <c r="BU32" i="1"/>
  <c r="BN32" i="1"/>
  <c r="BP29" i="1"/>
  <c r="I13" i="1"/>
  <c r="D30" i="1" s="1"/>
  <c r="I14" i="1"/>
  <c r="BE12" i="1" s="1"/>
  <c r="I15" i="1"/>
  <c r="Q15" i="1" s="1"/>
  <c r="I16" i="1"/>
  <c r="D29" i="1" s="1"/>
  <c r="I18" i="1"/>
  <c r="D31" i="1" s="1"/>
  <c r="I17" i="1"/>
  <c r="AL18" i="1"/>
  <c r="Q2" i="1" s="1"/>
  <c r="D46" i="1" s="1"/>
  <c r="E5" i="3" l="1"/>
  <c r="BR29" i="1"/>
  <c r="BF27" i="1" s="1"/>
  <c r="BU33" i="1"/>
  <c r="S7" i="2" s="1"/>
  <c r="S35" i="2" s="1" a="1"/>
  <c r="S35" i="2" s="1"/>
  <c r="AM35" i="2" s="1"/>
  <c r="BN33" i="1"/>
  <c r="BB27" i="1" s="1"/>
  <c r="Q13" i="1"/>
  <c r="D27" i="1"/>
  <c r="D42" i="1"/>
  <c r="D43" i="1"/>
  <c r="Q14" i="1"/>
  <c r="Q16" i="1"/>
  <c r="D35" i="1"/>
  <c r="D48" i="1" s="1"/>
  <c r="D32" i="1"/>
  <c r="D37" i="1"/>
  <c r="D41" i="1"/>
  <c r="Q18" i="1"/>
  <c r="D34" i="1"/>
  <c r="D39" i="1"/>
  <c r="D40" i="1"/>
  <c r="Q17" i="1"/>
  <c r="D38" i="1"/>
  <c r="D49" i="1" s="1"/>
  <c r="D28" i="1"/>
  <c r="D36" i="1"/>
  <c r="D44" i="1"/>
  <c r="D33" i="1"/>
  <c r="D47" i="1" s="1"/>
  <c r="BK23" i="2" l="1"/>
  <c r="BP23" i="2"/>
  <c r="AP2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Matthew Coakley</author>
  </authors>
  <commentList>
    <comment ref="H2" authorId="0" shapeId="0" xr:uid="{00000000-0006-0000-0400-000001000000}">
      <text>
        <r>
          <rPr>
            <sz val="9"/>
            <color indexed="81"/>
            <rFont val="Times New Roman"/>
            <family val="1"/>
          </rPr>
          <t xml:space="preserve">You hurl a bubble of acid. Choose one creature within range, or choose two creatures within range that are within 5 feet of each other. A target must succeed on a Dexterity saving throw or take 1d6 acid damage.
</t>
        </r>
        <r>
          <rPr>
            <b/>
            <sz val="9"/>
            <color indexed="81"/>
            <rFont val="Times New Roman"/>
            <family val="1"/>
          </rPr>
          <t>At Higher Levels.</t>
        </r>
        <r>
          <rPr>
            <sz val="9"/>
            <color indexed="81"/>
            <rFont val="Times New Roman"/>
            <family val="1"/>
          </rPr>
          <t xml:space="preserve"> This spell’s damage increases by 1d6 when you reach 5th level (2d6), 11th level (3d6), and 17th level (4d6).</t>
        </r>
      </text>
    </comment>
    <comment ref="H3" authorId="0" shapeId="0" xr:uid="{00000000-0006-0000-0400-000002000000}">
      <text>
        <r>
          <rPr>
            <sz val="9"/>
            <color indexed="81"/>
            <rFont val="Times New Roman"/>
            <family val="1"/>
          </rPr>
          <t>You extend your hand and trace a sigil of warding in the air. Until the end of your next turn, you have resistance against bludgeoning, piercing, and slashing damage dealt by weapon attacks.</t>
        </r>
      </text>
    </comment>
    <comment ref="H4" authorId="0" shapeId="0" xr:uid="{00000000-0006-0000-0400-000003000000}">
      <text>
        <r>
          <rPr>
            <sz val="9"/>
            <color indexed="81"/>
            <rFont val="Times New Roman"/>
            <family val="1"/>
          </rPr>
          <t xml:space="preserve">You brandish the weapon used in the spell’s casting and make a melee attack with it against one creature within 5 feet of you. On a hit, the target suffers the weapon attack’s normal effects and then becomes sheathed in booming energy until the start of your next turn. If the target willingly moves 5 feet or more before then, the target takes 1d8 thunder damage, and the spell ends.
</t>
        </r>
        <r>
          <rPr>
            <b/>
            <sz val="9"/>
            <color indexed="81"/>
            <rFont val="Times New Roman"/>
            <family val="1"/>
          </rPr>
          <t xml:space="preserve">
At Higher Levels.</t>
        </r>
        <r>
          <rPr>
            <sz val="9"/>
            <color indexed="81"/>
            <rFont val="Times New Roman"/>
            <family val="1"/>
          </rPr>
          <t xml:space="preserve"> At 5th level, the melee attack deals an extra 1d8 thunder damage to the target on a hit, and the damage the target takes for moving increases to 2d8. Both damage rolls increase by 1d8 at 11th level (2d8 and 3d8) and again at 17th level (3d8 and 4d8).</t>
        </r>
      </text>
    </comment>
    <comment ref="N4" authorId="0" shapeId="0" xr:uid="{00000000-0006-0000-0400-000004000000}">
      <text>
        <r>
          <rPr>
            <sz val="9"/>
            <color indexed="81"/>
            <rFont val="Times New Roman"/>
            <family val="1"/>
          </rPr>
          <t>A melee weapon worth at least 1 sp</t>
        </r>
      </text>
    </comment>
    <comment ref="H5" authorId="0" shapeId="0" xr:uid="{00000000-0006-0000-0400-000005000000}">
      <text>
        <r>
          <rPr>
            <sz val="9"/>
            <color indexed="81"/>
            <rFont val="Times New Roman"/>
            <family val="1"/>
          </rPr>
          <t xml:space="preserve">You create a ghostly, skeletal hand in the space of a creature within range. Make a ranged spell attack against the creature to assail it with the chill of the grave. On a hit, the target takes 1d8 necrotic damage, and it can’t regain hit points until the start of your next turn. Until then, the hand clings to the target. If you hit an undead target, it also has disadvantage on attack rolls against you until the end of your next turn.
</t>
        </r>
        <r>
          <rPr>
            <b/>
            <sz val="9"/>
            <color indexed="81"/>
            <rFont val="Times New Roman"/>
            <family val="1"/>
          </rPr>
          <t>At Higher Levels.</t>
        </r>
        <r>
          <rPr>
            <sz val="9"/>
            <color indexed="81"/>
            <rFont val="Times New Roman"/>
            <family val="1"/>
          </rPr>
          <t xml:space="preserve"> This spell’s damage increases by 1d8 when you reach 5th level (2d8), 11th level (3d8), and 17th level (4d8).</t>
        </r>
      </text>
    </comment>
    <comment ref="H6" authorId="0" shapeId="0" xr:uid="{00000000-0006-0000-0400-000006000000}">
      <text>
        <r>
          <rPr>
            <sz val="9"/>
            <color indexed="81"/>
            <rFont val="Times New Roman"/>
            <family val="1"/>
          </rPr>
          <t>You choose nonmagical flame that you can see within range and that fits within a 5-foot cube. You affect it in one of the following ways:
     You instantaneously expand the flame 5 feet in one direction, provided that wood or other fuel is present in the new location.
     You instantaneously extinguish the flames within the cube.
     You double or halve the area of bright light and dim light cast by the flame, change its color, or both. The change lasts for 1 hour.
     You cause simple shapes—such as the vague form of a creature, an inanimate object, or a location—to appear within the flames and animate as you like. The shapes last for 1 hour.
If you cast this spell multiple times, you can have up to three of its non-instantaneous effects active at a time, and you can dismiss such an effect as an action.</t>
        </r>
      </text>
    </comment>
    <comment ref="H7" authorId="0" shapeId="0" xr:uid="{00000000-0006-0000-0400-000007000000}">
      <text>
        <r>
          <rPr>
            <sz val="9"/>
            <color indexed="81"/>
            <rFont val="Times New Roman"/>
            <family val="1"/>
          </rPr>
          <t xml:space="preserve">You create a bonfire on ground that you can see within range. Until the spell ends, the bonfire fills a 5-foot cube. Any creature in the bonfire’s space when you cast the spell must succeed on a Dexterity saving throw or take 1d8 fire damage. A creature must also make the saving throw when it enters the bonfire’s space for the first time on a turn or ends its turn there.
</t>
        </r>
        <r>
          <rPr>
            <b/>
            <sz val="9"/>
            <color indexed="81"/>
            <rFont val="Times New Roman"/>
            <family val="1"/>
          </rPr>
          <t>At Higher Levels</t>
        </r>
        <r>
          <rPr>
            <sz val="9"/>
            <color indexed="81"/>
            <rFont val="Times New Roman"/>
            <family val="1"/>
          </rPr>
          <t>. The spell’s damage increases by 1d8 when you reach 5th level (2d8), 11th level (3d8), and 17th level (4d8).</t>
        </r>
      </text>
    </comment>
    <comment ref="H8" authorId="0" shapeId="0" xr:uid="{00000000-0006-0000-0400-000008000000}">
      <text>
        <r>
          <rPr>
            <sz val="9"/>
            <color indexed="81"/>
            <rFont val="Times New Roman"/>
            <family val="1"/>
          </rPr>
          <t>You create up to four torch-sized lights within range, making them appear as torches, lanterns, or glowing orbs that hover in the air for the duration. You can also combine the four lights into one glowing vaguely humanoid form of Medium size. Whichever form you choose, each light sheds dim light in a 10-foot radius.
As a bonus action on your turn, you can move the lights up to 60 feet to a new spot within range. A light must be within 20 feet of another light created by this spell, and a light winks out if it exceeds the spell’s range.</t>
        </r>
        <r>
          <rPr>
            <sz val="9"/>
            <color indexed="81"/>
            <rFont val="Tahoma"/>
            <family val="2"/>
          </rPr>
          <t xml:space="preserve">
</t>
        </r>
      </text>
    </comment>
    <comment ref="M8" authorId="0" shapeId="0" xr:uid="{00000000-0006-0000-0400-000009000000}">
      <text>
        <r>
          <rPr>
            <sz val="9"/>
            <color indexed="81"/>
            <rFont val="Times New Roman"/>
            <family val="1"/>
          </rPr>
          <t>A bit of phosphorus, wychwood, or a glowworm.</t>
        </r>
      </text>
    </comment>
    <comment ref="H9" authorId="0" shapeId="0" xr:uid="{00000000-0006-0000-0400-00000A000000}">
      <text>
        <r>
          <rPr>
            <sz val="9"/>
            <color indexed="81"/>
            <rFont val="Times New Roman"/>
            <family val="1"/>
          </rPr>
          <t>You reach out and touch the corpse of a creature. Over the next minute, the corpse begins to rapidly decompose, sprouting fungus and moss as it begins to degrade into compost and mulch. An odd-colored flower or two may also spring from the corpse in this time. Applicable requirements for resurrection are unaffected by this decomposition.</t>
        </r>
        <r>
          <rPr>
            <sz val="9"/>
            <color indexed="81"/>
            <rFont val="Tahoma"/>
            <family val="2"/>
          </rPr>
          <t xml:space="preserve">
</t>
        </r>
      </text>
    </comment>
    <comment ref="H10" authorId="0" shapeId="0" xr:uid="{00000000-0006-0000-0400-00000B000000}">
      <text>
        <r>
          <rPr>
            <sz val="9"/>
            <color indexed="81"/>
            <rFont val="Times New Roman"/>
            <family val="1"/>
          </rPr>
          <t xml:space="preserve">Whispering to the spirits of nature, you create one of the following effects within range:
     You create a tiny, harmless sensory effect that predicts what the weather will be at your location for the  
     next 24 hours. The effect might manifest as a golden orb for clear skies, a cloud for rain, falling snowflakes 
     for snow, and so on. This effect persists for 1 round.
     You instantly make a flower blossom, a seed pod open, or a leaf bud bloom.
     You create an instantaneous, harmless sensory effect, such as falling leaves, a puff of wind, the sound of a 
     small animal, or the faint odor of skunk. The effect must fit in a 5-foot cube.
     You instantly light or snuff out a candle, a torch, or a small campfire.
</t>
        </r>
      </text>
    </comment>
    <comment ref="H11" authorId="0" shapeId="0" xr:uid="{00000000-0006-0000-0400-00000C000000}">
      <text>
        <r>
          <rPr>
            <sz val="9"/>
            <color indexed="81"/>
            <rFont val="Times New Roman"/>
            <family val="1"/>
          </rPr>
          <t xml:space="preserve">A beam of crackling energy streaks toward a creature within range. Make a ranged spell attack against the target. On a hit, the target takes 1d10 force damage.
</t>
        </r>
        <r>
          <rPr>
            <b/>
            <sz val="9"/>
            <color indexed="81"/>
            <rFont val="Times New Roman"/>
            <family val="1"/>
          </rPr>
          <t xml:space="preserve">At Higher Levels. </t>
        </r>
        <r>
          <rPr>
            <sz val="9"/>
            <color indexed="81"/>
            <rFont val="Times New Roman"/>
            <family val="1"/>
          </rPr>
          <t>The spell creates more than one beam when you reach higher levels: two beams at 5th level, three beams at 11th level, and four beams at 17th level. You can direct the beams at the same target or at different ones. Make a separate attack roll for each beam.</t>
        </r>
      </text>
    </comment>
    <comment ref="H12" authorId="0" shapeId="0" xr:uid="{00000000-0006-0000-0400-00000D000000}">
      <text>
        <r>
          <rPr>
            <sz val="9"/>
            <color indexed="81"/>
            <rFont val="Times New Roman"/>
            <family val="1"/>
          </rPr>
          <t>You pull a memory, an idea, or a message from your mind and transform it into a tangible string of glowing energy called a thought strand, which persists for the duration or until you cast this spell again. The thought strand appears in an unoccupied space within 5 feet of you as a Tiny, weightless, semisolid object that can be held and carried like a ribbon. It is otherwise stationary.
If you cast this spell while concentrating on a spell or an ability that allows you to read or manipulate the thoughts of others (such as Detect Thoughts or Modify Memory), you can transform the thoughts or memories you read, rather than your own, into a thought strand.
Casting this spell while holding a thought strand allows you to instantly receive whatever memory, idea, or message the thought strand contains. (Casting Detect Thoughts on the strand has the same effect.)</t>
        </r>
      </text>
    </comment>
    <comment ref="H13" authorId="0" shapeId="0" xr:uid="{00000000-0006-0000-0400-00000E000000}">
      <text>
        <r>
          <rPr>
            <sz val="9"/>
            <color indexed="81"/>
            <rFont val="Times New Roman"/>
            <family val="1"/>
          </rPr>
          <t xml:space="preserve">You hurl a mote of fire at a creature or object within range. Make a ranged spell attack against the target. On a hit, the target takes 1d10 fire damage. A flammable object hit by this spell ignites if it isn’t being worn or carried.
</t>
        </r>
        <r>
          <rPr>
            <b/>
            <sz val="9"/>
            <color indexed="81"/>
            <rFont val="Times New Roman"/>
            <family val="1"/>
          </rPr>
          <t>At Higher Levels</t>
        </r>
        <r>
          <rPr>
            <sz val="9"/>
            <color indexed="81"/>
            <rFont val="Times New Roman"/>
            <family val="1"/>
          </rPr>
          <t>. This spell’s damage increases by 1d10 when you reach 5th level (2d10), 11th level (3d10), and 17th level (4d10).</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<sst xmlns="http://schemas.openxmlformats.org/spreadsheetml/2006/main" count="667" uniqueCount="350">
  <si>
    <t>Character Name</t>
  </si>
  <si>
    <t>Level</t>
  </si>
  <si>
    <t>Race</t>
  </si>
  <si>
    <t>Gender</t>
  </si>
  <si>
    <t>Alignment</t>
  </si>
  <si>
    <t>Diety</t>
  </si>
  <si>
    <t>Size</t>
  </si>
  <si>
    <t>Hair</t>
  </si>
  <si>
    <t>Eyes</t>
  </si>
  <si>
    <t>Height</t>
  </si>
  <si>
    <t>Weight</t>
  </si>
  <si>
    <t>Age</t>
  </si>
  <si>
    <t>Background</t>
  </si>
  <si>
    <t>ABILITY SCORES</t>
  </si>
  <si>
    <t>STR</t>
  </si>
  <si>
    <t>DEX</t>
  </si>
  <si>
    <t>CON</t>
  </si>
  <si>
    <t>INT</t>
  </si>
  <si>
    <t>WIS</t>
  </si>
  <si>
    <t>CHA</t>
  </si>
  <si>
    <t>SAVING THROWS</t>
  </si>
  <si>
    <t>CLASSES</t>
  </si>
  <si>
    <t>Class Name</t>
  </si>
  <si>
    <t>LvL</t>
  </si>
  <si>
    <t>XP</t>
  </si>
  <si>
    <t>Move</t>
  </si>
  <si>
    <t>Fly</t>
  </si>
  <si>
    <t>Swim</t>
  </si>
  <si>
    <t>Climb</t>
  </si>
  <si>
    <t>Portrait</t>
  </si>
  <si>
    <t>SKILLS</t>
  </si>
  <si>
    <t>ROLL</t>
  </si>
  <si>
    <t>SKILL</t>
  </si>
  <si>
    <t>Prof</t>
  </si>
  <si>
    <t>Adv</t>
  </si>
  <si>
    <t>Acrobatics (Dex)</t>
  </si>
  <si>
    <t>Animal Handling (Wis)</t>
  </si>
  <si>
    <t>Arcana (Int)</t>
  </si>
  <si>
    <t>Athletics (Str)</t>
  </si>
  <si>
    <t>Deception (Cha)</t>
  </si>
  <si>
    <t>History (Int)</t>
  </si>
  <si>
    <t>Insight (Wis)</t>
  </si>
  <si>
    <t>Intimidation (Cha)</t>
  </si>
  <si>
    <t>Investigation (Int)</t>
  </si>
  <si>
    <t>Medicine (Wis)</t>
  </si>
  <si>
    <t>Nature (Int)</t>
  </si>
  <si>
    <t>Perception (Wis)</t>
  </si>
  <si>
    <t>Performance (Cha)</t>
  </si>
  <si>
    <t>Persuasion (Cha)</t>
  </si>
  <si>
    <t>Religion (Int)</t>
  </si>
  <si>
    <t>Sleight of Hand (Dex)</t>
  </si>
  <si>
    <t>Stealth (Dex)</t>
  </si>
  <si>
    <t>Survvival (Wis)</t>
  </si>
  <si>
    <t>COMBAT</t>
  </si>
  <si>
    <t>Hit Points</t>
  </si>
  <si>
    <t>AC</t>
  </si>
  <si>
    <t>=</t>
  </si>
  <si>
    <t>Armor</t>
  </si>
  <si>
    <t>Dex</t>
  </si>
  <si>
    <t>Misc 1</t>
  </si>
  <si>
    <t>Misc 2</t>
  </si>
  <si>
    <t>Armor Worn</t>
  </si>
  <si>
    <t>None</t>
  </si>
  <si>
    <t>No Shield</t>
  </si>
  <si>
    <t>Type</t>
  </si>
  <si>
    <t>DA</t>
  </si>
  <si>
    <t>Wt.</t>
  </si>
  <si>
    <t>Total:</t>
  </si>
  <si>
    <t>Downtime</t>
  </si>
  <si>
    <t>or other Metric</t>
  </si>
  <si>
    <t>Success</t>
  </si>
  <si>
    <t>Failure</t>
  </si>
  <si>
    <t>Death Saves</t>
  </si>
  <si>
    <t>Weapons</t>
  </si>
  <si>
    <t>#Atk</t>
  </si>
  <si>
    <t>Damage</t>
  </si>
  <si>
    <t>Rng</t>
  </si>
  <si>
    <t>Notes</t>
  </si>
  <si>
    <t>Hit</t>
  </si>
  <si>
    <t>Special Attack</t>
  </si>
  <si>
    <t>Special Defense</t>
  </si>
  <si>
    <t>Proficiency Bonus</t>
  </si>
  <si>
    <t>Passive Insight</t>
  </si>
  <si>
    <t>Passive Investigation</t>
  </si>
  <si>
    <t>Passive Perception</t>
  </si>
  <si>
    <t xml:space="preserve">* To make better use of space, I've merged this area. 
* Use ALT+ENTER to add new lines. </t>
  </si>
  <si>
    <t>CORE CHARACTER INFORMATION</t>
  </si>
  <si>
    <t>John Doe</t>
  </si>
  <si>
    <t>PROFICIENCIES/LANGUAGES</t>
  </si>
  <si>
    <t>* To make better use of space, I've merged this area. 
* Use ALT+ENTER to add new lines</t>
  </si>
  <si>
    <t>FEATURES &amp; ABILITIES</t>
  </si>
  <si>
    <t>Racial Features</t>
  </si>
  <si>
    <t>Background Features</t>
  </si>
  <si>
    <t>Class Features</t>
  </si>
  <si>
    <t>FEATS (Optional)</t>
  </si>
  <si>
    <t>Feat 1</t>
  </si>
  <si>
    <t>Feat 2</t>
  </si>
  <si>
    <t>Feat 3</t>
  </si>
  <si>
    <t>Feat 4</t>
  </si>
  <si>
    <t>Feat 5</t>
  </si>
  <si>
    <t>Feat 6</t>
  </si>
  <si>
    <t>SUPERNATURAL GIFT(S)</t>
  </si>
  <si>
    <t>EQUIPMENT &amp; WEALTH</t>
  </si>
  <si>
    <t>Item &amp; Location</t>
  </si>
  <si>
    <t>#</t>
  </si>
  <si>
    <t>Wt</t>
  </si>
  <si>
    <t>TL</t>
  </si>
  <si>
    <t>Body</t>
  </si>
  <si>
    <t>Aarmor/Shield</t>
  </si>
  <si>
    <t>Clothing/Outfit</t>
  </si>
  <si>
    <t>Belt Pouch</t>
  </si>
  <si>
    <t>Total (No Pack)</t>
  </si>
  <si>
    <t>Backpack</t>
  </si>
  <si>
    <t>Total in Backpack</t>
  </si>
  <si>
    <t>Total Encumbrance (w/pack)</t>
  </si>
  <si>
    <t>CP</t>
  </si>
  <si>
    <t>SP</t>
  </si>
  <si>
    <t>EP</t>
  </si>
  <si>
    <t>GP</t>
  </si>
  <si>
    <t>PP</t>
  </si>
  <si>
    <t>Coin Weight</t>
  </si>
  <si>
    <t>Wealth</t>
  </si>
  <si>
    <t>Gems</t>
  </si>
  <si>
    <t>Jewelry/Valuables</t>
  </si>
  <si>
    <t>Consumables</t>
  </si>
  <si>
    <t>Used</t>
  </si>
  <si>
    <t>Magic Items</t>
  </si>
  <si>
    <t xml:space="preserve">* To make better use of space, I've merged this area. 
* Use ALT+ENTER to add new lines
</t>
  </si>
  <si>
    <t>Encumbrance</t>
  </si>
  <si>
    <t>Light</t>
  </si>
  <si>
    <t>Heavy</t>
  </si>
  <si>
    <t>Max</t>
  </si>
  <si>
    <t>Misc. Possessions</t>
  </si>
  <si>
    <t>ROLEPLAYING</t>
  </si>
  <si>
    <t>Character Profile</t>
  </si>
  <si>
    <t>Personality Traits</t>
  </si>
  <si>
    <t>Ideals</t>
  </si>
  <si>
    <t>Bonds</t>
  </si>
  <si>
    <t>Flaws</t>
  </si>
  <si>
    <t>Storytelling</t>
  </si>
  <si>
    <t>Character Bio</t>
  </si>
  <si>
    <t>Misc. Notes</t>
  </si>
  <si>
    <t>Allies &amp; Organizations</t>
  </si>
  <si>
    <t>ADDITIONAL FEATURES</t>
  </si>
  <si>
    <t>Additional Class Info</t>
  </si>
  <si>
    <t>Misc Info</t>
  </si>
  <si>
    <t>Saddle Bags</t>
  </si>
  <si>
    <t>Spell List</t>
  </si>
  <si>
    <t>Spellcasting Stat:</t>
  </si>
  <si>
    <t>CLvL:</t>
  </si>
  <si>
    <t>Slots:</t>
  </si>
  <si>
    <t>DC:</t>
  </si>
  <si>
    <t xml:space="preserve">Spell Attack: </t>
  </si>
  <si>
    <t>School</t>
  </si>
  <si>
    <t>Casting Time</t>
  </si>
  <si>
    <t>Range</t>
  </si>
  <si>
    <t>Effect</t>
  </si>
  <si>
    <t>Duration</t>
  </si>
  <si>
    <t>Ritual</t>
  </si>
  <si>
    <t>Cost</t>
  </si>
  <si>
    <t>Source</t>
  </si>
  <si>
    <t>CANTRIPS</t>
  </si>
  <si>
    <t>Yes</t>
  </si>
  <si>
    <t>Wizard</t>
  </si>
  <si>
    <t>Cleric</t>
  </si>
  <si>
    <t>Init</t>
  </si>
  <si>
    <t>Speed</t>
  </si>
  <si>
    <t>Class</t>
  </si>
  <si>
    <t>SpellMods</t>
  </si>
  <si>
    <t>Hit Die</t>
  </si>
  <si>
    <t>Per LvL</t>
  </si>
  <si>
    <t>Barbarian</t>
  </si>
  <si>
    <t>Bard</t>
  </si>
  <si>
    <t>Druid</t>
  </si>
  <si>
    <t>Fighter</t>
  </si>
  <si>
    <t>Monk</t>
  </si>
  <si>
    <t>Paladin</t>
  </si>
  <si>
    <t>Ranger</t>
  </si>
  <si>
    <t>Warlock</t>
  </si>
  <si>
    <t>Rogue</t>
  </si>
  <si>
    <t>Sorcerer</t>
  </si>
  <si>
    <t>d12</t>
  </si>
  <si>
    <t>d8</t>
  </si>
  <si>
    <t>d10</t>
  </si>
  <si>
    <t>d6</t>
  </si>
  <si>
    <t>WisMod</t>
  </si>
  <si>
    <t>ChaMod</t>
  </si>
  <si>
    <t>IntMod</t>
  </si>
  <si>
    <t>Max DEX</t>
  </si>
  <si>
    <t>Disadvantage</t>
  </si>
  <si>
    <t>WT</t>
  </si>
  <si>
    <t>Padded</t>
  </si>
  <si>
    <t>Leather</t>
  </si>
  <si>
    <t>Studded Leather</t>
  </si>
  <si>
    <t>Hide</t>
  </si>
  <si>
    <t>Chain Shirt</t>
  </si>
  <si>
    <t>Scale Mail</t>
  </si>
  <si>
    <t>Breastplate</t>
  </si>
  <si>
    <t>Half Plate</t>
  </si>
  <si>
    <t>Ring Mail</t>
  </si>
  <si>
    <t>Chain Mail</t>
  </si>
  <si>
    <t>Splint Mail</t>
  </si>
  <si>
    <t>Plate Mail</t>
  </si>
  <si>
    <t>Shield</t>
  </si>
  <si>
    <t>L</t>
  </si>
  <si>
    <t>M</t>
  </si>
  <si>
    <t>H</t>
  </si>
  <si>
    <t>S</t>
  </si>
  <si>
    <t>STR 13</t>
  </si>
  <si>
    <t>STR 15</t>
  </si>
  <si>
    <t>Total Classes:</t>
  </si>
  <si>
    <t>Hit Die Formula per LvL</t>
  </si>
  <si>
    <t>Ability</t>
  </si>
  <si>
    <t>MOD</t>
  </si>
  <si>
    <t>Prof.</t>
  </si>
  <si>
    <t>Misc.</t>
  </si>
  <si>
    <t>Ability Mod</t>
  </si>
  <si>
    <t>Experience Points</t>
  </si>
  <si>
    <t>Known</t>
  </si>
  <si>
    <t>Name</t>
  </si>
  <si>
    <t>Area or Targets</t>
  </si>
  <si>
    <t>Save or Attack</t>
  </si>
  <si>
    <t>Conc.</t>
  </si>
  <si>
    <t>Acid Splash</t>
  </si>
  <si>
    <t>Blade Ward</t>
  </si>
  <si>
    <t>Booming Blade</t>
  </si>
  <si>
    <t>Chill Touch</t>
  </si>
  <si>
    <t>Control Flames</t>
  </si>
  <si>
    <t>Create Bonfire</t>
  </si>
  <si>
    <t>Dancing Lights</t>
  </si>
  <si>
    <t>Druidcraft</t>
  </si>
  <si>
    <t>Eldritch Blast</t>
  </si>
  <si>
    <t>Encode Thoughts</t>
  </si>
  <si>
    <t>Fire Bolt</t>
  </si>
  <si>
    <t>Friends</t>
  </si>
  <si>
    <t>Frostbite</t>
  </si>
  <si>
    <t>Green-Flame Blade</t>
  </si>
  <si>
    <t>Guidance</t>
  </si>
  <si>
    <t>Gust</t>
  </si>
  <si>
    <t>Infestation</t>
  </si>
  <si>
    <t>Lightning Lure</t>
  </si>
  <si>
    <t>Mage Hand</t>
  </si>
  <si>
    <t>Magic Stone</t>
  </si>
  <si>
    <t>Mending</t>
  </si>
  <si>
    <t>Message</t>
  </si>
  <si>
    <t>Mind Sliver</t>
  </si>
  <si>
    <t>Minor Illusion</t>
  </si>
  <si>
    <t>Mold Earth</t>
  </si>
  <si>
    <t>On/Off (UA)</t>
  </si>
  <si>
    <t>Hand of Radiance (UA)</t>
  </si>
  <si>
    <t>Poison Spray</t>
  </si>
  <si>
    <t>Prestidigitation</t>
  </si>
  <si>
    <t>Primal Savagery</t>
  </si>
  <si>
    <t>Produce Flame</t>
  </si>
  <si>
    <t>Ray of Frost</t>
  </si>
  <si>
    <t>Resistance</t>
  </si>
  <si>
    <t>Sacred Flame</t>
  </si>
  <si>
    <t>Sapping Sting</t>
  </si>
  <si>
    <t>Shape Water</t>
  </si>
  <si>
    <t>Shillelagh</t>
  </si>
  <si>
    <t>Shocking Grasp</t>
  </si>
  <si>
    <t>Spare the Dying</t>
  </si>
  <si>
    <t>Sword Burst</t>
  </si>
  <si>
    <t>Thaumaturgy</t>
  </si>
  <si>
    <t>Thorn Whip</t>
  </si>
  <si>
    <t>Thunderclap</t>
  </si>
  <si>
    <t>Toll the Dead</t>
  </si>
  <si>
    <t>True Strike</t>
  </si>
  <si>
    <t>Vickious Mockery</t>
  </si>
  <si>
    <t>Virtue (AU)</t>
  </si>
  <si>
    <t>Word of Radiance</t>
  </si>
  <si>
    <t>Cantrip</t>
  </si>
  <si>
    <t>Conj</t>
  </si>
  <si>
    <t>Abjur</t>
  </si>
  <si>
    <t>Evoc</t>
  </si>
  <si>
    <t>Necro</t>
  </si>
  <si>
    <t>Trans</t>
  </si>
  <si>
    <t>Decompose (HB)</t>
  </si>
  <si>
    <t>Ench</t>
  </si>
  <si>
    <t>Divin</t>
  </si>
  <si>
    <t>Illus</t>
  </si>
  <si>
    <t>Classes</t>
  </si>
  <si>
    <t>C:3/1:2</t>
  </si>
  <si>
    <t>Exhaustion</t>
  </si>
  <si>
    <t>Disadvantage on Ability Checks</t>
  </si>
  <si>
    <t>Speed Halved</t>
  </si>
  <si>
    <t>Disadvantage on Attack Rolls and Saving Throws</t>
  </si>
  <si>
    <t>Hit point maximum Halved</t>
  </si>
  <si>
    <t>Speed reduced to 0</t>
  </si>
  <si>
    <t>Dead</t>
  </si>
  <si>
    <t xml:space="preserve">A creature suffers the Effect of its current level of exhaustion as well as all lover levels. For example, a creature suffering level 2 exhaustion has its speed halved and has disadvantage on Ability Checks. </t>
  </si>
  <si>
    <t xml:space="preserve">An Effect that removes exhaustion reduces its level as specified in the effect's description, with all exhaustion Effects Ending if a creature's exhaustion level is reduced below 1. </t>
  </si>
  <si>
    <t xml:space="preserve">Finishing a Long Rest reduces a creature's exhaustion level by 1, provided that they creature has also ingested some food and drink. </t>
  </si>
  <si>
    <t xml:space="preserve">Creatures who have their Hit Points reduced to 0 but do not die, gain 1 level of exhaustion for each time their Hit Points have been reduced to 0 since their last long rest. </t>
  </si>
  <si>
    <t>PIETY</t>
  </si>
  <si>
    <t xml:space="preserve">If any already exhausted creatue suffers another effect that causes exhaustion, its current level of exhaustion increases by the amount specified in the effect's description. </t>
  </si>
  <si>
    <t>20ft</t>
  </si>
  <si>
    <t>Quiver or Bandolier</t>
  </si>
  <si>
    <t>GP Value</t>
  </si>
  <si>
    <t>Coin Value in GP</t>
  </si>
  <si>
    <t>Total Wealth in GP</t>
  </si>
  <si>
    <t>Encumberance</t>
  </si>
  <si>
    <t xml:space="preserve">If you can carry weight in excess of 5 times your strength score, you are suffer light encumbrance, which means your speed drops by 10 feet. </t>
  </si>
  <si>
    <t xml:space="preserve">If you can carry weight in exceess of 10 times your Strength score, up to your maximum carrying capacity, you are instead heavily encumbered, which means your speed drops by 20 feet and you have disadvantage on ability checks, attack rolls, and saving throws, that use Strength, Dexterity, or Constitution. </t>
  </si>
  <si>
    <t xml:space="preserve">Your max Carrying Capacity is your Strength score multiplied by 15. This is the weight (in pounds) that you can lift or potentially carry. </t>
  </si>
  <si>
    <t>Act</t>
  </si>
  <si>
    <t>60 Ft.</t>
  </si>
  <si>
    <t>1 Creature</t>
  </si>
  <si>
    <t xml:space="preserve">You hurl a bubble of acid. </t>
  </si>
  <si>
    <t>Instant</t>
  </si>
  <si>
    <t>No</t>
  </si>
  <si>
    <t>V, S</t>
  </si>
  <si>
    <t>PHB</t>
  </si>
  <si>
    <t>Self</t>
  </si>
  <si>
    <t xml:space="preserve">You extend your hand and trace a sigil of warding in the air. </t>
  </si>
  <si>
    <t>1 round</t>
  </si>
  <si>
    <t>Self (5-Ft Radius)</t>
  </si>
  <si>
    <t xml:space="preserve">You brandish the weapon used in the spell's casting. </t>
  </si>
  <si>
    <t>Attack</t>
  </si>
  <si>
    <t>S, M</t>
  </si>
  <si>
    <t>1 sp</t>
  </si>
  <si>
    <t>TCE</t>
  </si>
  <si>
    <t>120 Ft.</t>
  </si>
  <si>
    <t>1 creature</t>
  </si>
  <si>
    <t>You create a ghostly, skeletal hand in the space of a creature in range.</t>
  </si>
  <si>
    <t xml:space="preserve">You choose nonmagical flame that you can see within range. </t>
  </si>
  <si>
    <t>XGtE</t>
  </si>
  <si>
    <t>5-ft Cube</t>
  </si>
  <si>
    <t xml:space="preserve">You create a bonfire on ground that you can see within range. </t>
  </si>
  <si>
    <t>up to 1 min</t>
  </si>
  <si>
    <t>4 torch-sized lights</t>
  </si>
  <si>
    <t xml:space="preserve">You create up to four torch-sized lights within range. </t>
  </si>
  <si>
    <t>up to 1 hr</t>
  </si>
  <si>
    <t>V, S, M</t>
  </si>
  <si>
    <t>Touch</t>
  </si>
  <si>
    <t>Corpse of a creature</t>
  </si>
  <si>
    <t xml:space="preserve">You reach out and touch the corpse of a creature. </t>
  </si>
  <si>
    <t>1 min</t>
  </si>
  <si>
    <t>CR(T)</t>
  </si>
  <si>
    <t>30 Ft.</t>
  </si>
  <si>
    <t xml:space="preserve">30 Ft. </t>
  </si>
  <si>
    <t xml:space="preserve">Whispering to the spirits of nature, you create one of the following effects. </t>
  </si>
  <si>
    <t>up to 4 creatures</t>
  </si>
  <si>
    <t>A beam of crackling energy streaks towards a creature within range.</t>
  </si>
  <si>
    <t>You pull a memory, an idea, or a message from your mind.</t>
  </si>
  <si>
    <t>8 hours</t>
  </si>
  <si>
    <t>GGtR</t>
  </si>
  <si>
    <t>1 Target</t>
  </si>
  <si>
    <t xml:space="preserve">You hurl a mote of fire at a creature or object within range. </t>
  </si>
  <si>
    <t>Comp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</si>
</sst>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0"/>
      <color theme="1"/>
      <name val="Times New Roman"/>
      <family val="1"/>
    </font>
    <font>
      <b/>
      <sz val="10"/>
      <color rgb="FFC00000"/>
      <name val="Times New Roman"/>
      <family val="1"/>
    </font>
    <font>
      <b/>
      <sz val="10"/>
      <color rgb="FF0070C0"/>
      <name val="Times New Roman"/>
      <family val="1"/>
    </font>
    <font>
      <sz val="11"/>
      <color rgb="FFC00000"/>
      <name val="Times New Roman"/>
      <family val="1"/>
    </font>
    <font>
      <b/>
      <sz val="10"/>
      <color theme="0"/>
      <name val="Times New Roman"/>
      <family val="1"/>
    </font>
    <font>
      <b/>
      <sz val="24"/>
      <color theme="0"/>
      <name val="Times New Roman"/>
      <family val="1"/>
    </font>
    <font>
      <b/>
      <sz val="14"/>
      <color theme="0"/>
      <name val="Times New Roman"/>
      <family val="1"/>
    </font>
    <font>
      <b/>
      <sz val="18"/>
      <color theme="0"/>
      <name val="Times New Roman"/>
      <family val="1"/>
    </font>
    <font>
      <b/>
      <sz val="10"/>
      <color theme="1"/>
      <name val="Times New Roman"/>
      <family val="1"/>
    </font>
    <font>
      <sz val="10"/>
      <name val="Times New Roman"/>
      <family val="1"/>
    </font>
    <font>
      <b/>
      <sz val="20"/>
      <color theme="0"/>
      <name val="Times New Roman"/>
      <family val="1"/>
    </font>
    <font>
      <b/>
      <sz val="24"/>
      <color theme="1"/>
      <name val="Times New Roman"/>
      <family val="1"/>
    </font>
    <font>
      <b/>
      <sz val="16"/>
      <color theme="0"/>
      <name val="Times New Roman"/>
      <family val="1"/>
    </font>
    <font>
      <b/>
      <sz val="11"/>
      <color theme="0"/>
      <name val="Times New Roman"/>
      <family val="1"/>
    </font>
    <font>
      <b/>
      <sz val="10"/>
      <name val="Times New Roman"/>
      <family val="1"/>
    </font>
    <font>
      <sz val="11"/>
      <name val="Times New Roman"/>
      <family val="1"/>
    </font>
    <font>
      <b/>
      <i/>
      <sz val="10"/>
      <color theme="1"/>
      <name val="Times New Roman"/>
      <family val="1"/>
    </font>
    <font>
      <b/>
      <sz val="22"/>
      <color theme="0"/>
      <name val="Times New Roman"/>
      <family val="1"/>
    </font>
    <font>
      <i/>
      <sz val="8"/>
      <color rgb="FF9900CC"/>
      <name val="Times New Roman"/>
      <family val="1"/>
    </font>
    <font>
      <sz val="8"/>
      <color theme="1"/>
      <name val="Times New Roman"/>
      <family val="1"/>
    </font>
    <font>
      <sz val="8"/>
      <name val="Times New Roman"/>
      <family val="1"/>
    </font>
    <font>
      <b/>
      <sz val="11"/>
      <color theme="0"/>
      <name val="Calibri"/>
      <family val="2"/>
      <scheme val="minor"/>
    </font>
    <font>
      <b/>
      <sz val="11"/>
      <color theme="1"/>
      <name val="Calibri"/>
      <family val="2"/>
      <scheme val="minor"/>
    </font>
    <font>
      <b/>
      <sz val="12"/>
      <color theme="1"/>
      <name val="Times New Roman"/>
      <family val="1"/>
    </font>
    <font>
      <b/>
      <sz val="20"/>
      <color theme="1"/>
      <name val="Times New Roman"/>
      <family val="1"/>
    </font>
    <font>
      <sz val="10"/>
      <color theme="0"/>
      <name val="Times New Roman"/>
      <family val="1"/>
    </font>
    <font>
      <b/>
      <sz val="11"/>
      <name val="Calibri"/>
      <family val="2"/>
      <scheme val="minor"/>
    </font>
    <font>
      <b/>
      <sz val="10"/>
      <color rgb="FF002060"/>
      <name val="Times New Roman"/>
      <family val="1"/>
    </font>
    <font>
      <b/>
      <sz val="9"/>
      <name val="Times New Roman"/>
      <family val="1"/>
    </font>
    <font>
      <sz val="9"/>
      <color theme="1"/>
      <name val="Times New Roman"/>
      <family val="1"/>
    </font>
    <font>
      <b/>
      <sz val="9"/>
      <color indexed="81"/>
      <name val="Times New Roman"/>
      <family val="1"/>
    </font>
    <font>
      <sz val="9"/>
      <color indexed="81"/>
      <name val="Times New Roman"/>
      <family val="1"/>
    </font>
    <font>
      <sz val="9"/>
      <color indexed="81"/>
      <name val="Tahoma"/>
      <family val="2"/>
    </font>
  </fonts>
  <fills count="30">
    <fill>
      <patternFill patternType="none"/>
    </fill>
    <fill>
      <patternFill patternType="gray125"/>
    </fill>
    <fill>
      <patternFill patternType="solid">
        <fgColor rgb="FF993300"/>
        <bgColor indexed="64"/>
      </patternFill>
    </fill>
    <fill>
      <patternFill patternType="solid">
        <fgColor theme="1"/>
        <bgColor indexed="64"/>
      </patternFill>
    </fill>
    <fill>
      <patternFill patternType="solid">
        <fgColor theme="9" tint="0.59999389629810485"/>
        <bgColor indexed="64"/>
      </patternFill>
    </fill>
    <fill>
      <patternFill patternType="solid">
        <fgColor theme="4" tint="-0.249977111117893"/>
        <bgColor indexed="64"/>
      </patternFill>
    </fill>
    <fill>
      <patternFill patternType="solid">
        <fgColor theme="0" tint="-0.499984740745262"/>
        <bgColor indexed="64"/>
      </patternFill>
    </fill>
    <fill>
      <patternFill patternType="solid">
        <fgColor theme="0"/>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7"/>
        <bgColor indexed="64"/>
      </patternFill>
    </fill>
    <fill>
      <patternFill patternType="solid">
        <fgColor theme="4" tint="0.79998168889431442"/>
        <bgColor indexed="64"/>
      </patternFill>
    </fill>
    <fill>
      <patternFill patternType="solid">
        <fgColor rgb="FFE6E4D2"/>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2"/>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C00000"/>
        <bgColor indexed="64"/>
      </patternFill>
    </fill>
    <fill>
      <patternFill patternType="solid">
        <fgColor rgb="FFFEDADA"/>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79998168889431442"/>
        <bgColor indexed="64"/>
      </patternFill>
    </fill>
  </fills>
  <borders count="73">
    <border>
      <left/>
      <right/>
      <top/>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theme="8" tint="-0.499984740745262"/>
      </left>
      <right/>
      <top style="medium">
        <color theme="8" tint="-0.499984740745262"/>
      </top>
      <bottom/>
      <diagonal/>
    </border>
    <border>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8" tint="-0.499984740745262"/>
      </left>
      <right/>
      <top style="medium">
        <color theme="8" tint="-0.499984740745262"/>
      </top>
      <bottom style="medium">
        <color theme="8" tint="-0.499984740745262"/>
      </bottom>
      <diagonal/>
    </border>
    <border>
      <left/>
      <right/>
      <top style="medium">
        <color theme="8" tint="-0.499984740745262"/>
      </top>
      <bottom style="medium">
        <color theme="8" tint="-0.499984740745262"/>
      </bottom>
      <diagonal/>
    </border>
    <border>
      <left/>
      <right style="medium">
        <color theme="8" tint="-0.499984740745262"/>
      </right>
      <top style="medium">
        <color theme="8" tint="-0.499984740745262"/>
      </top>
      <bottom style="medium">
        <color theme="8" tint="-0.499984740745262"/>
      </bottom>
      <diagonal/>
    </border>
    <border>
      <left/>
      <right style="medium">
        <color indexed="64"/>
      </right>
      <top style="thin">
        <color indexed="64"/>
      </top>
      <bottom style="medium">
        <color indexed="64"/>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diagonal/>
    </border>
    <border>
      <left/>
      <right style="medium">
        <color rgb="FFC00000"/>
      </right>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s>
  <cellStyleXfs count="1">
    <xf numFmtId="0" fontId="0" fillId="0" borderId="0"/>
  </cellStyleXfs>
  <cellXfs count="635">
    <xf numFmtId="0" fontId="0" fillId="0" borderId="0" xfId="0"/>
    <xf numFmtId="0" fontId="1" fillId="0" borderId="0" xfId="0" applyFont="1" applyAlignment="1">
      <alignment vertical="center"/>
    </xf>
    <xf numFmtId="0" fontId="1" fillId="7" borderId="4" xfId="0" applyFont="1" applyFill="1" applyBorder="1" applyAlignment="1">
      <alignment vertical="center"/>
    </xf>
    <xf numFmtId="0" fontId="1" fillId="7" borderId="1" xfId="0" applyFont="1" applyFill="1" applyBorder="1" applyAlignment="1">
      <alignment vertical="center"/>
    </xf>
    <xf numFmtId="0" fontId="1" fillId="7" borderId="5" xfId="0" applyFont="1" applyFill="1" applyBorder="1" applyAlignment="1">
      <alignment vertical="center"/>
    </xf>
    <xf numFmtId="0" fontId="1" fillId="7" borderId="0" xfId="0" applyFont="1" applyFill="1" applyBorder="1" applyAlignment="1">
      <alignment vertical="center"/>
    </xf>
    <xf numFmtId="0" fontId="1" fillId="7" borderId="6" xfId="0" applyFont="1" applyFill="1" applyBorder="1" applyAlignment="1">
      <alignment vertical="center"/>
    </xf>
    <xf numFmtId="0" fontId="1" fillId="7" borderId="19" xfId="0" applyFont="1" applyFill="1" applyBorder="1" applyAlignment="1">
      <alignment vertical="center"/>
    </xf>
    <xf numFmtId="0" fontId="1" fillId="7" borderId="2" xfId="0" applyFont="1" applyFill="1" applyBorder="1" applyAlignment="1">
      <alignment vertical="center"/>
    </xf>
    <xf numFmtId="0" fontId="1" fillId="7" borderId="16" xfId="0" applyFont="1" applyFill="1" applyBorder="1" applyAlignment="1">
      <alignment vertical="center"/>
    </xf>
    <xf numFmtId="0" fontId="1" fillId="7" borderId="0" xfId="0" applyFont="1" applyFill="1" applyAlignment="1">
      <alignment vertical="center"/>
    </xf>
    <xf numFmtId="0" fontId="1" fillId="7" borderId="0" xfId="0" applyFont="1" applyFill="1" applyBorder="1" applyAlignment="1">
      <alignment horizontal="left" vertical="top"/>
    </xf>
    <xf numFmtId="0" fontId="1" fillId="0" borderId="0" xfId="0" applyFont="1" applyFill="1" applyBorder="1" applyAlignment="1">
      <alignment horizontal="left" vertical="top" wrapText="1"/>
    </xf>
    <xf numFmtId="0" fontId="1" fillId="0" borderId="0" xfId="0" applyFont="1" applyFill="1" applyBorder="1" applyAlignment="1">
      <alignment horizontal="left" vertical="top"/>
    </xf>
    <xf numFmtId="0" fontId="1" fillId="7" borderId="0" xfId="0" applyFont="1" applyFill="1" applyBorder="1" applyAlignment="1">
      <alignment horizontal="center" vertical="center"/>
    </xf>
    <xf numFmtId="0" fontId="5" fillId="0" borderId="0" xfId="0" applyFont="1" applyFill="1" applyBorder="1" applyAlignment="1">
      <alignment horizontal="left" vertical="top"/>
    </xf>
    <xf numFmtId="0" fontId="8" fillId="0" borderId="0" xfId="0" applyFont="1" applyFill="1" applyBorder="1" applyAlignment="1">
      <alignment horizontal="left" vertical="top"/>
    </xf>
    <xf numFmtId="0" fontId="10" fillId="0" borderId="0" xfId="0" applyFont="1" applyFill="1" applyBorder="1" applyAlignment="1">
      <alignment horizontal="left" vertical="top"/>
    </xf>
    <xf numFmtId="0" fontId="13" fillId="0" borderId="0" xfId="0" applyFont="1" applyFill="1" applyBorder="1" applyAlignment="1">
      <alignment horizontal="left" vertical="top"/>
    </xf>
    <xf numFmtId="0" fontId="10" fillId="0" borderId="0" xfId="0" applyFont="1" applyFill="1" applyBorder="1" applyAlignment="1">
      <alignment horizontal="left" vertical="top" wrapText="1"/>
    </xf>
    <xf numFmtId="0" fontId="10" fillId="7" borderId="0" xfId="0" applyFont="1" applyFill="1" applyBorder="1" applyAlignment="1">
      <alignment horizontal="left" vertical="top"/>
    </xf>
    <xf numFmtId="0" fontId="10" fillId="7" borderId="0" xfId="0" applyFont="1" applyFill="1" applyBorder="1" applyAlignment="1">
      <alignment horizontal="left" vertical="top" wrapText="1"/>
    </xf>
    <xf numFmtId="0" fontId="1" fillId="7" borderId="0" xfId="0" applyFont="1" applyFill="1" applyBorder="1" applyAlignment="1">
      <alignment horizontal="left" vertical="top" wrapText="1"/>
    </xf>
    <xf numFmtId="49" fontId="1" fillId="7" borderId="0" xfId="0" applyNumberFormat="1" applyFont="1" applyFill="1" applyBorder="1" applyAlignment="1">
      <alignment vertical="center"/>
    </xf>
    <xf numFmtId="0" fontId="1" fillId="0" borderId="0" xfId="0" applyFont="1" applyAlignment="1">
      <alignment horizontal="left" vertical="top"/>
    </xf>
    <xf numFmtId="0" fontId="1" fillId="4" borderId="47" xfId="0" applyFont="1" applyFill="1" applyBorder="1" applyAlignment="1">
      <alignment horizontal="left" vertical="top"/>
    </xf>
    <xf numFmtId="0" fontId="2" fillId="7" borderId="0" xfId="0" applyFont="1" applyFill="1" applyBorder="1" applyAlignment="1">
      <alignment horizontal="center" vertical="center"/>
    </xf>
    <xf numFmtId="0" fontId="1" fillId="16" borderId="6" xfId="0" applyFont="1" applyFill="1" applyBorder="1" applyAlignment="1">
      <alignment vertical="center"/>
    </xf>
    <xf numFmtId="0" fontId="1" fillId="16" borderId="0" xfId="0" applyFont="1" applyFill="1" applyBorder="1" applyAlignment="1">
      <alignment vertical="center"/>
    </xf>
    <xf numFmtId="0" fontId="1" fillId="16" borderId="7" xfId="0" applyFont="1" applyFill="1" applyBorder="1" applyAlignment="1">
      <alignment vertical="center"/>
    </xf>
    <xf numFmtId="0" fontId="1" fillId="16" borderId="19" xfId="0" applyFont="1" applyFill="1" applyBorder="1" applyAlignment="1">
      <alignment vertical="center"/>
    </xf>
    <xf numFmtId="0" fontId="1" fillId="16" borderId="2" xfId="0" applyFont="1" applyFill="1" applyBorder="1" applyAlignment="1">
      <alignment vertical="center"/>
    </xf>
    <xf numFmtId="0" fontId="1" fillId="16" borderId="16" xfId="0" applyFont="1" applyFill="1" applyBorder="1" applyAlignment="1">
      <alignment vertical="center"/>
    </xf>
    <xf numFmtId="0" fontId="1" fillId="16" borderId="0" xfId="0" applyFont="1" applyFill="1" applyBorder="1" applyAlignment="1">
      <alignment horizontal="left" vertical="top" wrapText="1"/>
    </xf>
    <xf numFmtId="0" fontId="9" fillId="16" borderId="0" xfId="0" applyFont="1" applyFill="1" applyBorder="1" applyAlignment="1">
      <alignment vertical="center"/>
    </xf>
    <xf numFmtId="49" fontId="1" fillId="16" borderId="0" xfId="0" applyNumberFormat="1" applyFont="1" applyFill="1" applyBorder="1" applyAlignment="1">
      <alignment vertical="center"/>
    </xf>
    <xf numFmtId="49" fontId="1" fillId="16" borderId="0" xfId="0" applyNumberFormat="1" applyFont="1" applyFill="1" applyBorder="1" applyAlignment="1">
      <alignment horizontal="left" vertical="top"/>
    </xf>
    <xf numFmtId="0" fontId="1" fillId="16" borderId="6" xfId="0" applyFont="1" applyFill="1" applyBorder="1" applyAlignment="1">
      <alignment horizontal="left" vertical="top"/>
    </xf>
    <xf numFmtId="0" fontId="1" fillId="16" borderId="0" xfId="0" applyFont="1" applyFill="1" applyBorder="1" applyAlignment="1">
      <alignment horizontal="left" vertical="top"/>
    </xf>
    <xf numFmtId="0" fontId="10" fillId="16" borderId="0" xfId="0" applyFont="1" applyFill="1" applyBorder="1" applyAlignment="1">
      <alignment horizontal="left" vertical="top"/>
    </xf>
    <xf numFmtId="0" fontId="10" fillId="16" borderId="7" xfId="0" applyFont="1" applyFill="1" applyBorder="1" applyAlignment="1">
      <alignment horizontal="left" vertical="top"/>
    </xf>
    <xf numFmtId="0" fontId="4" fillId="16" borderId="0" xfId="0" applyFont="1" applyFill="1" applyBorder="1" applyAlignment="1">
      <alignment horizontal="left" vertical="top"/>
    </xf>
    <xf numFmtId="0" fontId="6" fillId="16" borderId="6" xfId="0" applyFont="1" applyFill="1" applyBorder="1" applyAlignment="1">
      <alignment horizontal="left" vertical="top"/>
    </xf>
    <xf numFmtId="0" fontId="6" fillId="16" borderId="0" xfId="0" applyFont="1" applyFill="1" applyBorder="1" applyAlignment="1">
      <alignment horizontal="left" vertical="top"/>
    </xf>
    <xf numFmtId="0" fontId="8" fillId="16" borderId="0" xfId="0" applyFont="1" applyFill="1" applyBorder="1" applyAlignment="1">
      <alignment horizontal="left" vertical="top"/>
    </xf>
    <xf numFmtId="0" fontId="1" fillId="16" borderId="19" xfId="0" applyFont="1" applyFill="1" applyBorder="1" applyAlignment="1">
      <alignment horizontal="left" vertical="top"/>
    </xf>
    <xf numFmtId="0" fontId="1" fillId="16" borderId="2" xfId="0" applyFont="1" applyFill="1" applyBorder="1" applyAlignment="1">
      <alignment horizontal="left" vertical="top"/>
    </xf>
    <xf numFmtId="0" fontId="5" fillId="16" borderId="0" xfId="0" applyFont="1" applyFill="1" applyBorder="1" applyAlignment="1">
      <alignment horizontal="left" vertical="top"/>
    </xf>
    <xf numFmtId="0" fontId="10" fillId="16" borderId="2" xfId="0" applyFont="1" applyFill="1" applyBorder="1" applyAlignment="1">
      <alignment horizontal="left" vertical="top"/>
    </xf>
    <xf numFmtId="0" fontId="7" fillId="16" borderId="0" xfId="0" applyFont="1" applyFill="1" applyBorder="1" applyAlignment="1">
      <alignment horizontal="left" vertical="top"/>
    </xf>
    <xf numFmtId="0" fontId="11" fillId="16" borderId="0" xfId="0" applyFont="1" applyFill="1" applyBorder="1" applyAlignment="1">
      <alignment horizontal="left" vertical="top"/>
    </xf>
    <xf numFmtId="0" fontId="5" fillId="16" borderId="7" xfId="0" applyFont="1" applyFill="1" applyBorder="1" applyAlignment="1">
      <alignment horizontal="center" vertical="top"/>
    </xf>
    <xf numFmtId="0" fontId="10" fillId="16" borderId="16" xfId="0" applyFont="1" applyFill="1" applyBorder="1" applyAlignment="1">
      <alignment horizontal="left" vertical="top"/>
    </xf>
    <xf numFmtId="0" fontId="15" fillId="16" borderId="0" xfId="0" applyFont="1" applyFill="1" applyBorder="1" applyAlignment="1">
      <alignment horizontal="left" vertical="top"/>
    </xf>
    <xf numFmtId="49" fontId="10" fillId="16" borderId="0" xfId="0" applyNumberFormat="1" applyFont="1" applyFill="1" applyBorder="1" applyAlignment="1">
      <alignment horizontal="left" vertical="top"/>
    </xf>
    <xf numFmtId="0" fontId="1" fillId="16" borderId="4" xfId="0" applyFont="1" applyFill="1" applyBorder="1" applyAlignment="1">
      <alignment horizontal="left" vertical="top"/>
    </xf>
    <xf numFmtId="0" fontId="1" fillId="16" borderId="1" xfId="0" applyFont="1" applyFill="1" applyBorder="1" applyAlignment="1">
      <alignment horizontal="left" vertical="top"/>
    </xf>
    <xf numFmtId="0" fontId="1" fillId="16" borderId="5" xfId="0" applyFont="1" applyFill="1" applyBorder="1" applyAlignment="1">
      <alignment horizontal="left" vertical="top"/>
    </xf>
    <xf numFmtId="0" fontId="13" fillId="16" borderId="0" xfId="0" applyFont="1" applyFill="1" applyBorder="1" applyAlignment="1">
      <alignment horizontal="left" vertical="top"/>
    </xf>
    <xf numFmtId="0" fontId="10" fillId="16" borderId="0" xfId="0" applyFont="1" applyFill="1" applyBorder="1" applyAlignment="1">
      <alignment horizontal="left" vertical="top" wrapText="1"/>
    </xf>
    <xf numFmtId="0" fontId="10" fillId="16" borderId="7" xfId="0" applyFont="1" applyFill="1" applyBorder="1" applyAlignment="1">
      <alignment horizontal="left" vertical="top" wrapText="1"/>
    </xf>
    <xf numFmtId="0" fontId="5" fillId="16" borderId="2" xfId="0" applyFont="1" applyFill="1" applyBorder="1" applyAlignment="1">
      <alignment horizontal="left" vertical="top"/>
    </xf>
    <xf numFmtId="0" fontId="10" fillId="16" borderId="1" xfId="0" applyFont="1" applyFill="1" applyBorder="1" applyAlignment="1">
      <alignment horizontal="left" vertical="top"/>
    </xf>
    <xf numFmtId="0" fontId="10" fillId="16" borderId="5" xfId="0" applyFont="1" applyFill="1" applyBorder="1" applyAlignment="1">
      <alignment horizontal="left" vertical="top"/>
    </xf>
    <xf numFmtId="0" fontId="10" fillId="16" borderId="6" xfId="0" applyFont="1" applyFill="1" applyBorder="1" applyAlignment="1">
      <alignment horizontal="left" vertical="top"/>
    </xf>
    <xf numFmtId="0" fontId="10" fillId="16" borderId="6" xfId="0" applyFont="1" applyFill="1" applyBorder="1" applyAlignment="1">
      <alignment horizontal="left" vertical="top" wrapText="1"/>
    </xf>
    <xf numFmtId="0" fontId="10" fillId="16" borderId="19" xfId="0" applyFont="1" applyFill="1" applyBorder="1" applyAlignment="1">
      <alignment horizontal="left" vertical="top"/>
    </xf>
    <xf numFmtId="0" fontId="20" fillId="0" borderId="9" xfId="0" applyFont="1" applyBorder="1" applyAlignment="1">
      <alignment horizontal="left" vertical="center"/>
    </xf>
    <xf numFmtId="0" fontId="20" fillId="15" borderId="9" xfId="0" applyFont="1" applyFill="1" applyBorder="1" applyAlignment="1">
      <alignment horizontal="left" vertical="center"/>
    </xf>
    <xf numFmtId="0" fontId="1" fillId="16" borderId="7" xfId="0" applyFont="1" applyFill="1" applyBorder="1" applyAlignment="1">
      <alignment horizontal="left" vertical="top"/>
    </xf>
    <xf numFmtId="0" fontId="9" fillId="16" borderId="0" xfId="0" applyFont="1" applyFill="1" applyBorder="1" applyAlignment="1">
      <alignment horizontal="right" vertical="top"/>
    </xf>
    <xf numFmtId="0" fontId="1" fillId="0" borderId="0" xfId="0" applyFont="1" applyFill="1" applyAlignment="1">
      <alignment vertical="center"/>
    </xf>
    <xf numFmtId="0" fontId="1" fillId="7" borderId="6" xfId="0" applyFont="1" applyFill="1" applyBorder="1" applyAlignment="1">
      <alignment horizontal="left" vertical="top"/>
    </xf>
    <xf numFmtId="0" fontId="10" fillId="7" borderId="7" xfId="0" applyFont="1" applyFill="1" applyBorder="1" applyAlignment="1">
      <alignment horizontal="left" vertical="top"/>
    </xf>
    <xf numFmtId="0" fontId="1" fillId="0" borderId="6" xfId="0" applyFont="1" applyFill="1" applyBorder="1" applyAlignment="1">
      <alignment horizontal="left" vertical="top"/>
    </xf>
    <xf numFmtId="0" fontId="10" fillId="0" borderId="7" xfId="0" applyFont="1" applyFill="1" applyBorder="1" applyAlignment="1">
      <alignment horizontal="left" vertical="top"/>
    </xf>
    <xf numFmtId="0" fontId="1" fillId="0" borderId="7" xfId="0" applyFont="1" applyFill="1" applyBorder="1" applyAlignment="1">
      <alignment horizontal="left" vertical="top"/>
    </xf>
    <xf numFmtId="0" fontId="0" fillId="0" borderId="0" xfId="0" applyAlignment="1">
      <alignment horizontal="center"/>
    </xf>
    <xf numFmtId="0" fontId="0" fillId="0" borderId="0" xfId="0" applyAlignment="1">
      <alignment horizontal="left" vertical="top"/>
    </xf>
    <xf numFmtId="0" fontId="0" fillId="0" borderId="3" xfId="0" applyBorder="1" applyAlignment="1">
      <alignment horizontal="center"/>
    </xf>
    <xf numFmtId="0" fontId="0" fillId="18" borderId="3" xfId="0" applyFill="1" applyBorder="1" applyAlignment="1">
      <alignment horizontal="center"/>
    </xf>
    <xf numFmtId="0" fontId="0" fillId="0" borderId="3" xfId="0" applyFont="1" applyFill="1" applyBorder="1" applyAlignment="1">
      <alignment horizontal="right"/>
    </xf>
    <xf numFmtId="0" fontId="1" fillId="16" borderId="0" xfId="0" applyFont="1" applyFill="1" applyAlignment="1">
      <alignment vertical="center"/>
    </xf>
    <xf numFmtId="0" fontId="0" fillId="0" borderId="3" xfId="0" applyFont="1" applyFill="1" applyBorder="1" applyAlignment="1">
      <alignment horizontal="left"/>
    </xf>
    <xf numFmtId="0" fontId="0" fillId="18" borderId="3" xfId="0" applyFill="1" applyBorder="1" applyAlignment="1">
      <alignment horizontal="left"/>
    </xf>
    <xf numFmtId="0" fontId="0" fillId="0" borderId="3" xfId="0" applyBorder="1" applyAlignment="1">
      <alignment horizontal="left"/>
    </xf>
    <xf numFmtId="0" fontId="9" fillId="17" borderId="47" xfId="0" applyFont="1" applyFill="1" applyBorder="1" applyAlignment="1">
      <alignment horizontal="left" vertical="top"/>
    </xf>
    <xf numFmtId="0" fontId="23" fillId="10" borderId="9" xfId="0" applyFont="1" applyFill="1" applyBorder="1" applyAlignment="1">
      <alignment horizontal="center"/>
    </xf>
    <xf numFmtId="0" fontId="23" fillId="0" borderId="9" xfId="0" applyFont="1" applyBorder="1" applyAlignment="1">
      <alignment horizontal="center"/>
    </xf>
    <xf numFmtId="0" fontId="23" fillId="22" borderId="9" xfId="0" applyFont="1" applyFill="1" applyBorder="1" applyAlignment="1">
      <alignment horizontal="center"/>
    </xf>
    <xf numFmtId="0" fontId="23" fillId="22" borderId="12" xfId="0" applyFont="1" applyFill="1" applyBorder="1" applyAlignment="1">
      <alignment horizontal="center"/>
    </xf>
    <xf numFmtId="0" fontId="9" fillId="4" borderId="47" xfId="0" applyFont="1" applyFill="1" applyBorder="1" applyAlignment="1">
      <alignment horizontal="center" vertical="top"/>
    </xf>
    <xf numFmtId="0" fontId="17" fillId="0" borderId="47" xfId="0" applyFont="1" applyFill="1" applyBorder="1" applyAlignment="1">
      <alignment horizontal="center" vertical="top"/>
    </xf>
    <xf numFmtId="0" fontId="26" fillId="16" borderId="0" xfId="0" applyFont="1" applyFill="1" applyBorder="1" applyAlignment="1">
      <alignment horizontal="center" vertical="center"/>
    </xf>
    <xf numFmtId="0" fontId="22" fillId="19" borderId="14" xfId="0" applyFont="1" applyFill="1" applyBorder="1" applyAlignment="1">
      <alignment horizontal="center"/>
    </xf>
    <xf numFmtId="0" fontId="22" fillId="19" borderId="15" xfId="0" applyFont="1" applyFill="1" applyBorder="1" applyAlignment="1">
      <alignment horizontal="center"/>
    </xf>
    <xf numFmtId="0" fontId="0" fillId="0" borderId="9" xfId="0" applyBorder="1" applyAlignment="1">
      <alignment horizontal="center"/>
    </xf>
    <xf numFmtId="0" fontId="0" fillId="18" borderId="9" xfId="0" applyFill="1" applyBorder="1" applyAlignment="1">
      <alignment horizontal="center"/>
    </xf>
    <xf numFmtId="0" fontId="0" fillId="18" borderId="11" xfId="0" applyFill="1" applyBorder="1" applyAlignment="1">
      <alignment horizontal="left"/>
    </xf>
    <xf numFmtId="0" fontId="0" fillId="18" borderId="11" xfId="0" applyFill="1" applyBorder="1" applyAlignment="1">
      <alignment horizontal="center"/>
    </xf>
    <xf numFmtId="0" fontId="0" fillId="18" borderId="12" xfId="0" applyFill="1" applyBorder="1" applyAlignment="1">
      <alignment horizontal="center"/>
    </xf>
    <xf numFmtId="0" fontId="23" fillId="11" borderId="14" xfId="0" applyFont="1" applyFill="1" applyBorder="1" applyAlignment="1">
      <alignment horizontal="center"/>
    </xf>
    <xf numFmtId="0" fontId="23" fillId="11" borderId="15" xfId="0" applyFont="1" applyFill="1" applyBorder="1" applyAlignment="1">
      <alignment horizontal="center"/>
    </xf>
    <xf numFmtId="0" fontId="0" fillId="0" borderId="9" xfId="0" applyFont="1" applyFill="1" applyBorder="1" applyAlignment="1">
      <alignment horizontal="left"/>
    </xf>
    <xf numFmtId="0" fontId="0" fillId="0" borderId="11" xfId="0" applyFont="1" applyFill="1" applyBorder="1" applyAlignment="1">
      <alignment horizontal="left"/>
    </xf>
    <xf numFmtId="0" fontId="0" fillId="0" borderId="11" xfId="0" applyFont="1" applyFill="1" applyBorder="1" applyAlignment="1">
      <alignment horizontal="right"/>
    </xf>
    <xf numFmtId="0" fontId="0" fillId="0" borderId="12" xfId="0" applyFont="1" applyFill="1" applyBorder="1" applyAlignment="1">
      <alignment horizontal="left"/>
    </xf>
    <xf numFmtId="0" fontId="0" fillId="0" borderId="11" xfId="0" applyFont="1" applyFill="1" applyBorder="1" applyAlignment="1">
      <alignment horizontal="center"/>
    </xf>
    <xf numFmtId="0" fontId="0" fillId="0" borderId="8" xfId="0" applyBorder="1" applyAlignment="1">
      <alignment horizontal="center"/>
    </xf>
    <xf numFmtId="0" fontId="27" fillId="23" borderId="8" xfId="0" applyFont="1" applyFill="1" applyBorder="1" applyAlignment="1">
      <alignment horizontal="center"/>
    </xf>
    <xf numFmtId="0" fontId="0" fillId="24" borderId="8" xfId="0" applyFill="1" applyBorder="1" applyAlignment="1">
      <alignment horizontal="center"/>
    </xf>
    <xf numFmtId="0" fontId="0" fillId="24" borderId="10" xfId="0" applyFill="1" applyBorder="1" applyAlignment="1">
      <alignment horizontal="center"/>
    </xf>
    <xf numFmtId="0" fontId="29" fillId="16" borderId="0" xfId="0" applyFont="1" applyFill="1" applyBorder="1" applyAlignment="1">
      <alignment horizontal="left" vertical="top"/>
    </xf>
    <xf numFmtId="0" fontId="30" fillId="16" borderId="0" xfId="0" applyFont="1" applyFill="1" applyBorder="1" applyAlignment="1">
      <alignment horizontal="left" vertical="top"/>
    </xf>
    <xf numFmtId="0" fontId="0" fillId="0" borderId="3" xfId="0" applyFont="1" applyFill="1" applyBorder="1" applyAlignment="1">
      <alignment horizontal="center"/>
    </xf>
    <xf numFmtId="0" fontId="1" fillId="0" borderId="0" xfId="0" applyFont="1" applyAlignment="1">
      <alignment horizontal="center" vertical="center"/>
    </xf>
    <xf numFmtId="0" fontId="1" fillId="0" borderId="0" xfId="0" applyFont="1" applyFill="1" applyAlignment="1">
      <alignment horizontal="center" vertical="center"/>
    </xf>
    <xf numFmtId="0" fontId="1" fillId="24" borderId="0" xfId="0" applyFont="1" applyFill="1" applyAlignment="1">
      <alignment horizontal="center" vertical="center"/>
    </xf>
    <xf numFmtId="0" fontId="1" fillId="27" borderId="0" xfId="0" applyFont="1" applyFill="1" applyAlignment="1">
      <alignment vertical="center"/>
    </xf>
    <xf numFmtId="0" fontId="1" fillId="22" borderId="0" xfId="0" applyFont="1" applyFill="1" applyAlignment="1">
      <alignment vertical="center"/>
    </xf>
    <xf numFmtId="0" fontId="1" fillId="13" borderId="0" xfId="0" applyFont="1" applyFill="1" applyAlignment="1">
      <alignment horizontal="center" vertical="center"/>
    </xf>
    <xf numFmtId="0" fontId="1" fillId="28" borderId="0" xfId="0" applyFont="1" applyFill="1" applyAlignment="1">
      <alignment horizontal="center" vertical="center"/>
    </xf>
    <xf numFmtId="0" fontId="1" fillId="29" borderId="0" xfId="0" applyFont="1" applyFill="1" applyAlignment="1">
      <alignment vertical="center"/>
    </xf>
    <xf numFmtId="0" fontId="20" fillId="15" borderId="8" xfId="0" applyFont="1" applyFill="1" applyBorder="1" applyAlignment="1">
      <alignment horizontal="left" vertical="center"/>
    </xf>
    <xf numFmtId="0" fontId="20" fillId="15" borderId="3" xfId="0" applyFont="1" applyFill="1" applyBorder="1" applyAlignment="1">
      <alignment horizontal="left" vertical="center"/>
    </xf>
    <xf numFmtId="0" fontId="20" fillId="0" borderId="8" xfId="0" applyFont="1" applyBorder="1" applyAlignment="1">
      <alignment horizontal="left" vertical="center"/>
    </xf>
    <xf numFmtId="0" fontId="20" fillId="0" borderId="3" xfId="0" applyFont="1" applyBorder="1" applyAlignment="1">
      <alignment horizontal="left" vertical="center"/>
    </xf>
    <xf numFmtId="0" fontId="20" fillId="15" borderId="10" xfId="0" applyFont="1" applyFill="1" applyBorder="1" applyAlignment="1">
      <alignment horizontal="left" vertical="center"/>
    </xf>
    <xf numFmtId="0" fontId="20" fillId="15" borderId="11" xfId="0" applyFont="1" applyFill="1" applyBorder="1" applyAlignment="1">
      <alignment horizontal="left" vertical="center"/>
    </xf>
    <xf numFmtId="0" fontId="18" fillId="5" borderId="8" xfId="0" applyFont="1" applyFill="1" applyBorder="1" applyAlignment="1">
      <alignment horizontal="center"/>
    </xf>
    <xf numFmtId="0" fontId="18" fillId="5" borderId="3" xfId="0" applyFont="1" applyFill="1" applyBorder="1" applyAlignment="1">
      <alignment horizontal="center"/>
    </xf>
    <xf numFmtId="0" fontId="5" fillId="3" borderId="3" xfId="0" applyFont="1" applyFill="1" applyBorder="1" applyAlignment="1">
      <alignment horizontal="center"/>
    </xf>
    <xf numFmtId="0" fontId="5" fillId="3" borderId="8" xfId="0" applyFont="1" applyFill="1" applyBorder="1" applyAlignment="1">
      <alignment horizontal="center"/>
    </xf>
    <xf numFmtId="0" fontId="5" fillId="3" borderId="3" xfId="0" applyFont="1" applyFill="1" applyBorder="1" applyAlignment="1">
      <alignment horizontal="center" wrapText="1"/>
    </xf>
    <xf numFmtId="0" fontId="5" fillId="3" borderId="9" xfId="0" applyFont="1" applyFill="1" applyBorder="1" applyAlignment="1">
      <alignment horizontal="center"/>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15" fillId="0" borderId="10"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12"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16"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4" xfId="0" applyFont="1" applyFill="1" applyBorder="1" applyAlignment="1">
      <alignment horizontal="center" vertical="center"/>
    </xf>
    <xf numFmtId="0" fontId="5" fillId="3" borderId="15"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0"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5" xfId="0" applyFont="1" applyFill="1" applyBorder="1" applyAlignment="1">
      <alignment horizontal="center" vertical="center"/>
    </xf>
    <xf numFmtId="0" fontId="9" fillId="4" borderId="13" xfId="0" applyFont="1" applyFill="1" applyBorder="1" applyAlignment="1">
      <alignment horizontal="center" vertical="center"/>
    </xf>
    <xf numFmtId="0" fontId="9" fillId="4" borderId="27" xfId="0" applyFont="1" applyFill="1" applyBorder="1" applyAlignment="1">
      <alignment horizontal="center" vertical="center"/>
    </xf>
    <xf numFmtId="0" fontId="9" fillId="8" borderId="1" xfId="0" applyFont="1" applyFill="1" applyBorder="1" applyAlignment="1">
      <alignment horizontal="center" vertical="center"/>
    </xf>
    <xf numFmtId="0" fontId="9" fillId="4" borderId="28"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15" xfId="0" applyFont="1" applyFill="1" applyBorder="1" applyAlignment="1">
      <alignment horizontal="center" vertical="center"/>
    </xf>
    <xf numFmtId="0" fontId="9" fillId="4" borderId="10" xfId="0" applyFont="1" applyFill="1" applyBorder="1" applyAlignment="1">
      <alignment horizontal="center" vertical="center"/>
    </xf>
    <xf numFmtId="0" fontId="9" fillId="4" borderId="20" xfId="0" applyFont="1" applyFill="1" applyBorder="1" applyAlignment="1">
      <alignment horizontal="center" vertical="center"/>
    </xf>
    <xf numFmtId="0" fontId="1" fillId="8" borderId="2" xfId="0" applyFont="1" applyFill="1" applyBorder="1" applyAlignment="1">
      <alignment horizontal="left" vertical="center"/>
    </xf>
    <xf numFmtId="0" fontId="9" fillId="4" borderId="18" xfId="0" applyFont="1" applyFill="1" applyBorder="1" applyAlignment="1">
      <alignment horizontal="center" vertical="center"/>
    </xf>
    <xf numFmtId="0" fontId="9" fillId="4" borderId="11" xfId="0" applyFont="1" applyFill="1" applyBorder="1" applyAlignment="1">
      <alignment horizontal="center" vertical="center"/>
    </xf>
    <xf numFmtId="0" fontId="9" fillId="4" borderId="12" xfId="0" applyFont="1" applyFill="1" applyBorder="1" applyAlignment="1">
      <alignment horizontal="center" vertical="center"/>
    </xf>
    <xf numFmtId="0" fontId="5" fillId="5" borderId="14" xfId="0" applyFont="1" applyFill="1" applyBorder="1" applyAlignment="1">
      <alignment horizontal="center" vertical="center"/>
    </xf>
    <xf numFmtId="0" fontId="5" fillId="3" borderId="43" xfId="0" applyFont="1" applyFill="1" applyBorder="1" applyAlignment="1">
      <alignment horizontal="center" vertical="center" shrinkToFit="1"/>
    </xf>
    <xf numFmtId="0" fontId="5" fillId="3" borderId="44" xfId="0" applyFont="1" applyFill="1" applyBorder="1" applyAlignment="1">
      <alignment horizontal="center" vertical="center" shrinkToFit="1"/>
    </xf>
    <xf numFmtId="0" fontId="5" fillId="3" borderId="45" xfId="0" applyFont="1" applyFill="1" applyBorder="1" applyAlignment="1">
      <alignment horizontal="center" vertical="center" shrinkToFit="1"/>
    </xf>
    <xf numFmtId="0" fontId="11" fillId="2" borderId="4"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0" xfId="0" applyFont="1" applyFill="1" applyBorder="1" applyAlignment="1">
      <alignment horizontal="center" vertical="center"/>
    </xf>
    <xf numFmtId="0" fontId="11" fillId="2" borderId="7" xfId="0" applyFont="1" applyFill="1" applyBorder="1" applyAlignment="1">
      <alignment horizontal="center" vertical="center"/>
    </xf>
    <xf numFmtId="0" fontId="5" fillId="5" borderId="13" xfId="0" applyFont="1" applyFill="1" applyBorder="1" applyAlignment="1">
      <alignment horizontal="center" vertical="center"/>
    </xf>
    <xf numFmtId="0" fontId="5" fillId="5" borderId="15" xfId="0" applyFont="1" applyFill="1" applyBorder="1" applyAlignment="1">
      <alignment horizontal="center" vertical="center"/>
    </xf>
    <xf numFmtId="0" fontId="1" fillId="0" borderId="8" xfId="0" applyFont="1" applyBorder="1" applyAlignment="1">
      <alignment horizontal="center" vertical="center"/>
    </xf>
    <xf numFmtId="0" fontId="1" fillId="0" borderId="3"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4" fillId="20" borderId="3" xfId="0" applyFont="1" applyFill="1" applyBorder="1" applyAlignment="1">
      <alignment horizontal="center" vertical="center"/>
    </xf>
    <xf numFmtId="0" fontId="24" fillId="20" borderId="9" xfId="0" applyFont="1" applyFill="1" applyBorder="1" applyAlignment="1">
      <alignment horizontal="center" vertical="center"/>
    </xf>
    <xf numFmtId="0" fontId="24" fillId="20" borderId="11" xfId="0" applyFont="1" applyFill="1" applyBorder="1" applyAlignment="1">
      <alignment horizontal="center" vertical="center"/>
    </xf>
    <xf numFmtId="0" fontId="24" fillId="20" borderId="12" xfId="0" applyFont="1" applyFill="1" applyBorder="1" applyAlignment="1">
      <alignment horizontal="center" vertical="center"/>
    </xf>
    <xf numFmtId="0" fontId="25" fillId="4" borderId="8" xfId="0" applyFont="1" applyFill="1" applyBorder="1" applyAlignment="1">
      <alignment horizontal="center" vertical="center"/>
    </xf>
    <xf numFmtId="0" fontId="25" fillId="4" borderId="3" xfId="0" applyFont="1" applyFill="1" applyBorder="1" applyAlignment="1">
      <alignment horizontal="center" vertical="center"/>
    </xf>
    <xf numFmtId="0" fontId="25" fillId="4" borderId="9" xfId="0" applyFont="1" applyFill="1" applyBorder="1" applyAlignment="1">
      <alignment horizontal="center" vertical="center"/>
    </xf>
    <xf numFmtId="0" fontId="25" fillId="4" borderId="10" xfId="0" applyFont="1" applyFill="1" applyBorder="1" applyAlignment="1">
      <alignment horizontal="center" vertical="center"/>
    </xf>
    <xf numFmtId="0" fontId="25" fillId="4" borderId="11" xfId="0" applyFont="1" applyFill="1" applyBorder="1" applyAlignment="1">
      <alignment horizontal="center" vertical="center"/>
    </xf>
    <xf numFmtId="0" fontId="25" fillId="4" borderId="12" xfId="0" applyFont="1" applyFill="1" applyBorder="1" applyAlignment="1">
      <alignment horizontal="center" vertical="center"/>
    </xf>
    <xf numFmtId="49" fontId="12" fillId="16" borderId="0" xfId="0" applyNumberFormat="1" applyFont="1" applyFill="1" applyBorder="1" applyAlignment="1">
      <alignment horizontal="center" vertical="center"/>
    </xf>
    <xf numFmtId="0" fontId="1" fillId="4" borderId="8" xfId="0" applyFont="1" applyFill="1" applyBorder="1" applyAlignment="1">
      <alignment horizontal="center" vertical="center"/>
    </xf>
    <xf numFmtId="0" fontId="1" fillId="4" borderId="3"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3" xfId="0" applyFont="1" applyFill="1" applyBorder="1" applyAlignment="1">
      <alignment horizontal="center" vertical="center"/>
    </xf>
    <xf numFmtId="0" fontId="1" fillId="4" borderId="9" xfId="0" applyFont="1" applyFill="1" applyBorder="1" applyAlignment="1">
      <alignment horizontal="center" vertical="center"/>
    </xf>
    <xf numFmtId="0" fontId="5" fillId="3" borderId="9" xfId="0" applyFont="1" applyFill="1" applyBorder="1" applyAlignment="1">
      <alignment horizontal="center" vertical="center"/>
    </xf>
    <xf numFmtId="0" fontId="1" fillId="0" borderId="12" xfId="0" applyFont="1" applyBorder="1" applyAlignment="1">
      <alignment horizontal="center" vertical="center"/>
    </xf>
    <xf numFmtId="0" fontId="9" fillId="17" borderId="8" xfId="0" applyFont="1" applyFill="1" applyBorder="1" applyAlignment="1">
      <alignment horizontal="left" vertical="center"/>
    </xf>
    <xf numFmtId="0" fontId="9" fillId="17" borderId="3" xfId="0" applyFont="1" applyFill="1" applyBorder="1" applyAlignment="1">
      <alignment horizontal="left" vertical="center"/>
    </xf>
    <xf numFmtId="0" fontId="9" fillId="17" borderId="9" xfId="0" applyFont="1" applyFill="1" applyBorder="1" applyAlignment="1">
      <alignment horizontal="left" vertical="center"/>
    </xf>
    <xf numFmtId="0" fontId="9" fillId="17" borderId="10" xfId="0" applyFont="1" applyFill="1" applyBorder="1" applyAlignment="1">
      <alignment horizontal="left" vertical="center"/>
    </xf>
    <xf numFmtId="0" fontId="9" fillId="17" borderId="11" xfId="0" applyFont="1" applyFill="1" applyBorder="1" applyAlignment="1">
      <alignment horizontal="left" vertical="center"/>
    </xf>
    <xf numFmtId="0" fontId="9" fillId="17" borderId="12" xfId="0" applyFont="1" applyFill="1" applyBorder="1" applyAlignment="1">
      <alignment horizontal="left" vertical="center"/>
    </xf>
    <xf numFmtId="0" fontId="5" fillId="3" borderId="25" xfId="0" applyFont="1" applyFill="1" applyBorder="1" applyAlignment="1">
      <alignment horizontal="center" vertical="center"/>
    </xf>
    <xf numFmtId="0" fontId="5" fillId="3" borderId="22"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0" xfId="0" applyFont="1" applyBorder="1" applyAlignment="1">
      <alignment horizontal="center" vertical="center"/>
    </xf>
    <xf numFmtId="0" fontId="1" fillId="0" borderId="7" xfId="0" applyFont="1" applyBorder="1" applyAlignment="1">
      <alignment horizontal="center" vertical="center"/>
    </xf>
    <xf numFmtId="0" fontId="1" fillId="0" borderId="19" xfId="0" applyFont="1" applyBorder="1" applyAlignment="1">
      <alignment horizontal="center" vertical="center"/>
    </xf>
    <xf numFmtId="0" fontId="1" fillId="0" borderId="2" xfId="0" applyFont="1" applyBorder="1" applyAlignment="1">
      <alignment horizontal="center" vertical="center"/>
    </xf>
    <xf numFmtId="0" fontId="1" fillId="0" borderId="16" xfId="0" applyFont="1" applyBorder="1" applyAlignment="1">
      <alignment horizontal="center" vertical="center"/>
    </xf>
    <xf numFmtId="0" fontId="6" fillId="2" borderId="4"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6" xfId="0" applyFont="1" applyFill="1" applyBorder="1" applyAlignment="1">
      <alignment horizontal="center" vertical="center"/>
    </xf>
    <xf numFmtId="49" fontId="5" fillId="3" borderId="8" xfId="0" applyNumberFormat="1" applyFont="1" applyFill="1" applyBorder="1" applyAlignment="1">
      <alignment horizontal="center" vertical="center"/>
    </xf>
    <xf numFmtId="49" fontId="5" fillId="3" borderId="3" xfId="0" applyNumberFormat="1" applyFont="1" applyFill="1" applyBorder="1" applyAlignment="1">
      <alignment horizontal="center" vertical="center"/>
    </xf>
    <xf numFmtId="49" fontId="5" fillId="3" borderId="9" xfId="0" applyNumberFormat="1" applyFont="1" applyFill="1" applyBorder="1" applyAlignment="1">
      <alignment horizontal="center" vertical="center"/>
    </xf>
    <xf numFmtId="49" fontId="1" fillId="0" borderId="8" xfId="0" applyNumberFormat="1" applyFont="1" applyBorder="1" applyAlignment="1">
      <alignment horizontal="center" vertical="center"/>
    </xf>
    <xf numFmtId="49" fontId="1" fillId="0" borderId="3" xfId="0" applyNumberFormat="1" applyFont="1" applyBorder="1" applyAlignment="1">
      <alignment horizontal="center" vertical="center"/>
    </xf>
    <xf numFmtId="49" fontId="1" fillId="0" borderId="9" xfId="0" applyNumberFormat="1" applyFont="1" applyBorder="1" applyAlignment="1">
      <alignment horizontal="center" vertical="center"/>
    </xf>
    <xf numFmtId="49" fontId="1" fillId="0" borderId="14" xfId="0" applyNumberFormat="1" applyFont="1" applyBorder="1" applyAlignment="1">
      <alignment horizontal="center" vertical="center"/>
    </xf>
    <xf numFmtId="49" fontId="1" fillId="0" borderId="15" xfId="0" applyNumberFormat="1" applyFont="1" applyBorder="1" applyAlignment="1">
      <alignment horizontal="center" vertical="center"/>
    </xf>
    <xf numFmtId="0" fontId="9" fillId="4" borderId="11" xfId="0" applyNumberFormat="1" applyFont="1" applyFill="1" applyBorder="1" applyAlignment="1">
      <alignment horizontal="center" vertical="center"/>
    </xf>
    <xf numFmtId="0" fontId="9" fillId="4" borderId="12" xfId="0" applyNumberFormat="1" applyFont="1" applyFill="1" applyBorder="1" applyAlignment="1">
      <alignment horizontal="center" vertical="center"/>
    </xf>
    <xf numFmtId="49" fontId="1" fillId="0" borderId="10" xfId="0" applyNumberFormat="1" applyFont="1" applyBorder="1" applyAlignment="1">
      <alignment horizontal="center" vertical="center"/>
    </xf>
    <xf numFmtId="49" fontId="1" fillId="0" borderId="11" xfId="0" applyNumberFormat="1" applyFont="1" applyBorder="1" applyAlignment="1">
      <alignment horizontal="center" vertical="center"/>
    </xf>
    <xf numFmtId="49" fontId="1" fillId="0" borderId="12" xfId="0" applyNumberFormat="1" applyFont="1" applyBorder="1" applyAlignment="1">
      <alignment horizontal="center" vertical="center"/>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3" xfId="0" applyFont="1" applyFill="1" applyBorder="1" applyAlignment="1">
      <alignment horizontal="center" vertical="center"/>
    </xf>
    <xf numFmtId="0" fontId="7" fillId="5" borderId="9" xfId="0" applyFont="1" applyFill="1" applyBorder="1" applyAlignment="1">
      <alignment horizontal="center" vertical="center"/>
    </xf>
    <xf numFmtId="0" fontId="28" fillId="4" borderId="11" xfId="0" applyFont="1" applyFill="1" applyBorder="1" applyAlignment="1">
      <alignment horizontal="center" vertical="center"/>
    </xf>
    <xf numFmtId="0" fontId="5" fillId="3" borderId="3" xfId="0" applyFont="1" applyFill="1" applyBorder="1" applyAlignment="1">
      <alignment horizontal="center" vertical="center" shrinkToFit="1"/>
    </xf>
    <xf numFmtId="0" fontId="5" fillId="3" borderId="9" xfId="0" applyFont="1" applyFill="1" applyBorder="1" applyAlignment="1">
      <alignment horizontal="center" vertical="center" shrinkToFit="1"/>
    </xf>
    <xf numFmtId="0" fontId="9" fillId="0" borderId="3" xfId="0" applyFont="1" applyBorder="1" applyAlignment="1">
      <alignment horizontal="center" vertical="center"/>
    </xf>
    <xf numFmtId="0" fontId="9" fillId="4" borderId="10" xfId="0" applyFont="1" applyFill="1" applyBorder="1" applyAlignment="1">
      <alignment horizontal="right" vertical="center"/>
    </xf>
    <xf numFmtId="0" fontId="9" fillId="4" borderId="11" xfId="0" applyFont="1" applyFill="1" applyBorder="1" applyAlignment="1">
      <alignment horizontal="right" vertical="center"/>
    </xf>
    <xf numFmtId="0" fontId="9" fillId="0" borderId="9"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17" borderId="3" xfId="0" applyFont="1" applyFill="1" applyBorder="1" applyAlignment="1">
      <alignment horizontal="center" vertical="center"/>
    </xf>
    <xf numFmtId="0" fontId="9" fillId="17" borderId="11" xfId="0" applyFont="1" applyFill="1" applyBorder="1" applyAlignment="1">
      <alignment horizontal="center" vertical="center"/>
    </xf>
    <xf numFmtId="0" fontId="4" fillId="0" borderId="1" xfId="0" applyFont="1" applyBorder="1" applyAlignment="1">
      <alignment horizontal="center" vertical="center"/>
    </xf>
    <xf numFmtId="49" fontId="1" fillId="15" borderId="0" xfId="0" applyNumberFormat="1" applyFont="1" applyFill="1" applyBorder="1" applyAlignment="1">
      <alignment horizontal="center" vertical="center"/>
    </xf>
    <xf numFmtId="0" fontId="5" fillId="3" borderId="10" xfId="0" applyFont="1" applyFill="1" applyBorder="1" applyAlignment="1">
      <alignment vertical="center"/>
    </xf>
    <xf numFmtId="0" fontId="5" fillId="3" borderId="11" xfId="0" applyFont="1" applyFill="1" applyBorder="1" applyAlignment="1">
      <alignment vertical="center"/>
    </xf>
    <xf numFmtId="0" fontId="9" fillId="4" borderId="3" xfId="0" applyFont="1" applyFill="1" applyBorder="1" applyAlignment="1">
      <alignment horizontal="center" vertical="center"/>
    </xf>
    <xf numFmtId="0" fontId="5" fillId="3" borderId="8" xfId="0" applyFont="1" applyFill="1" applyBorder="1" applyAlignment="1">
      <alignment vertical="center"/>
    </xf>
    <xf numFmtId="0" fontId="5" fillId="3" borderId="3" xfId="0" applyFont="1" applyFill="1" applyBorder="1" applyAlignment="1">
      <alignment vertical="center"/>
    </xf>
    <xf numFmtId="0" fontId="9" fillId="4" borderId="9" xfId="0" applyFont="1" applyFill="1" applyBorder="1" applyAlignment="1">
      <alignment horizontal="center" vertical="center"/>
    </xf>
    <xf numFmtId="0" fontId="5" fillId="5" borderId="39" xfId="0" applyFont="1" applyFill="1" applyBorder="1" applyAlignment="1">
      <alignment horizontal="center" vertical="center" shrinkToFit="1"/>
    </xf>
    <xf numFmtId="0" fontId="5" fillId="5" borderId="40" xfId="0" applyFont="1" applyFill="1" applyBorder="1" applyAlignment="1">
      <alignment horizontal="center" vertical="center" shrinkToFit="1"/>
    </xf>
    <xf numFmtId="0" fontId="5" fillId="5" borderId="41" xfId="0" applyFont="1" applyFill="1" applyBorder="1" applyAlignment="1">
      <alignment horizontal="center" vertical="center" shrinkToFit="1"/>
    </xf>
    <xf numFmtId="0" fontId="5" fillId="3" borderId="49" xfId="0" applyFont="1" applyFill="1" applyBorder="1" applyAlignment="1">
      <alignment horizontal="center" vertical="center" shrinkToFit="1"/>
    </xf>
    <xf numFmtId="0" fontId="5" fillId="3" borderId="30" xfId="0" applyFont="1" applyFill="1" applyBorder="1" applyAlignment="1">
      <alignment horizontal="center" vertical="center" shrinkToFit="1"/>
    </xf>
    <xf numFmtId="0" fontId="5" fillId="3" borderId="24" xfId="0" applyFont="1" applyFill="1" applyBorder="1" applyAlignment="1">
      <alignment horizontal="center" vertical="center" shrinkToFit="1"/>
    </xf>
    <xf numFmtId="0" fontId="5" fillId="3" borderId="23" xfId="0" applyFont="1" applyFill="1" applyBorder="1" applyAlignment="1">
      <alignment horizontal="center" vertical="center" shrinkToFit="1"/>
    </xf>
    <xf numFmtId="0" fontId="5" fillId="3" borderId="48" xfId="0" applyFont="1" applyFill="1" applyBorder="1" applyAlignment="1">
      <alignment horizontal="center" vertical="center" shrinkToFit="1"/>
    </xf>
    <xf numFmtId="0" fontId="1" fillId="7" borderId="0" xfId="0" applyFont="1" applyFill="1" applyBorder="1" applyAlignment="1">
      <alignment horizontal="center" vertical="center"/>
    </xf>
    <xf numFmtId="0" fontId="1" fillId="7" borderId="7" xfId="0" applyFont="1" applyFill="1" applyBorder="1" applyAlignment="1">
      <alignment horizontal="center" vertical="center"/>
    </xf>
    <xf numFmtId="0" fontId="2" fillId="0" borderId="1" xfId="0" applyFont="1" applyBorder="1" applyAlignment="1">
      <alignment horizontal="center" vertical="center"/>
    </xf>
    <xf numFmtId="49" fontId="10" fillId="17" borderId="61" xfId="0" applyNumberFormat="1" applyFont="1" applyFill="1" applyBorder="1" applyAlignment="1">
      <alignment horizontal="center" vertical="center"/>
    </xf>
    <xf numFmtId="49" fontId="10" fillId="17" borderId="62" xfId="0" applyNumberFormat="1" applyFont="1" applyFill="1" applyBorder="1" applyAlignment="1">
      <alignment horizontal="center" vertical="center"/>
    </xf>
    <xf numFmtId="49" fontId="10" fillId="17" borderId="63" xfId="0" applyNumberFormat="1" applyFont="1" applyFill="1" applyBorder="1" applyAlignment="1">
      <alignment horizontal="center" vertical="center"/>
    </xf>
    <xf numFmtId="0" fontId="2" fillId="0" borderId="0" xfId="0" applyFont="1" applyBorder="1" applyAlignment="1">
      <alignment horizontal="center" vertical="center"/>
    </xf>
    <xf numFmtId="0" fontId="10" fillId="4" borderId="8" xfId="0" applyFont="1" applyFill="1" applyBorder="1" applyAlignment="1">
      <alignment horizontal="center" vertical="center"/>
    </xf>
    <xf numFmtId="0" fontId="10" fillId="4" borderId="3" xfId="0" applyFont="1" applyFill="1" applyBorder="1" applyAlignment="1">
      <alignment horizontal="center" vertical="center"/>
    </xf>
    <xf numFmtId="0" fontId="15" fillId="0" borderId="23" xfId="0" applyFont="1" applyFill="1" applyBorder="1" applyAlignment="1">
      <alignment horizontal="center" vertical="center"/>
    </xf>
    <xf numFmtId="0" fontId="15" fillId="0" borderId="30" xfId="0" applyFont="1" applyFill="1" applyBorder="1" applyAlignment="1">
      <alignment horizontal="center" vertical="center"/>
    </xf>
    <xf numFmtId="0" fontId="15" fillId="0" borderId="24"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9" xfId="0" applyFont="1" applyFill="1" applyBorder="1" applyAlignment="1">
      <alignment horizontal="center" vertical="center"/>
    </xf>
    <xf numFmtId="0" fontId="10" fillId="0" borderId="3" xfId="0" applyFont="1" applyFill="1" applyBorder="1" applyAlignment="1">
      <alignment horizontal="left" vertical="center"/>
    </xf>
    <xf numFmtId="49" fontId="3" fillId="15" borderId="0" xfId="0" applyNumberFormat="1" applyFont="1" applyFill="1" applyBorder="1" applyAlignment="1">
      <alignment horizontal="center" vertical="center"/>
    </xf>
    <xf numFmtId="0" fontId="3" fillId="4" borderId="43" xfId="0" applyNumberFormat="1" applyFont="1" applyFill="1" applyBorder="1" applyAlignment="1">
      <alignment horizontal="center" vertical="center"/>
    </xf>
    <xf numFmtId="0" fontId="3" fillId="4" borderId="44" xfId="0" applyNumberFormat="1" applyFont="1" applyFill="1" applyBorder="1" applyAlignment="1">
      <alignment horizontal="center" vertical="center"/>
    </xf>
    <xf numFmtId="0" fontId="3" fillId="4" borderId="45" xfId="0" applyNumberFormat="1" applyFont="1" applyFill="1" applyBorder="1" applyAlignment="1">
      <alignment horizontal="center" vertical="center"/>
    </xf>
    <xf numFmtId="0" fontId="8" fillId="2" borderId="6"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7" xfId="0" applyFont="1" applyFill="1" applyBorder="1" applyAlignment="1">
      <alignment horizontal="center" vertical="center"/>
    </xf>
    <xf numFmtId="0" fontId="10" fillId="10" borderId="8" xfId="0" applyFont="1" applyFill="1" applyBorder="1" applyAlignment="1">
      <alignment horizontal="center" vertical="center"/>
    </xf>
    <xf numFmtId="0" fontId="10" fillId="10" borderId="3" xfId="0" applyFont="1" applyFill="1" applyBorder="1" applyAlignment="1">
      <alignment horizontal="center" vertical="center"/>
    </xf>
    <xf numFmtId="0" fontId="10" fillId="9" borderId="3" xfId="0" applyFont="1" applyFill="1" applyBorder="1" applyAlignment="1">
      <alignment horizontal="left" vertical="center"/>
    </xf>
    <xf numFmtId="0" fontId="15" fillId="9" borderId="23" xfId="0" applyFont="1" applyFill="1" applyBorder="1" applyAlignment="1">
      <alignment horizontal="center" vertical="center"/>
    </xf>
    <xf numFmtId="0" fontId="15" fillId="9" borderId="30" xfId="0" applyFont="1" applyFill="1" applyBorder="1" applyAlignment="1">
      <alignment horizontal="center" vertical="center"/>
    </xf>
    <xf numFmtId="0" fontId="15" fillId="9" borderId="24" xfId="0" applyFont="1" applyFill="1" applyBorder="1" applyAlignment="1">
      <alignment horizontal="center" vertical="center"/>
    </xf>
    <xf numFmtId="0" fontId="15" fillId="9" borderId="3" xfId="0" applyFont="1" applyFill="1" applyBorder="1" applyAlignment="1">
      <alignment horizontal="center" vertical="center"/>
    </xf>
    <xf numFmtId="0" fontId="15" fillId="9" borderId="9" xfId="0" applyFont="1" applyFill="1" applyBorder="1" applyAlignment="1">
      <alignment horizontal="center" vertical="center"/>
    </xf>
    <xf numFmtId="0" fontId="5" fillId="3" borderId="26" xfId="0" applyFont="1" applyFill="1" applyBorder="1" applyAlignment="1">
      <alignment horizontal="center" vertical="center"/>
    </xf>
    <xf numFmtId="0" fontId="9" fillId="22" borderId="8" xfId="0" applyNumberFormat="1" applyFont="1" applyFill="1" applyBorder="1" applyAlignment="1">
      <alignment horizontal="center" vertical="center"/>
    </xf>
    <xf numFmtId="0" fontId="9" fillId="22" borderId="3" xfId="0" applyNumberFormat="1" applyFont="1" applyFill="1" applyBorder="1" applyAlignment="1">
      <alignment horizontal="center" vertical="center"/>
    </xf>
    <xf numFmtId="0" fontId="9" fillId="22" borderId="3" xfId="0" applyFont="1" applyFill="1" applyBorder="1" applyAlignment="1">
      <alignment horizontal="center" vertical="center" shrinkToFit="1"/>
    </xf>
    <xf numFmtId="0" fontId="20" fillId="0" borderId="8" xfId="0" applyFont="1" applyBorder="1" applyAlignment="1">
      <alignment horizontal="center" vertical="center"/>
    </xf>
    <xf numFmtId="0" fontId="20" fillId="0" borderId="3"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1" fillId="0" borderId="9" xfId="0" applyFont="1" applyBorder="1" applyAlignment="1">
      <alignment horizontal="center" vertical="center"/>
    </xf>
    <xf numFmtId="0" fontId="1" fillId="7" borderId="6" xfId="0" applyFont="1" applyFill="1" applyBorder="1" applyAlignment="1">
      <alignment horizontal="right" vertical="center"/>
    </xf>
    <xf numFmtId="0" fontId="1" fillId="7" borderId="0" xfId="0" applyFont="1" applyFill="1" applyBorder="1" applyAlignment="1">
      <alignment horizontal="right" vertical="center"/>
    </xf>
    <xf numFmtId="0" fontId="1" fillId="7" borderId="19" xfId="0" applyFont="1" applyFill="1" applyBorder="1" applyAlignment="1">
      <alignment horizontal="right" vertical="center"/>
    </xf>
    <xf numFmtId="0" fontId="1" fillId="7" borderId="2" xfId="0" applyFont="1" applyFill="1" applyBorder="1" applyAlignment="1">
      <alignment horizontal="right" vertical="center"/>
    </xf>
    <xf numFmtId="49" fontId="10" fillId="0" borderId="8" xfId="0" applyNumberFormat="1" applyFont="1" applyBorder="1" applyAlignment="1">
      <alignment horizontal="left" vertical="center" shrinkToFit="1"/>
    </xf>
    <xf numFmtId="49" fontId="10" fillId="0" borderId="3" xfId="0" applyNumberFormat="1" applyFont="1" applyBorder="1" applyAlignment="1">
      <alignment horizontal="left" vertical="center" shrinkToFit="1"/>
    </xf>
    <xf numFmtId="49" fontId="10" fillId="0" borderId="3" xfId="0" applyNumberFormat="1" applyFont="1" applyBorder="1" applyAlignment="1">
      <alignment horizontal="center" vertical="center" shrinkToFit="1"/>
    </xf>
    <xf numFmtId="49" fontId="10" fillId="0" borderId="9" xfId="0" applyNumberFormat="1" applyFont="1" applyBorder="1" applyAlignment="1">
      <alignment horizontal="left" vertical="center" shrinkToFit="1"/>
    </xf>
    <xf numFmtId="0" fontId="5" fillId="5" borderId="13" xfId="0" applyFont="1" applyFill="1" applyBorder="1" applyAlignment="1">
      <alignment horizontal="left" vertical="center"/>
    </xf>
    <xf numFmtId="0" fontId="5" fillId="5" borderId="14" xfId="0" applyFont="1" applyFill="1" applyBorder="1" applyAlignment="1">
      <alignment horizontal="left" vertical="center"/>
    </xf>
    <xf numFmtId="49" fontId="10" fillId="9" borderId="3" xfId="0" applyNumberFormat="1" applyFont="1" applyFill="1" applyBorder="1" applyAlignment="1">
      <alignment horizontal="center" vertical="center" shrinkToFit="1"/>
    </xf>
    <xf numFmtId="49" fontId="10" fillId="9" borderId="3" xfId="0" applyNumberFormat="1" applyFont="1" applyFill="1" applyBorder="1" applyAlignment="1">
      <alignment horizontal="left" vertical="center" shrinkToFit="1"/>
    </xf>
    <xf numFmtId="49" fontId="10" fillId="9" borderId="9" xfId="0" applyNumberFormat="1" applyFont="1" applyFill="1" applyBorder="1" applyAlignment="1">
      <alignment horizontal="left" vertical="center" shrinkToFit="1"/>
    </xf>
    <xf numFmtId="49" fontId="10" fillId="9" borderId="8" xfId="0" applyNumberFormat="1" applyFont="1" applyFill="1" applyBorder="1" applyAlignment="1">
      <alignment horizontal="left" vertical="center" shrinkToFit="1"/>
    </xf>
    <xf numFmtId="0" fontId="15" fillId="10" borderId="8" xfId="0" applyFont="1" applyFill="1" applyBorder="1" applyAlignment="1">
      <alignment horizontal="center" vertical="center"/>
    </xf>
    <xf numFmtId="0" fontId="15" fillId="10" borderId="3" xfId="0" applyFont="1" applyFill="1" applyBorder="1" applyAlignment="1">
      <alignment horizontal="center" vertical="center"/>
    </xf>
    <xf numFmtId="49" fontId="10" fillId="9" borderId="10" xfId="0" applyNumberFormat="1" applyFont="1" applyFill="1" applyBorder="1" applyAlignment="1">
      <alignment horizontal="left" vertical="center" shrinkToFit="1"/>
    </xf>
    <xf numFmtId="49" fontId="10" fillId="9" borderId="11" xfId="0" applyNumberFormat="1" applyFont="1" applyFill="1" applyBorder="1" applyAlignment="1">
      <alignment horizontal="left" vertical="center" shrinkToFit="1"/>
    </xf>
    <xf numFmtId="49" fontId="10" fillId="9" borderId="11" xfId="0" applyNumberFormat="1" applyFont="1" applyFill="1" applyBorder="1" applyAlignment="1">
      <alignment horizontal="center" vertical="center" shrinkToFit="1"/>
    </xf>
    <xf numFmtId="49" fontId="10" fillId="9" borderId="12" xfId="0" applyNumberFormat="1" applyFont="1" applyFill="1" applyBorder="1" applyAlignment="1">
      <alignment horizontal="left" vertical="center" shrinkToFit="1"/>
    </xf>
    <xf numFmtId="0" fontId="10" fillId="10" borderId="10" xfId="0" applyFont="1" applyFill="1" applyBorder="1" applyAlignment="1">
      <alignment horizontal="center" vertical="center"/>
    </xf>
    <xf numFmtId="0" fontId="10" fillId="10" borderId="11" xfId="0" applyFont="1" applyFill="1" applyBorder="1" applyAlignment="1">
      <alignment horizontal="center" vertical="center"/>
    </xf>
    <xf numFmtId="0" fontId="10" fillId="9" borderId="11" xfId="0" applyFont="1" applyFill="1" applyBorder="1" applyAlignment="1">
      <alignment horizontal="left" vertical="center"/>
    </xf>
    <xf numFmtId="0" fontId="15" fillId="9" borderId="20" xfId="0" applyFont="1" applyFill="1" applyBorder="1" applyAlignment="1">
      <alignment horizontal="center" vertical="center"/>
    </xf>
    <xf numFmtId="0" fontId="15" fillId="9" borderId="17" xfId="0" applyFont="1" applyFill="1" applyBorder="1" applyAlignment="1">
      <alignment horizontal="center" vertical="center"/>
    </xf>
    <xf numFmtId="0" fontId="15" fillId="9" borderId="18" xfId="0" applyFont="1" applyFill="1" applyBorder="1" applyAlignment="1">
      <alignment horizontal="center" vertical="center"/>
    </xf>
    <xf numFmtId="0" fontId="15" fillId="9" borderId="11" xfId="0" applyFont="1" applyFill="1" applyBorder="1" applyAlignment="1">
      <alignment horizontal="center" vertical="center"/>
    </xf>
    <xf numFmtId="0" fontId="15" fillId="9" borderId="12" xfId="0" applyFont="1" applyFill="1" applyBorder="1" applyAlignment="1">
      <alignment horizontal="center" vertical="center"/>
    </xf>
    <xf numFmtId="49" fontId="20" fillId="7" borderId="4" xfId="0" applyNumberFormat="1" applyFont="1" applyFill="1" applyBorder="1" applyAlignment="1">
      <alignment horizontal="left" vertical="top" wrapText="1"/>
    </xf>
    <xf numFmtId="49" fontId="20" fillId="7" borderId="1" xfId="0" applyNumberFormat="1" applyFont="1" applyFill="1" applyBorder="1" applyAlignment="1">
      <alignment horizontal="left" vertical="top"/>
    </xf>
    <xf numFmtId="49" fontId="20" fillId="7" borderId="5" xfId="0" applyNumberFormat="1" applyFont="1" applyFill="1" applyBorder="1" applyAlignment="1">
      <alignment horizontal="left" vertical="top"/>
    </xf>
    <xf numFmtId="49" fontId="20" fillId="7" borderId="6" xfId="0" applyNumberFormat="1" applyFont="1" applyFill="1" applyBorder="1" applyAlignment="1">
      <alignment horizontal="left" vertical="top"/>
    </xf>
    <xf numFmtId="49" fontId="20" fillId="7" borderId="0" xfId="0" applyNumberFormat="1" applyFont="1" applyFill="1" applyBorder="1" applyAlignment="1">
      <alignment horizontal="left" vertical="top"/>
    </xf>
    <xf numFmtId="49" fontId="20" fillId="7" borderId="7" xfId="0" applyNumberFormat="1" applyFont="1" applyFill="1" applyBorder="1" applyAlignment="1">
      <alignment horizontal="left" vertical="top"/>
    </xf>
    <xf numFmtId="49" fontId="20" fillId="7" borderId="19" xfId="0" applyNumberFormat="1" applyFont="1" applyFill="1" applyBorder="1" applyAlignment="1">
      <alignment horizontal="left" vertical="top"/>
    </xf>
    <xf numFmtId="49" fontId="20" fillId="7" borderId="2" xfId="0" applyNumberFormat="1" applyFont="1" applyFill="1" applyBorder="1" applyAlignment="1">
      <alignment horizontal="left" vertical="top"/>
    </xf>
    <xf numFmtId="49" fontId="20" fillId="7" borderId="16" xfId="0" applyNumberFormat="1" applyFont="1" applyFill="1" applyBorder="1" applyAlignment="1">
      <alignment horizontal="left" vertical="top"/>
    </xf>
    <xf numFmtId="49" fontId="20" fillId="0" borderId="46" xfId="0" applyNumberFormat="1" applyFont="1" applyBorder="1" applyAlignment="1">
      <alignment horizontal="left" vertical="top" wrapText="1"/>
    </xf>
    <xf numFmtId="49" fontId="20" fillId="0" borderId="31" xfId="0" applyNumberFormat="1" applyFont="1" applyBorder="1" applyAlignment="1">
      <alignment horizontal="left" vertical="top"/>
    </xf>
    <xf numFmtId="49" fontId="20" fillId="0" borderId="34" xfId="0" applyNumberFormat="1" applyFont="1" applyBorder="1" applyAlignment="1">
      <alignment horizontal="left" vertical="top"/>
    </xf>
    <xf numFmtId="49" fontId="20" fillId="0" borderId="8" xfId="0" applyNumberFormat="1" applyFont="1" applyBorder="1" applyAlignment="1">
      <alignment horizontal="left" vertical="top"/>
    </xf>
    <xf numFmtId="49" fontId="20" fillId="0" borderId="3" xfId="0" applyNumberFormat="1" applyFont="1" applyBorder="1" applyAlignment="1">
      <alignment horizontal="left" vertical="top"/>
    </xf>
    <xf numFmtId="49" fontId="20" fillId="0" borderId="9" xfId="0" applyNumberFormat="1" applyFont="1" applyBorder="1" applyAlignment="1">
      <alignment horizontal="left" vertical="top"/>
    </xf>
    <xf numFmtId="49" fontId="20" fillId="0" borderId="10" xfId="0" applyNumberFormat="1" applyFont="1" applyBorder="1" applyAlignment="1">
      <alignment horizontal="left" vertical="top"/>
    </xf>
    <xf numFmtId="49" fontId="20" fillId="0" borderId="11" xfId="0" applyNumberFormat="1" applyFont="1" applyBorder="1" applyAlignment="1">
      <alignment horizontal="left" vertical="top"/>
    </xf>
    <xf numFmtId="49" fontId="20" fillId="0" borderId="12" xfId="0" applyNumberFormat="1" applyFont="1" applyBorder="1" applyAlignment="1">
      <alignment horizontal="left" vertical="top"/>
    </xf>
    <xf numFmtId="0" fontId="15" fillId="0" borderId="42" xfId="0" applyFont="1" applyFill="1" applyBorder="1" applyAlignment="1">
      <alignment horizontal="center" vertical="center"/>
    </xf>
    <xf numFmtId="0" fontId="15" fillId="0" borderId="36" xfId="0" applyFont="1" applyFill="1" applyBorder="1" applyAlignment="1">
      <alignment horizontal="center" vertical="center"/>
    </xf>
    <xf numFmtId="0" fontId="5" fillId="5" borderId="42" xfId="0" applyFont="1" applyFill="1" applyBorder="1" applyAlignment="1">
      <alignment horizontal="center" vertical="top"/>
    </xf>
    <xf numFmtId="0" fontId="5" fillId="5" borderId="35" xfId="0" applyFont="1" applyFill="1" applyBorder="1" applyAlignment="1">
      <alignment horizontal="center" vertical="top" shrinkToFit="1"/>
    </xf>
    <xf numFmtId="0" fontId="5" fillId="5" borderId="42" xfId="0" applyFont="1" applyFill="1" applyBorder="1" applyAlignment="1">
      <alignment horizontal="center" vertical="top" shrinkToFit="1"/>
    </xf>
    <xf numFmtId="49" fontId="20" fillId="0" borderId="8" xfId="0" applyNumberFormat="1" applyFont="1" applyBorder="1" applyAlignment="1">
      <alignment horizontal="left" vertical="top" wrapText="1"/>
    </xf>
    <xf numFmtId="0" fontId="5" fillId="5" borderId="4" xfId="0" applyFont="1" applyFill="1" applyBorder="1" applyAlignment="1">
      <alignment horizontal="center" vertical="center"/>
    </xf>
    <xf numFmtId="0" fontId="5" fillId="5" borderId="1" xfId="0" applyFont="1" applyFill="1" applyBorder="1" applyAlignment="1">
      <alignment horizontal="center" vertical="center"/>
    </xf>
    <xf numFmtId="0" fontId="5" fillId="5" borderId="5" xfId="0" applyFont="1" applyFill="1" applyBorder="1" applyAlignment="1">
      <alignment horizontal="center" vertical="center"/>
    </xf>
    <xf numFmtId="0" fontId="5" fillId="3" borderId="50" xfId="0" applyFont="1" applyFill="1" applyBorder="1" applyAlignment="1">
      <alignment horizontal="center" vertical="center" shrinkToFit="1"/>
    </xf>
    <xf numFmtId="0" fontId="5" fillId="3" borderId="51" xfId="0" applyFont="1" applyFill="1" applyBorder="1" applyAlignment="1">
      <alignment horizontal="center" vertical="center" shrinkToFit="1"/>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shrinkToFit="1"/>
    </xf>
    <xf numFmtId="0" fontId="15" fillId="4" borderId="8" xfId="0" applyFont="1" applyFill="1" applyBorder="1" applyAlignment="1">
      <alignment horizontal="center" vertical="center"/>
    </xf>
    <xf numFmtId="0" fontId="15" fillId="4" borderId="3" xfId="0" applyFont="1" applyFill="1" applyBorder="1" applyAlignment="1">
      <alignment horizontal="center" vertical="center"/>
    </xf>
    <xf numFmtId="0" fontId="15" fillId="10" borderId="10" xfId="0" applyFont="1" applyFill="1" applyBorder="1" applyAlignment="1">
      <alignment horizontal="center" vertical="center"/>
    </xf>
    <xf numFmtId="0" fontId="15" fillId="10" borderId="11" xfId="0" applyFont="1" applyFill="1" applyBorder="1" applyAlignment="1">
      <alignment horizontal="center" vertical="center"/>
    </xf>
    <xf numFmtId="0" fontId="5" fillId="3" borderId="12" xfId="0" applyFont="1" applyFill="1" applyBorder="1" applyAlignment="1">
      <alignment horizontal="center" vertical="center"/>
    </xf>
    <xf numFmtId="49" fontId="20" fillId="0" borderId="3" xfId="0" applyNumberFormat="1" applyFont="1" applyBorder="1" applyAlignment="1">
      <alignment horizontal="left" vertical="top" wrapText="1"/>
    </xf>
    <xf numFmtId="49" fontId="20" fillId="0" borderId="9" xfId="0" applyNumberFormat="1" applyFont="1" applyBorder="1" applyAlignment="1">
      <alignment horizontal="left" vertical="top" wrapText="1"/>
    </xf>
    <xf numFmtId="49" fontId="20" fillId="0" borderId="10" xfId="0" applyNumberFormat="1" applyFont="1" applyBorder="1" applyAlignment="1">
      <alignment horizontal="left" vertical="top" wrapText="1"/>
    </xf>
    <xf numFmtId="49" fontId="20" fillId="0" borderId="11" xfId="0" applyNumberFormat="1" applyFont="1" applyBorder="1" applyAlignment="1">
      <alignment horizontal="left" vertical="top" wrapText="1"/>
    </xf>
    <xf numFmtId="49" fontId="20" fillId="0" borderId="12" xfId="0" applyNumberFormat="1" applyFont="1" applyBorder="1" applyAlignment="1">
      <alignment horizontal="left" vertical="top" wrapText="1"/>
    </xf>
    <xf numFmtId="0" fontId="13" fillId="2" borderId="4"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1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16" xfId="0" applyFont="1" applyFill="1" applyBorder="1" applyAlignment="1">
      <alignment horizontal="center" vertical="center"/>
    </xf>
    <xf numFmtId="49" fontId="20" fillId="0" borderId="13" xfId="0" applyNumberFormat="1" applyFont="1" applyBorder="1" applyAlignment="1">
      <alignment horizontal="left" vertical="top" wrapText="1"/>
    </xf>
    <xf numFmtId="49" fontId="20" fillId="0" borderId="14" xfId="0" applyNumberFormat="1" applyFont="1" applyBorder="1" applyAlignment="1">
      <alignment horizontal="left" vertical="top"/>
    </xf>
    <xf numFmtId="49" fontId="20" fillId="0" borderId="15" xfId="0" applyNumberFormat="1" applyFont="1" applyBorder="1" applyAlignment="1">
      <alignment horizontal="left" vertical="top"/>
    </xf>
    <xf numFmtId="49" fontId="5" fillId="5" borderId="4" xfId="0" applyNumberFormat="1" applyFont="1" applyFill="1" applyBorder="1" applyAlignment="1">
      <alignment horizontal="center" vertical="center"/>
    </xf>
    <xf numFmtId="49" fontId="5" fillId="5" borderId="1" xfId="0" applyNumberFormat="1" applyFont="1" applyFill="1" applyBorder="1" applyAlignment="1">
      <alignment horizontal="center" vertical="center"/>
    </xf>
    <xf numFmtId="49" fontId="5" fillId="5" borderId="5" xfId="0" applyNumberFormat="1" applyFont="1" applyFill="1" applyBorder="1" applyAlignment="1">
      <alignment horizontal="center" vertic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 fillId="6" borderId="20" xfId="0" applyFont="1" applyFill="1" applyBorder="1" applyAlignment="1">
      <alignment horizontal="center" vertical="center"/>
    </xf>
    <xf numFmtId="0" fontId="1" fillId="6" borderId="17" xfId="0" applyFont="1" applyFill="1" applyBorder="1" applyAlignment="1">
      <alignment horizontal="center" vertical="center"/>
    </xf>
    <xf numFmtId="0" fontId="1" fillId="6" borderId="64" xfId="0" applyFont="1" applyFill="1" applyBorder="1" applyAlignment="1">
      <alignment horizontal="center" vertical="center"/>
    </xf>
    <xf numFmtId="49" fontId="21" fillId="0" borderId="8" xfId="0" applyNumberFormat="1" applyFont="1" applyFill="1" applyBorder="1" applyAlignment="1">
      <alignment horizontal="left" vertical="top" wrapText="1"/>
    </xf>
    <xf numFmtId="49" fontId="21" fillId="0" borderId="3" xfId="0" applyNumberFormat="1" applyFont="1" applyFill="1" applyBorder="1" applyAlignment="1">
      <alignment horizontal="left" vertical="top"/>
    </xf>
    <xf numFmtId="49" fontId="21" fillId="0" borderId="9" xfId="0" applyNumberFormat="1" applyFont="1" applyFill="1" applyBorder="1" applyAlignment="1">
      <alignment horizontal="left" vertical="top"/>
    </xf>
    <xf numFmtId="49" fontId="21" fillId="0" borderId="8" xfId="0" applyNumberFormat="1" applyFont="1" applyFill="1" applyBorder="1" applyAlignment="1">
      <alignment horizontal="left" vertical="top"/>
    </xf>
    <xf numFmtId="49" fontId="21" fillId="0" borderId="10" xfId="0" applyNumberFormat="1" applyFont="1" applyFill="1" applyBorder="1" applyAlignment="1">
      <alignment horizontal="left" vertical="top"/>
    </xf>
    <xf numFmtId="49" fontId="21" fillId="0" borderId="11" xfId="0" applyNumberFormat="1" applyFont="1" applyFill="1" applyBorder="1" applyAlignment="1">
      <alignment horizontal="left" vertical="top"/>
    </xf>
    <xf numFmtId="49" fontId="21" fillId="0" borderId="12" xfId="0" applyNumberFormat="1" applyFont="1" applyFill="1" applyBorder="1" applyAlignment="1">
      <alignment horizontal="left" vertical="top"/>
    </xf>
    <xf numFmtId="0" fontId="5" fillId="2" borderId="43" xfId="0" applyFont="1" applyFill="1" applyBorder="1" applyAlignment="1">
      <alignment horizontal="center" vertical="top"/>
    </xf>
    <xf numFmtId="0" fontId="5" fillId="2" borderId="44" xfId="0" applyFont="1" applyFill="1" applyBorder="1" applyAlignment="1">
      <alignment horizontal="center" vertical="top"/>
    </xf>
    <xf numFmtId="0" fontId="5" fillId="2" borderId="45" xfId="0" applyFont="1" applyFill="1" applyBorder="1" applyAlignment="1">
      <alignment horizontal="center" vertical="top"/>
    </xf>
    <xf numFmtId="0" fontId="5" fillId="5" borderId="13" xfId="0" applyFont="1" applyFill="1" applyBorder="1" applyAlignment="1">
      <alignment horizontal="center" vertical="top"/>
    </xf>
    <xf numFmtId="0" fontId="5" fillId="5" borderId="14" xfId="0" applyFont="1" applyFill="1" applyBorder="1" applyAlignment="1">
      <alignment horizontal="center" vertical="top"/>
    </xf>
    <xf numFmtId="0" fontId="5" fillId="5" borderId="15" xfId="0" applyFont="1" applyFill="1" applyBorder="1" applyAlignment="1">
      <alignment horizontal="center" vertical="top"/>
    </xf>
    <xf numFmtId="49" fontId="5" fillId="5" borderId="13" xfId="0" applyNumberFormat="1" applyFont="1" applyFill="1" applyBorder="1" applyAlignment="1">
      <alignment horizontal="center" vertical="top"/>
    </xf>
    <xf numFmtId="49" fontId="5" fillId="5" borderId="14" xfId="0" applyNumberFormat="1" applyFont="1" applyFill="1" applyBorder="1" applyAlignment="1">
      <alignment horizontal="center" vertical="top"/>
    </xf>
    <xf numFmtId="49" fontId="5" fillId="5" borderId="15" xfId="0" applyNumberFormat="1" applyFont="1" applyFill="1" applyBorder="1" applyAlignment="1">
      <alignment horizontal="center" vertical="top"/>
    </xf>
    <xf numFmtId="0" fontId="5" fillId="3" borderId="8" xfId="0" applyFont="1" applyFill="1" applyBorder="1" applyAlignment="1">
      <alignment horizontal="center" vertical="top"/>
    </xf>
    <xf numFmtId="0" fontId="5" fillId="3" borderId="3" xfId="0" applyFont="1" applyFill="1" applyBorder="1" applyAlignment="1">
      <alignment horizontal="center" vertical="top"/>
    </xf>
    <xf numFmtId="0" fontId="5" fillId="3" borderId="9" xfId="0" applyFont="1" applyFill="1" applyBorder="1" applyAlignment="1">
      <alignment horizontal="center" vertical="top"/>
    </xf>
    <xf numFmtId="49" fontId="20" fillId="0" borderId="8" xfId="0" applyNumberFormat="1" applyFont="1" applyFill="1" applyBorder="1" applyAlignment="1">
      <alignment horizontal="left" vertical="top" wrapText="1"/>
    </xf>
    <xf numFmtId="49" fontId="20" fillId="0" borderId="3" xfId="0" applyNumberFormat="1" applyFont="1" applyFill="1" applyBorder="1" applyAlignment="1">
      <alignment horizontal="left" vertical="top"/>
    </xf>
    <xf numFmtId="49" fontId="20" fillId="0" borderId="9" xfId="0" applyNumberFormat="1" applyFont="1" applyFill="1" applyBorder="1" applyAlignment="1">
      <alignment horizontal="left" vertical="top"/>
    </xf>
    <xf numFmtId="49" fontId="20" fillId="0" borderId="8" xfId="0" applyNumberFormat="1" applyFont="1" applyFill="1" applyBorder="1" applyAlignment="1">
      <alignment horizontal="left" vertical="top"/>
    </xf>
    <xf numFmtId="49" fontId="20" fillId="0" borderId="10" xfId="0" applyNumberFormat="1" applyFont="1" applyFill="1" applyBorder="1" applyAlignment="1">
      <alignment horizontal="left" vertical="top"/>
    </xf>
    <xf numFmtId="49" fontId="20" fillId="0" borderId="11" xfId="0" applyNumberFormat="1" applyFont="1" applyFill="1" applyBorder="1" applyAlignment="1">
      <alignment horizontal="left" vertical="top"/>
    </xf>
    <xf numFmtId="49" fontId="20" fillId="0" borderId="12" xfId="0" applyNumberFormat="1" applyFont="1" applyFill="1" applyBorder="1" applyAlignment="1">
      <alignment horizontal="left" vertical="top"/>
    </xf>
    <xf numFmtId="49" fontId="5" fillId="3" borderId="8" xfId="0" applyNumberFormat="1" applyFont="1" applyFill="1" applyBorder="1" applyAlignment="1">
      <alignment horizontal="center" vertical="top"/>
    </xf>
    <xf numFmtId="49" fontId="5" fillId="3" borderId="3" xfId="0" applyNumberFormat="1" applyFont="1" applyFill="1" applyBorder="1" applyAlignment="1">
      <alignment horizontal="center" vertical="top"/>
    </xf>
    <xf numFmtId="49" fontId="5" fillId="3" borderId="9" xfId="0" applyNumberFormat="1" applyFont="1" applyFill="1" applyBorder="1" applyAlignment="1">
      <alignment horizontal="center" vertical="top"/>
    </xf>
    <xf numFmtId="0" fontId="5" fillId="3" borderId="10" xfId="0" applyFont="1" applyFill="1" applyBorder="1" applyAlignment="1">
      <alignment horizontal="center" vertical="top" shrinkToFit="1"/>
    </xf>
    <xf numFmtId="0" fontId="5" fillId="3" borderId="11" xfId="0" applyFont="1" applyFill="1" applyBorder="1" applyAlignment="1">
      <alignment horizontal="center" vertical="top" shrinkToFit="1"/>
    </xf>
    <xf numFmtId="0" fontId="15" fillId="14" borderId="11" xfId="0" applyFont="1" applyFill="1" applyBorder="1" applyAlignment="1">
      <alignment horizontal="center" vertical="top" shrinkToFit="1"/>
    </xf>
    <xf numFmtId="0" fontId="5" fillId="2" borderId="11" xfId="0" applyFont="1" applyFill="1" applyBorder="1" applyAlignment="1">
      <alignment horizontal="center" vertical="top" shrinkToFit="1"/>
    </xf>
    <xf numFmtId="0" fontId="5" fillId="2" borderId="12" xfId="0" applyFont="1" applyFill="1" applyBorder="1" applyAlignment="1">
      <alignment horizontal="center" vertical="top" shrinkToFit="1"/>
    </xf>
    <xf numFmtId="0" fontId="15" fillId="13" borderId="11" xfId="0" applyFont="1" applyFill="1" applyBorder="1" applyAlignment="1">
      <alignment horizontal="center" vertical="top" shrinkToFit="1"/>
    </xf>
    <xf numFmtId="49" fontId="21" fillId="0" borderId="8" xfId="0" applyNumberFormat="1" applyFont="1" applyFill="1" applyBorder="1" applyAlignment="1">
      <alignment horizontal="center" vertical="top" shrinkToFit="1"/>
    </xf>
    <xf numFmtId="49" fontId="21" fillId="0" borderId="3" xfId="0" applyNumberFormat="1" applyFont="1" applyFill="1" applyBorder="1" applyAlignment="1">
      <alignment horizontal="center" vertical="top" shrinkToFit="1"/>
    </xf>
    <xf numFmtId="0" fontId="10" fillId="0" borderId="3" xfId="0" applyFont="1" applyFill="1" applyBorder="1" applyAlignment="1">
      <alignment horizontal="center" vertical="top"/>
    </xf>
    <xf numFmtId="0" fontId="10" fillId="0" borderId="9" xfId="0" applyFont="1" applyFill="1" applyBorder="1" applyAlignment="1">
      <alignment horizontal="center" vertical="top"/>
    </xf>
    <xf numFmtId="49" fontId="21" fillId="9" borderId="8" xfId="0" applyNumberFormat="1" applyFont="1" applyFill="1" applyBorder="1" applyAlignment="1">
      <alignment horizontal="center" vertical="top" shrinkToFit="1"/>
    </xf>
    <xf numFmtId="49" fontId="21" fillId="9" borderId="3" xfId="0" applyNumberFormat="1" applyFont="1" applyFill="1" applyBorder="1" applyAlignment="1">
      <alignment horizontal="center" vertical="top" shrinkToFit="1"/>
    </xf>
    <xf numFmtId="0" fontId="10" fillId="9" borderId="3" xfId="0" applyFont="1" applyFill="1" applyBorder="1" applyAlignment="1">
      <alignment horizontal="center" vertical="top"/>
    </xf>
    <xf numFmtId="0" fontId="10" fillId="9" borderId="9" xfId="0" applyFont="1" applyFill="1" applyBorder="1" applyAlignment="1">
      <alignment horizontal="center" vertical="top"/>
    </xf>
    <xf numFmtId="0" fontId="10" fillId="9" borderId="3" xfId="0" applyFont="1" applyFill="1" applyBorder="1" applyAlignment="1">
      <alignment horizontal="center" vertical="top" shrinkToFit="1"/>
    </xf>
    <xf numFmtId="0" fontId="10" fillId="9" borderId="9" xfId="0" applyFont="1" applyFill="1" applyBorder="1" applyAlignment="1">
      <alignment horizontal="center" vertical="top" shrinkToFit="1"/>
    </xf>
    <xf numFmtId="0" fontId="3" fillId="4" borderId="35" xfId="0" applyNumberFormat="1" applyFont="1" applyFill="1" applyBorder="1" applyAlignment="1">
      <alignment horizontal="center" vertical="top" shrinkToFit="1"/>
    </xf>
    <xf numFmtId="0" fontId="3" fillId="4" borderId="42" xfId="0" applyNumberFormat="1" applyFont="1" applyFill="1" applyBorder="1" applyAlignment="1">
      <alignment horizontal="center" vertical="top" shrinkToFit="1"/>
    </xf>
    <xf numFmtId="0" fontId="3" fillId="4" borderId="36" xfId="0" applyNumberFormat="1" applyFont="1" applyFill="1" applyBorder="1" applyAlignment="1">
      <alignment horizontal="center" vertical="top" shrinkToFit="1"/>
    </xf>
    <xf numFmtId="0" fontId="5" fillId="5" borderId="13" xfId="0" applyFont="1" applyFill="1" applyBorder="1" applyAlignment="1">
      <alignment horizontal="center" vertical="top" shrinkToFit="1"/>
    </xf>
    <xf numFmtId="0" fontId="5" fillId="5" borderId="14" xfId="0" applyFont="1" applyFill="1" applyBorder="1" applyAlignment="1">
      <alignment horizontal="center" vertical="top" shrinkToFit="1"/>
    </xf>
    <xf numFmtId="0" fontId="10" fillId="0" borderId="3" xfId="0" applyFont="1" applyFill="1" applyBorder="1" applyAlignment="1">
      <alignment horizontal="center" vertical="top" shrinkToFit="1"/>
    </xf>
    <xf numFmtId="0" fontId="10" fillId="0" borderId="9" xfId="0" applyFont="1" applyFill="1" applyBorder="1" applyAlignment="1">
      <alignment horizontal="center" vertical="top" shrinkToFit="1"/>
    </xf>
    <xf numFmtId="0" fontId="5" fillId="3" borderId="13" xfId="0" applyFont="1" applyFill="1" applyBorder="1" applyAlignment="1">
      <alignment horizontal="center" vertical="top" shrinkToFit="1"/>
    </xf>
    <xf numFmtId="0" fontId="5" fillId="3" borderId="14" xfId="0" applyFont="1" applyFill="1" applyBorder="1" applyAlignment="1">
      <alignment horizontal="center" vertical="top" shrinkToFit="1"/>
    </xf>
    <xf numFmtId="0" fontId="5" fillId="3" borderId="14" xfId="0" applyFont="1" applyFill="1" applyBorder="1" applyAlignment="1">
      <alignment horizontal="center" vertical="top"/>
    </xf>
    <xf numFmtId="0" fontId="5" fillId="3" borderId="14" xfId="0" applyFont="1" applyFill="1" applyBorder="1" applyAlignment="1">
      <alignment horizontal="center" vertical="center" shrinkToFit="1"/>
    </xf>
    <xf numFmtId="0" fontId="5" fillId="3" borderId="15" xfId="0" applyFont="1" applyFill="1" applyBorder="1" applyAlignment="1">
      <alignment horizontal="center" vertical="center" shrinkToFit="1"/>
    </xf>
    <xf numFmtId="49" fontId="21" fillId="9" borderId="10" xfId="0" applyNumberFormat="1" applyFont="1" applyFill="1" applyBorder="1" applyAlignment="1">
      <alignment horizontal="center" vertical="top" shrinkToFit="1"/>
    </xf>
    <xf numFmtId="49" fontId="21" fillId="9" borderId="11" xfId="0" applyNumberFormat="1" applyFont="1" applyFill="1" applyBorder="1" applyAlignment="1">
      <alignment horizontal="center" vertical="top" shrinkToFit="1"/>
    </xf>
    <xf numFmtId="0" fontId="10" fillId="9" borderId="11" xfId="0" applyFont="1" applyFill="1" applyBorder="1" applyAlignment="1">
      <alignment horizontal="center" vertical="top" shrinkToFit="1"/>
    </xf>
    <xf numFmtId="0" fontId="10" fillId="9" borderId="12" xfId="0" applyFont="1" applyFill="1" applyBorder="1" applyAlignment="1">
      <alignment horizontal="center" vertical="top" shrinkToFit="1"/>
    </xf>
    <xf numFmtId="0" fontId="15" fillId="4" borderId="35" xfId="0" applyNumberFormat="1" applyFont="1" applyFill="1" applyBorder="1" applyAlignment="1">
      <alignment horizontal="center" vertical="top" shrinkToFit="1"/>
    </xf>
    <xf numFmtId="0" fontId="15" fillId="4" borderId="42" xfId="0" applyNumberFormat="1" applyFont="1" applyFill="1" applyBorder="1" applyAlignment="1">
      <alignment horizontal="center" vertical="top" shrinkToFit="1"/>
    </xf>
    <xf numFmtId="0" fontId="15" fillId="4" borderId="36" xfId="0" applyNumberFormat="1" applyFont="1" applyFill="1" applyBorder="1" applyAlignment="1">
      <alignment horizontal="center" vertical="top" shrinkToFit="1"/>
    </xf>
    <xf numFmtId="0" fontId="10" fillId="4" borderId="35" xfId="0" applyFont="1" applyFill="1" applyBorder="1" applyAlignment="1">
      <alignment horizontal="center" vertical="top" shrinkToFit="1"/>
    </xf>
    <xf numFmtId="0" fontId="10" fillId="4" borderId="42" xfId="0" applyFont="1" applyFill="1" applyBorder="1" applyAlignment="1">
      <alignment horizontal="center" vertical="top" shrinkToFit="1"/>
    </xf>
    <xf numFmtId="0" fontId="10" fillId="4" borderId="36" xfId="0" applyFont="1" applyFill="1" applyBorder="1" applyAlignment="1">
      <alignment horizontal="center" vertical="top" shrinkToFit="1"/>
    </xf>
    <xf numFmtId="0" fontId="5" fillId="5" borderId="39" xfId="0" applyFont="1" applyFill="1" applyBorder="1" applyAlignment="1">
      <alignment horizontal="center" vertical="top"/>
    </xf>
    <xf numFmtId="0" fontId="5" fillId="5" borderId="40" xfId="0" applyFont="1" applyFill="1" applyBorder="1" applyAlignment="1">
      <alignment horizontal="center" vertical="top"/>
    </xf>
    <xf numFmtId="0" fontId="5" fillId="5" borderId="41" xfId="0" applyFont="1" applyFill="1" applyBorder="1" applyAlignment="1">
      <alignment horizontal="center" vertical="top"/>
    </xf>
    <xf numFmtId="0" fontId="5" fillId="3" borderId="13" xfId="0" applyFont="1" applyFill="1" applyBorder="1" applyAlignment="1">
      <alignment horizontal="center" vertical="top"/>
    </xf>
    <xf numFmtId="0" fontId="15" fillId="0" borderId="8" xfId="0" applyNumberFormat="1" applyFont="1" applyFill="1" applyBorder="1" applyAlignment="1">
      <alignment horizontal="center" vertical="center" shrinkToFit="1"/>
    </xf>
    <xf numFmtId="0" fontId="15" fillId="0" borderId="3" xfId="0" applyNumberFormat="1" applyFont="1" applyFill="1" applyBorder="1" applyAlignment="1">
      <alignment horizontal="center" vertical="center" shrinkToFit="1"/>
    </xf>
    <xf numFmtId="0" fontId="15" fillId="0" borderId="10" xfId="0" applyNumberFormat="1" applyFont="1" applyFill="1" applyBorder="1" applyAlignment="1">
      <alignment horizontal="center" vertical="center" shrinkToFit="1"/>
    </xf>
    <xf numFmtId="0" fontId="15" fillId="0" borderId="11" xfId="0" applyNumberFormat="1" applyFont="1" applyFill="1" applyBorder="1" applyAlignment="1">
      <alignment horizontal="center" vertical="center" shrinkToFit="1"/>
    </xf>
    <xf numFmtId="0" fontId="15" fillId="0" borderId="9" xfId="0" applyNumberFormat="1" applyFont="1" applyFill="1" applyBorder="1" applyAlignment="1">
      <alignment horizontal="center" vertical="center" shrinkToFit="1"/>
    </xf>
    <xf numFmtId="0" fontId="15" fillId="0" borderId="12" xfId="0" applyNumberFormat="1" applyFont="1" applyFill="1" applyBorder="1" applyAlignment="1">
      <alignment horizontal="center" vertical="center" shrinkToFit="1"/>
    </xf>
    <xf numFmtId="0" fontId="3" fillId="4" borderId="37" xfId="0" applyFont="1" applyFill="1" applyBorder="1" applyAlignment="1">
      <alignment horizontal="center" vertical="top" shrinkToFit="1"/>
    </xf>
    <xf numFmtId="0" fontId="3" fillId="4" borderId="38" xfId="0" applyFont="1" applyFill="1" applyBorder="1" applyAlignment="1">
      <alignment horizontal="center" vertical="top" shrinkToFit="1"/>
    </xf>
    <xf numFmtId="49" fontId="21" fillId="7" borderId="8" xfId="0" applyNumberFormat="1" applyFont="1" applyFill="1" applyBorder="1" applyAlignment="1">
      <alignment horizontal="left" vertical="top" shrinkToFit="1"/>
    </xf>
    <xf numFmtId="49" fontId="21" fillId="7" borderId="3" xfId="0" applyNumberFormat="1" applyFont="1" applyFill="1" applyBorder="1" applyAlignment="1">
      <alignment horizontal="left" vertical="top" shrinkToFit="1"/>
    </xf>
    <xf numFmtId="0" fontId="16" fillId="7" borderId="3" xfId="0" applyFont="1" applyFill="1" applyBorder="1" applyAlignment="1">
      <alignment horizontal="center" vertical="top"/>
    </xf>
    <xf numFmtId="0" fontId="10" fillId="7" borderId="3" xfId="0" applyFont="1" applyFill="1" applyBorder="1" applyAlignment="1">
      <alignment horizontal="center" vertical="top"/>
    </xf>
    <xf numFmtId="0" fontId="10" fillId="4" borderId="24" xfId="0" applyFont="1" applyFill="1" applyBorder="1" applyAlignment="1">
      <alignment horizontal="center" vertical="top" shrinkToFit="1"/>
    </xf>
    <xf numFmtId="0" fontId="10" fillId="4" borderId="9" xfId="0" applyFont="1" applyFill="1" applyBorder="1" applyAlignment="1">
      <alignment horizontal="center" vertical="top" shrinkToFit="1"/>
    </xf>
    <xf numFmtId="49" fontId="21" fillId="9" borderId="10" xfId="0" applyNumberFormat="1" applyFont="1" applyFill="1" applyBorder="1" applyAlignment="1">
      <alignment horizontal="left" vertical="top" shrinkToFit="1"/>
    </xf>
    <xf numFmtId="49" fontId="21" fillId="9" borderId="11" xfId="0" applyNumberFormat="1" applyFont="1" applyFill="1" applyBorder="1" applyAlignment="1">
      <alignment horizontal="left" vertical="top" shrinkToFit="1"/>
    </xf>
    <xf numFmtId="0" fontId="16" fillId="9" borderId="29" xfId="0" applyFont="1" applyFill="1" applyBorder="1" applyAlignment="1">
      <alignment horizontal="center" vertical="top"/>
    </xf>
    <xf numFmtId="0" fontId="10" fillId="9" borderId="29" xfId="0" applyFont="1" applyFill="1" applyBorder="1" applyAlignment="1">
      <alignment horizontal="center" vertical="top"/>
    </xf>
    <xf numFmtId="0" fontId="10" fillId="4" borderId="11" xfId="0" applyFont="1" applyFill="1" applyBorder="1" applyAlignment="1">
      <alignment horizontal="center" vertical="top" shrinkToFit="1"/>
    </xf>
    <xf numFmtId="0" fontId="10" fillId="4" borderId="12" xfId="0" applyFont="1" applyFill="1" applyBorder="1" applyAlignment="1">
      <alignment horizontal="center" vertical="top" shrinkToFit="1"/>
    </xf>
    <xf numFmtId="49" fontId="21" fillId="9" borderId="8" xfId="0" applyNumberFormat="1" applyFont="1" applyFill="1" applyBorder="1" applyAlignment="1">
      <alignment horizontal="left" vertical="top" shrinkToFit="1"/>
    </xf>
    <xf numFmtId="49" fontId="21" fillId="9" borderId="3" xfId="0" applyNumberFormat="1" applyFont="1" applyFill="1" applyBorder="1" applyAlignment="1">
      <alignment horizontal="left" vertical="top" shrinkToFit="1"/>
    </xf>
    <xf numFmtId="0" fontId="16" fillId="9" borderId="31" xfId="0" applyFont="1" applyFill="1" applyBorder="1" applyAlignment="1">
      <alignment horizontal="center" vertical="top"/>
    </xf>
    <xf numFmtId="0" fontId="10" fillId="9" borderId="31" xfId="0" applyFont="1" applyFill="1" applyBorder="1" applyAlignment="1">
      <alignment horizontal="center" vertical="top"/>
    </xf>
    <xf numFmtId="0" fontId="10" fillId="4" borderId="3" xfId="0" applyFont="1" applyFill="1" applyBorder="1" applyAlignment="1">
      <alignment horizontal="center" vertical="top" shrinkToFit="1"/>
    </xf>
    <xf numFmtId="0" fontId="14" fillId="3" borderId="4" xfId="0" applyFont="1" applyFill="1" applyBorder="1" applyAlignment="1">
      <alignment horizontal="left" vertical="top"/>
    </xf>
    <xf numFmtId="0" fontId="14" fillId="3" borderId="1" xfId="0" applyFont="1" applyFill="1" applyBorder="1" applyAlignment="1">
      <alignment horizontal="left" vertical="top"/>
    </xf>
    <xf numFmtId="0" fontId="16" fillId="12" borderId="14" xfId="0" applyFont="1" applyFill="1" applyBorder="1" applyAlignment="1">
      <alignment horizontal="center" vertical="top"/>
    </xf>
    <xf numFmtId="0" fontId="10" fillId="12" borderId="14" xfId="0" applyFont="1" applyFill="1" applyBorder="1" applyAlignment="1">
      <alignment horizontal="center" vertical="top"/>
    </xf>
    <xf numFmtId="0" fontId="10" fillId="4" borderId="14" xfId="0" applyFont="1" applyFill="1" applyBorder="1" applyAlignment="1">
      <alignment horizontal="center" vertical="top" shrinkToFit="1"/>
    </xf>
    <xf numFmtId="0" fontId="10" fillId="4" borderId="15" xfId="0" applyFont="1" applyFill="1" applyBorder="1" applyAlignment="1">
      <alignment horizontal="center" vertical="top" shrinkToFit="1"/>
    </xf>
    <xf numFmtId="0" fontId="16" fillId="7" borderId="3" xfId="0" applyFont="1" applyFill="1" applyBorder="1" applyAlignment="1">
      <alignment horizontal="center" vertical="top" shrinkToFit="1"/>
    </xf>
    <xf numFmtId="0" fontId="10" fillId="7" borderId="3" xfId="0" applyFont="1" applyFill="1" applyBorder="1" applyAlignment="1">
      <alignment horizontal="center" vertical="top" shrinkToFit="1"/>
    </xf>
    <xf numFmtId="0" fontId="16" fillId="9" borderId="29" xfId="0" applyFont="1" applyFill="1" applyBorder="1" applyAlignment="1">
      <alignment horizontal="center" vertical="top" shrinkToFit="1"/>
    </xf>
    <xf numFmtId="0" fontId="10" fillId="9" borderId="29" xfId="0" applyFont="1" applyFill="1" applyBorder="1" applyAlignment="1">
      <alignment horizontal="center" vertical="top" shrinkToFit="1"/>
    </xf>
    <xf numFmtId="0" fontId="16" fillId="9" borderId="31" xfId="0" applyFont="1" applyFill="1" applyBorder="1" applyAlignment="1">
      <alignment horizontal="center" vertical="top" shrinkToFit="1"/>
    </xf>
    <xf numFmtId="0" fontId="10" fillId="9" borderId="31" xfId="0" applyFont="1" applyFill="1" applyBorder="1" applyAlignment="1">
      <alignment horizontal="center" vertical="top" shrinkToFit="1"/>
    </xf>
    <xf numFmtId="0" fontId="16" fillId="12" borderId="14" xfId="0" applyFont="1" applyFill="1" applyBorder="1" applyAlignment="1">
      <alignment horizontal="center" vertical="top" shrinkToFit="1"/>
    </xf>
    <xf numFmtId="0" fontId="10" fillId="12" borderId="14" xfId="0" applyFont="1" applyFill="1" applyBorder="1" applyAlignment="1">
      <alignment horizontal="center" vertical="top" shrinkToFit="1"/>
    </xf>
    <xf numFmtId="0" fontId="3" fillId="4" borderId="35" xfId="0" applyFont="1" applyFill="1" applyBorder="1" applyAlignment="1">
      <alignment horizontal="center" vertical="top"/>
    </xf>
    <xf numFmtId="0" fontId="3" fillId="4" borderId="36" xfId="0" applyFont="1" applyFill="1" applyBorder="1" applyAlignment="1">
      <alignment horizontal="center" vertical="top"/>
    </xf>
    <xf numFmtId="0" fontId="5" fillId="5" borderId="4" xfId="0" applyFont="1" applyFill="1" applyBorder="1" applyAlignment="1">
      <alignment horizontal="left" vertical="top"/>
    </xf>
    <xf numFmtId="0" fontId="5" fillId="5" borderId="1" xfId="0" applyFont="1" applyFill="1" applyBorder="1" applyAlignment="1">
      <alignment horizontal="left" vertical="top"/>
    </xf>
    <xf numFmtId="0" fontId="14" fillId="5" borderId="1" xfId="0" applyFont="1" applyFill="1" applyBorder="1" applyAlignment="1">
      <alignment horizontal="center" vertical="top"/>
    </xf>
    <xf numFmtId="0" fontId="5" fillId="5" borderId="1" xfId="0" applyFont="1" applyFill="1" applyBorder="1" applyAlignment="1">
      <alignment horizontal="center" vertical="top"/>
    </xf>
    <xf numFmtId="0" fontId="5" fillId="5" borderId="5" xfId="0" applyFont="1" applyFill="1" applyBorder="1" applyAlignment="1">
      <alignment horizontal="center" vertical="top"/>
    </xf>
    <xf numFmtId="0" fontId="16" fillId="9" borderId="11" xfId="0" applyFont="1" applyFill="1" applyBorder="1" applyAlignment="1">
      <alignment horizontal="center" vertical="top" shrinkToFit="1"/>
    </xf>
    <xf numFmtId="0" fontId="16" fillId="9" borderId="3" xfId="0" applyFont="1" applyFill="1" applyBorder="1" applyAlignment="1">
      <alignment horizontal="center" vertical="top" shrinkToFit="1"/>
    </xf>
    <xf numFmtId="0" fontId="10" fillId="4" borderId="31" xfId="0" applyFont="1" applyFill="1" applyBorder="1" applyAlignment="1">
      <alignment horizontal="center" vertical="top" shrinkToFit="1"/>
    </xf>
    <xf numFmtId="0" fontId="10" fillId="4" borderId="34" xfId="0" applyFont="1" applyFill="1" applyBorder="1" applyAlignment="1">
      <alignment horizontal="center" vertical="top" shrinkToFit="1"/>
    </xf>
    <xf numFmtId="49" fontId="21" fillId="9" borderId="32" xfId="0" applyNumberFormat="1" applyFont="1" applyFill="1" applyBorder="1" applyAlignment="1">
      <alignment horizontal="left" vertical="top" shrinkToFit="1"/>
    </xf>
    <xf numFmtId="49" fontId="21" fillId="9" borderId="21" xfId="0" applyNumberFormat="1" applyFont="1" applyFill="1" applyBorder="1" applyAlignment="1">
      <alignment horizontal="left" vertical="top" shrinkToFit="1"/>
    </xf>
    <xf numFmtId="0" fontId="16" fillId="9" borderId="21" xfId="0" applyNumberFormat="1" applyFont="1" applyFill="1" applyBorder="1" applyAlignment="1">
      <alignment horizontal="center" vertical="top" shrinkToFit="1"/>
    </xf>
    <xf numFmtId="0" fontId="10" fillId="9" borderId="21" xfId="0" applyNumberFormat="1" applyFont="1" applyFill="1" applyBorder="1" applyAlignment="1">
      <alignment horizontal="center" vertical="top" shrinkToFit="1"/>
    </xf>
    <xf numFmtId="0" fontId="10" fillId="4" borderId="21" xfId="0" applyFont="1" applyFill="1" applyBorder="1" applyAlignment="1">
      <alignment horizontal="center" vertical="top" shrinkToFit="1"/>
    </xf>
    <xf numFmtId="0" fontId="10" fillId="4" borderId="33" xfId="0" applyFont="1" applyFill="1" applyBorder="1" applyAlignment="1">
      <alignment horizontal="center" vertical="top" shrinkToFit="1"/>
    </xf>
    <xf numFmtId="0" fontId="14" fillId="3" borderId="13" xfId="0" applyFont="1" applyFill="1" applyBorder="1" applyAlignment="1">
      <alignment horizontal="left" vertical="top"/>
    </xf>
    <xf numFmtId="0" fontId="14" fillId="3" borderId="14" xfId="0" applyFont="1" applyFill="1" applyBorder="1" applyAlignment="1">
      <alignment horizontal="left" vertical="top"/>
    </xf>
    <xf numFmtId="0" fontId="10" fillId="12" borderId="27" xfId="0" applyFont="1" applyFill="1" applyBorder="1" applyAlignment="1">
      <alignment horizontal="center" vertical="top" shrinkToFit="1"/>
    </xf>
    <xf numFmtId="0" fontId="15" fillId="4" borderId="35" xfId="0" applyFont="1" applyFill="1" applyBorder="1" applyAlignment="1">
      <alignment horizontal="center" vertical="top" shrinkToFit="1"/>
    </xf>
    <xf numFmtId="0" fontId="15" fillId="4" borderId="36" xfId="0" applyFont="1" applyFill="1" applyBorder="1" applyAlignment="1">
      <alignment horizontal="center" vertical="top" shrinkToFit="1"/>
    </xf>
    <xf numFmtId="0" fontId="16" fillId="9" borderId="3" xfId="0" applyNumberFormat="1" applyFont="1" applyFill="1" applyBorder="1" applyAlignment="1">
      <alignment horizontal="center" vertical="top" shrinkToFit="1"/>
    </xf>
    <xf numFmtId="0" fontId="10" fillId="9" borderId="3" xfId="0" applyNumberFormat="1" applyFont="1" applyFill="1" applyBorder="1" applyAlignment="1">
      <alignment horizontal="center" vertical="top" shrinkToFit="1"/>
    </xf>
    <xf numFmtId="0" fontId="16" fillId="7" borderId="3" xfId="0" applyNumberFormat="1" applyFont="1" applyFill="1" applyBorder="1" applyAlignment="1">
      <alignment horizontal="center" vertical="top" shrinkToFit="1"/>
    </xf>
    <xf numFmtId="0" fontId="10" fillId="7" borderId="3" xfId="0" applyNumberFormat="1" applyFont="1" applyFill="1" applyBorder="1" applyAlignment="1">
      <alignment horizontal="center" vertical="top" shrinkToFit="1"/>
    </xf>
    <xf numFmtId="0" fontId="11" fillId="2" borderId="19"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16" xfId="0" applyFont="1" applyFill="1" applyBorder="1" applyAlignment="1">
      <alignment horizontal="center" vertical="center"/>
    </xf>
    <xf numFmtId="0" fontId="14" fillId="3" borderId="6" xfId="0" applyFont="1" applyFill="1" applyBorder="1" applyAlignment="1">
      <alignment horizontal="left" vertical="top"/>
    </xf>
    <xf numFmtId="0" fontId="14" fillId="3" borderId="0" xfId="0" applyFont="1" applyFill="1" applyBorder="1" applyAlignment="1">
      <alignment horizontal="left" vertical="top"/>
    </xf>
    <xf numFmtId="0" fontId="14" fillId="3" borderId="7" xfId="0" applyFont="1" applyFill="1" applyBorder="1" applyAlignment="1">
      <alignment horizontal="left" vertical="top"/>
    </xf>
    <xf numFmtId="49" fontId="19" fillId="0" borderId="8" xfId="0" applyNumberFormat="1" applyFont="1" applyFill="1" applyBorder="1" applyAlignment="1">
      <alignment horizontal="left" vertical="top" wrapText="1"/>
    </xf>
    <xf numFmtId="49" fontId="19" fillId="0" borderId="3" xfId="0" applyNumberFormat="1" applyFont="1" applyFill="1" applyBorder="1" applyAlignment="1">
      <alignment horizontal="left" vertical="top"/>
    </xf>
    <xf numFmtId="49" fontId="19" fillId="0" borderId="9" xfId="0" applyNumberFormat="1" applyFont="1" applyFill="1" applyBorder="1" applyAlignment="1">
      <alignment horizontal="left" vertical="top"/>
    </xf>
    <xf numFmtId="49" fontId="19" fillId="0" borderId="8" xfId="0" applyNumberFormat="1" applyFont="1" applyFill="1" applyBorder="1" applyAlignment="1">
      <alignment horizontal="left" vertical="top"/>
    </xf>
    <xf numFmtId="49" fontId="19" fillId="0" borderId="10" xfId="0" applyNumberFormat="1" applyFont="1" applyFill="1" applyBorder="1" applyAlignment="1">
      <alignment horizontal="left" vertical="top"/>
    </xf>
    <xf numFmtId="49" fontId="19" fillId="0" borderId="11" xfId="0" applyNumberFormat="1" applyFont="1" applyFill="1" applyBorder="1" applyAlignment="1">
      <alignment horizontal="left" vertical="top"/>
    </xf>
    <xf numFmtId="49" fontId="19" fillId="0" borderId="12" xfId="0" applyNumberFormat="1" applyFont="1" applyFill="1" applyBorder="1" applyAlignment="1">
      <alignment horizontal="left" vertical="top"/>
    </xf>
    <xf numFmtId="49" fontId="21" fillId="7" borderId="23" xfId="0" applyNumberFormat="1" applyFont="1" applyFill="1" applyBorder="1" applyAlignment="1">
      <alignment horizontal="left" vertical="top" shrinkToFit="1"/>
    </xf>
    <xf numFmtId="0" fontId="16" fillId="11" borderId="23" xfId="0" applyFont="1" applyFill="1" applyBorder="1" applyAlignment="1">
      <alignment horizontal="center" vertical="top" shrinkToFit="1"/>
    </xf>
    <xf numFmtId="0" fontId="16" fillId="11" borderId="30" xfId="0" applyFont="1" applyFill="1" applyBorder="1" applyAlignment="1">
      <alignment horizontal="center" vertical="top" shrinkToFit="1"/>
    </xf>
    <xf numFmtId="0" fontId="10" fillId="11" borderId="30" xfId="0" applyFont="1" applyFill="1" applyBorder="1" applyAlignment="1">
      <alignment horizontal="center" vertical="top" shrinkToFit="1"/>
    </xf>
    <xf numFmtId="0" fontId="0" fillId="24" borderId="53" xfId="0" applyFill="1" applyBorder="1" applyAlignment="1">
      <alignment horizontal="left" vertical="top" wrapText="1"/>
    </xf>
    <xf numFmtId="0" fontId="0" fillId="24" borderId="54" xfId="0" applyFill="1" applyBorder="1" applyAlignment="1">
      <alignment horizontal="left" vertical="top" wrapText="1"/>
    </xf>
    <xf numFmtId="0" fontId="0" fillId="24" borderId="55" xfId="0" applyFill="1" applyBorder="1" applyAlignment="1">
      <alignment horizontal="left" vertical="top" wrapText="1"/>
    </xf>
    <xf numFmtId="0" fontId="0" fillId="24" borderId="56" xfId="0" applyFill="1" applyBorder="1" applyAlignment="1">
      <alignment horizontal="left" vertical="top" wrapText="1"/>
    </xf>
    <xf numFmtId="0" fontId="0" fillId="24" borderId="0" xfId="0" applyFill="1" applyBorder="1" applyAlignment="1">
      <alignment horizontal="left" vertical="top" wrapText="1"/>
    </xf>
    <xf numFmtId="0" fontId="0" fillId="24" borderId="57" xfId="0" applyFill="1" applyBorder="1" applyAlignment="1">
      <alignment horizontal="left" vertical="top" wrapText="1"/>
    </xf>
    <xf numFmtId="0" fontId="0" fillId="24" borderId="58" xfId="0" applyFill="1" applyBorder="1" applyAlignment="1">
      <alignment horizontal="left" vertical="top" wrapText="1"/>
    </xf>
    <xf numFmtId="0" fontId="0" fillId="24" borderId="59" xfId="0" applyFill="1" applyBorder="1" applyAlignment="1">
      <alignment horizontal="left" vertical="top" wrapText="1"/>
    </xf>
    <xf numFmtId="0" fontId="0" fillId="24" borderId="60" xfId="0" applyFill="1" applyBorder="1" applyAlignment="1">
      <alignment horizontal="left" vertical="top" wrapText="1"/>
    </xf>
    <xf numFmtId="0" fontId="0" fillId="24" borderId="53" xfId="0" applyFill="1" applyBorder="1" applyAlignment="1">
      <alignment horizontal="left" wrapText="1"/>
    </xf>
    <xf numFmtId="0" fontId="0" fillId="24" borderId="54" xfId="0" applyFill="1" applyBorder="1" applyAlignment="1">
      <alignment horizontal="left" wrapText="1"/>
    </xf>
    <xf numFmtId="0" fontId="0" fillId="24" borderId="55" xfId="0" applyFill="1" applyBorder="1" applyAlignment="1">
      <alignment horizontal="left" wrapText="1"/>
    </xf>
    <xf numFmtId="0" fontId="0" fillId="24" borderId="56" xfId="0" applyFill="1" applyBorder="1" applyAlignment="1">
      <alignment horizontal="left" wrapText="1"/>
    </xf>
    <xf numFmtId="0" fontId="0" fillId="24" borderId="0" xfId="0" applyFill="1" applyBorder="1" applyAlignment="1">
      <alignment horizontal="left" wrapText="1"/>
    </xf>
    <xf numFmtId="0" fontId="0" fillId="24" borderId="57" xfId="0" applyFill="1" applyBorder="1" applyAlignment="1">
      <alignment horizontal="left" wrapText="1"/>
    </xf>
    <xf numFmtId="0" fontId="0" fillId="24" borderId="58" xfId="0" applyFill="1" applyBorder="1" applyAlignment="1">
      <alignment horizontal="left" wrapText="1"/>
    </xf>
    <xf numFmtId="0" fontId="0" fillId="24" borderId="59" xfId="0" applyFill="1" applyBorder="1" applyAlignment="1">
      <alignment horizontal="left" wrapText="1"/>
    </xf>
    <xf numFmtId="0" fontId="0" fillId="24" borderId="60" xfId="0" applyFill="1" applyBorder="1" applyAlignment="1">
      <alignment horizontal="left" wrapText="1"/>
    </xf>
    <xf numFmtId="0" fontId="0" fillId="24" borderId="11" xfId="0" applyFill="1" applyBorder="1"/>
    <xf numFmtId="0" fontId="0" fillId="24" borderId="12" xfId="0" applyFill="1" applyBorder="1"/>
    <xf numFmtId="0" fontId="22" fillId="5" borderId="13" xfId="0" applyFont="1" applyFill="1" applyBorder="1" applyAlignment="1">
      <alignment horizontal="center"/>
    </xf>
    <xf numFmtId="0" fontId="22" fillId="5" borderId="14" xfId="0" applyFont="1" applyFill="1" applyBorder="1" applyAlignment="1">
      <alignment horizontal="center"/>
    </xf>
    <xf numFmtId="0" fontId="22" fillId="5" borderId="15" xfId="0" applyFont="1" applyFill="1" applyBorder="1" applyAlignment="1">
      <alignment horizontal="center"/>
    </xf>
    <xf numFmtId="0" fontId="27" fillId="23" borderId="3" xfId="0" applyFont="1" applyFill="1" applyBorder="1" applyAlignment="1">
      <alignment horizontal="center"/>
    </xf>
    <xf numFmtId="0" fontId="27" fillId="23" borderId="9" xfId="0" applyFont="1" applyFill="1" applyBorder="1" applyAlignment="1">
      <alignment horizontal="center"/>
    </xf>
    <xf numFmtId="0" fontId="0" fillId="0" borderId="3" xfId="0" applyBorder="1"/>
    <xf numFmtId="0" fontId="0" fillId="0" borderId="9" xfId="0" applyBorder="1"/>
    <xf numFmtId="0" fontId="0" fillId="24" borderId="3" xfId="0" applyFill="1" applyBorder="1"/>
    <xf numFmtId="0" fontId="0" fillId="24" borderId="9" xfId="0" applyFill="1" applyBorder="1"/>
    <xf numFmtId="0" fontId="23" fillId="11" borderId="13" xfId="0" applyFont="1" applyFill="1" applyBorder="1" applyAlignment="1">
      <alignment horizontal="center"/>
    </xf>
    <xf numFmtId="0" fontId="23" fillId="11" borderId="14" xfId="0" applyFont="1" applyFill="1" applyBorder="1" applyAlignment="1">
      <alignment horizontal="center"/>
    </xf>
    <xf numFmtId="0" fontId="0" fillId="0" borderId="8" xfId="0" applyFont="1" applyFill="1" applyBorder="1" applyAlignment="1">
      <alignment horizontal="left"/>
    </xf>
    <xf numFmtId="0" fontId="0" fillId="0" borderId="3" xfId="0" applyFont="1" applyFill="1" applyBorder="1" applyAlignment="1">
      <alignment horizontal="left"/>
    </xf>
    <xf numFmtId="0" fontId="0" fillId="0" borderId="10" xfId="0" applyFont="1" applyFill="1" applyBorder="1" applyAlignment="1">
      <alignment horizontal="left"/>
    </xf>
    <xf numFmtId="0" fontId="0" fillId="0" borderId="11" xfId="0" applyFont="1" applyFill="1" applyBorder="1" applyAlignment="1">
      <alignment horizontal="left"/>
    </xf>
    <xf numFmtId="0" fontId="0" fillId="0" borderId="3" xfId="0" applyFont="1" applyFill="1" applyBorder="1" applyAlignment="1">
      <alignment horizontal="center"/>
    </xf>
    <xf numFmtId="0" fontId="0" fillId="0" borderId="11" xfId="0" applyFont="1" applyFill="1" applyBorder="1" applyAlignment="1">
      <alignment horizontal="center"/>
    </xf>
    <xf numFmtId="0" fontId="0" fillId="18" borderId="10" xfId="0" applyFill="1" applyBorder="1" applyAlignment="1">
      <alignment horizontal="left" vertical="top"/>
    </xf>
    <xf numFmtId="0" fontId="0" fillId="18" borderId="11" xfId="0" applyFill="1" applyBorder="1" applyAlignment="1">
      <alignment horizontal="left" vertical="top"/>
    </xf>
    <xf numFmtId="0" fontId="0" fillId="18" borderId="11" xfId="0" applyFill="1" applyBorder="1" applyAlignment="1">
      <alignment horizontal="left"/>
    </xf>
    <xf numFmtId="0" fontId="0" fillId="0" borderId="8" xfId="0" applyBorder="1" applyAlignment="1">
      <alignment horizontal="left" vertical="top"/>
    </xf>
    <xf numFmtId="0" fontId="0" fillId="0" borderId="3" xfId="0" applyBorder="1" applyAlignment="1">
      <alignment horizontal="left" vertical="top"/>
    </xf>
    <xf numFmtId="0" fontId="0" fillId="0" borderId="3" xfId="0" applyBorder="1" applyAlignment="1">
      <alignment horizontal="left"/>
    </xf>
    <xf numFmtId="0" fontId="0" fillId="18" borderId="8" xfId="0" applyFill="1" applyBorder="1" applyAlignment="1">
      <alignment horizontal="left" vertical="top"/>
    </xf>
    <xf numFmtId="0" fontId="0" fillId="18" borderId="3" xfId="0" applyFill="1" applyBorder="1" applyAlignment="1">
      <alignment horizontal="left" vertical="top"/>
    </xf>
    <xf numFmtId="0" fontId="0" fillId="18" borderId="3" xfId="0" applyFill="1" applyBorder="1" applyAlignment="1">
      <alignment horizontal="left"/>
    </xf>
    <xf numFmtId="0" fontId="22" fillId="19" borderId="13" xfId="0" applyFont="1" applyFill="1" applyBorder="1" applyAlignment="1">
      <alignment horizontal="center" vertical="top"/>
    </xf>
    <xf numFmtId="0" fontId="22" fillId="19" borderId="14" xfId="0" applyFont="1" applyFill="1" applyBorder="1" applyAlignment="1">
      <alignment horizontal="center" vertical="top"/>
    </xf>
    <xf numFmtId="0" fontId="22" fillId="19" borderId="14" xfId="0" applyFont="1" applyFill="1" applyBorder="1" applyAlignment="1">
      <alignment horizontal="center"/>
    </xf>
    <xf numFmtId="0" fontId="23" fillId="10" borderId="8" xfId="0" applyFont="1" applyFill="1" applyBorder="1" applyAlignment="1">
      <alignment horizontal="center"/>
    </xf>
    <xf numFmtId="0" fontId="23" fillId="10" borderId="3" xfId="0" applyFont="1" applyFill="1" applyBorder="1" applyAlignment="1">
      <alignment horizontal="center"/>
    </xf>
    <xf numFmtId="0" fontId="22" fillId="21" borderId="13" xfId="0" applyFont="1" applyFill="1" applyBorder="1" applyAlignment="1">
      <alignment horizontal="center"/>
    </xf>
    <xf numFmtId="0" fontId="22" fillId="21" borderId="14" xfId="0" applyFont="1" applyFill="1" applyBorder="1" applyAlignment="1">
      <alignment horizontal="center"/>
    </xf>
    <xf numFmtId="0" fontId="22" fillId="21" borderId="15" xfId="0" applyFont="1" applyFill="1" applyBorder="1" applyAlignment="1">
      <alignment horizontal="center"/>
    </xf>
    <xf numFmtId="0" fontId="0" fillId="0" borderId="8" xfId="0" applyBorder="1" applyAlignment="1">
      <alignment horizontal="left"/>
    </xf>
    <xf numFmtId="0" fontId="0" fillId="22" borderId="8" xfId="0" applyFill="1" applyBorder="1" applyAlignment="1">
      <alignment horizontal="left"/>
    </xf>
    <xf numFmtId="0" fontId="0" fillId="22" borderId="3" xfId="0" applyFill="1" applyBorder="1" applyAlignment="1">
      <alignment horizontal="left"/>
    </xf>
    <xf numFmtId="0" fontId="0" fillId="22" borderId="10" xfId="0" applyFill="1" applyBorder="1" applyAlignment="1">
      <alignment horizontal="left"/>
    </xf>
    <xf numFmtId="0" fontId="0" fillId="22" borderId="11" xfId="0" applyFill="1" applyBorder="1" applyAlignment="1">
      <alignment horizontal="left"/>
    </xf>
    <xf numFmtId="0" fontId="0" fillId="26" borderId="65" xfId="0" applyFill="1" applyBorder="1" applyAlignment="1">
      <alignment horizontal="left" vertical="top" wrapText="1"/>
    </xf>
    <xf numFmtId="0" fontId="0" fillId="26" borderId="66" xfId="0" applyFill="1" applyBorder="1" applyAlignment="1">
      <alignment horizontal="left" vertical="top" wrapText="1"/>
    </xf>
    <xf numFmtId="0" fontId="0" fillId="26" borderId="67" xfId="0" applyFill="1" applyBorder="1" applyAlignment="1">
      <alignment horizontal="left" vertical="top" wrapText="1"/>
    </xf>
    <xf numFmtId="0" fontId="0" fillId="26" borderId="68" xfId="0" applyFill="1" applyBorder="1" applyAlignment="1">
      <alignment horizontal="left" vertical="top" wrapText="1"/>
    </xf>
    <xf numFmtId="0" fontId="0" fillId="26" borderId="0" xfId="0" applyFill="1" applyBorder="1" applyAlignment="1">
      <alignment horizontal="left" vertical="top" wrapText="1"/>
    </xf>
    <xf numFmtId="0" fontId="0" fillId="26" borderId="69" xfId="0" applyFill="1" applyBorder="1" applyAlignment="1">
      <alignment horizontal="left" vertical="top" wrapText="1"/>
    </xf>
    <xf numFmtId="0" fontId="0" fillId="26" borderId="70" xfId="0" applyFill="1" applyBorder="1" applyAlignment="1">
      <alignment horizontal="left" vertical="top" wrapText="1"/>
    </xf>
    <xf numFmtId="0" fontId="0" fillId="26" borderId="71" xfId="0" applyFill="1" applyBorder="1" applyAlignment="1">
      <alignment horizontal="left" vertical="top" wrapText="1"/>
    </xf>
    <xf numFmtId="0" fontId="0" fillId="26" borderId="72" xfId="0" applyFill="1" applyBorder="1" applyAlignment="1">
      <alignment horizontal="left" vertical="top" wrapText="1"/>
    </xf>
    <xf numFmtId="0" fontId="22" fillId="25" borderId="43" xfId="0" applyFont="1" applyFill="1" applyBorder="1" applyAlignment="1">
      <alignment horizontal="center"/>
    </xf>
    <xf numFmtId="0" fontId="22" fillId="25" borderId="44" xfId="0" applyFont="1" applyFill="1" applyBorder="1" applyAlignment="1">
      <alignment horizontal="center"/>
    </xf>
    <xf numFmtId="0" fontId="22" fillId="25" borderId="45" xfId="0" applyFont="1" applyFill="1" applyBorder="1" applyAlignment="1">
      <alignment horizontal="center"/>
    </xf>
    <xf numFmtId="0" fontId="18" fillId="5" borderId="13" xfId="0" applyFont="1" applyFill="1" applyBorder="1" applyAlignment="1">
      <alignment horizontal="centerContinuous"/>
    </xf>
    <xf numFmtId="0" fontId="18" fillId="5" borderId="14" xfId="0" applyFont="1" applyFill="1" applyBorder="1" applyAlignment="1">
      <alignment horizontal="centerContinuous"/>
    </xf>
    <xf numFmtId="0" fontId="8" fillId="2" borderId="4" xfId="0" applyFont="1" applyFill="1" applyBorder="1" applyAlignment="1">
      <alignment horizontal="centerContinuous" vertical="center"/>
    </xf>
    <xf numFmtId="0" fontId="8" fillId="2" borderId="1" xfId="0" applyFont="1" applyFill="1" applyBorder="1" applyAlignment="1">
      <alignment horizontal="centerContinuous" vertical="center"/>
    </xf>
    <xf numFmtId="0" fontId="8" fillId="2" borderId="19" xfId="0" applyFont="1" applyFill="1" applyBorder="1" applyAlignment="1">
      <alignment horizontal="centerContinuous" vertical="center"/>
    </xf>
    <xf numFmtId="0" fontId="8" fillId="2" borderId="2" xfId="0" applyFont="1" applyFill="1" applyBorder="1" applyAlignment="1">
      <alignment horizontal="centerContinuous" vertical="center"/>
    </xf>
  </cellXfs>
  <cellStyles count="1">
    <cellStyle name="Normal" xfId="0" builtinId="0"/>
  </cellStyles>
  <dxfs count="0"/>
  <tableStyles count="0" defaultTableStyle="TableStyleMedium2" defaultPivotStyle="PivotStyleLight16"/>
  <colors>
    <mruColors>
      <color rgb="FFFEDADA"/>
      <color rgb="FFE6E4D2"/>
      <color rgb="FF993300"/>
      <color rgb="FF9900CC"/>
      <color rgb="FFD4B19C"/>
      <color rgb="FFE9C1AD"/>
      <color rgb="FFF0D8C2"/>
      <color rgb="FFF3DFCD"/>
      <color rgb="FFF7E9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56</xdr:col>
      <xdr:colOff>6927</xdr:colOff>
      <xdr:row>1</xdr:row>
      <xdr:rowOff>1384</xdr:rowOff>
    </xdr:from>
    <xdr:to>
      <xdr:col>75</xdr:col>
      <xdr:colOff>106680</xdr:colOff>
      <xdr:row>6</xdr:row>
      <xdr:rowOff>20781</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01691" y="167639"/>
          <a:ext cx="2337262" cy="87837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45</xdr:col>
          <xdr:colOff>22860</xdr:colOff>
          <xdr:row>30</xdr:row>
          <xdr:rowOff>15240</xdr:rowOff>
        </xdr:from>
        <xdr:to>
          <xdr:col>46</xdr:col>
          <xdr:colOff>99060</xdr:colOff>
          <xdr:row>30</xdr:row>
          <xdr:rowOff>167640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22860</xdr:colOff>
          <xdr:row>29</xdr:row>
          <xdr:rowOff>175260</xdr:rowOff>
        </xdr:from>
        <xdr:to>
          <xdr:col>48</xdr:col>
          <xdr:colOff>99060</xdr:colOff>
          <xdr:row>31</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22860</xdr:colOff>
          <xdr:row>30</xdr:row>
          <xdr:rowOff>15240</xdr:rowOff>
        </xdr:from>
        <xdr:to>
          <xdr:col>48</xdr:col>
          <xdr:colOff>99060</xdr:colOff>
          <xdr:row>30</xdr:row>
          <xdr:rowOff>167640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22860</xdr:colOff>
          <xdr:row>30</xdr:row>
          <xdr:rowOff>15240</xdr:rowOff>
        </xdr:from>
        <xdr:to>
          <xdr:col>50</xdr:col>
          <xdr:colOff>99060</xdr:colOff>
          <xdr:row>30</xdr:row>
          <xdr:rowOff>167640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22860</xdr:colOff>
          <xdr:row>31</xdr:row>
          <xdr:rowOff>15240</xdr:rowOff>
        </xdr:from>
        <xdr:to>
          <xdr:col>46</xdr:col>
          <xdr:colOff>99060</xdr:colOff>
          <xdr:row>31</xdr:row>
          <xdr:rowOff>167640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22860</xdr:colOff>
          <xdr:row>31</xdr:row>
          <xdr:rowOff>15240</xdr:rowOff>
        </xdr:from>
        <xdr:to>
          <xdr:col>48</xdr:col>
          <xdr:colOff>99060</xdr:colOff>
          <xdr:row>31</xdr:row>
          <xdr:rowOff>167640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22860</xdr:colOff>
          <xdr:row>31</xdr:row>
          <xdr:rowOff>15240</xdr:rowOff>
        </xdr:from>
        <xdr:to>
          <xdr:col>50</xdr:col>
          <xdr:colOff>99060</xdr:colOff>
          <xdr:row>31</xdr:row>
          <xdr:rowOff>167640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30480</xdr:colOff>
          <xdr:row>30</xdr:row>
          <xdr:rowOff>160020</xdr:rowOff>
        </xdr:from>
        <xdr:to>
          <xdr:col>54</xdr:col>
          <xdr:colOff>0</xdr:colOff>
          <xdr:row>32</xdr:row>
          <xdr:rowOff>15240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30480</xdr:colOff>
          <xdr:row>30</xdr:row>
          <xdr:rowOff>160020</xdr:rowOff>
        </xdr:from>
        <xdr:to>
          <xdr:col>56</xdr:col>
          <xdr:colOff>0</xdr:colOff>
          <xdr:row>32</xdr:row>
          <xdr:rowOff>15240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30</xdr:row>
          <xdr:rowOff>160020</xdr:rowOff>
        </xdr:from>
        <xdr:to>
          <xdr:col>58</xdr:col>
          <xdr:colOff>0</xdr:colOff>
          <xdr:row>32</xdr:row>
          <xdr:rowOff>15240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30480</xdr:colOff>
          <xdr:row>31</xdr:row>
          <xdr:rowOff>160020</xdr:rowOff>
        </xdr:from>
        <xdr:to>
          <xdr:col>54</xdr:col>
          <xdr:colOff>0</xdr:colOff>
          <xdr:row>33</xdr:row>
          <xdr:rowOff>15240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30480</xdr:colOff>
          <xdr:row>31</xdr:row>
          <xdr:rowOff>160020</xdr:rowOff>
        </xdr:from>
        <xdr:to>
          <xdr:col>56</xdr:col>
          <xdr:colOff>0</xdr:colOff>
          <xdr:row>33</xdr:row>
          <xdr:rowOff>15240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30480</xdr:colOff>
          <xdr:row>31</xdr:row>
          <xdr:rowOff>160020</xdr:rowOff>
        </xdr:from>
        <xdr:to>
          <xdr:col>58</xdr:col>
          <xdr:colOff>0</xdr:colOff>
          <xdr:row>33</xdr:row>
          <xdr:rowOff>15240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SpellList" displayName="tblSpellList" ref="A1:P51" totalsRowShown="0" dataCellStyle="Normal">
  <autoFilter ref="A1:P51" xr:uid="{00000000-0009-0000-0100-000001000000}"/>
  <tableColumns count="16">
    <tableColumn id="1" xr3:uid="{00000000-0010-0000-0000-000001000000}" name="Known" dataCellStyle="Normal"/>
    <tableColumn id="2" xr3:uid="{00000000-0010-0000-0000-000002000000}" name="Level" dataCellStyle="Normal"/>
    <tableColumn id="3" xr3:uid="{00000000-0010-0000-0000-000003000000}" name="Name" dataCellStyle="Normal"/>
    <tableColumn id="7" xr3:uid="{00000000-0010-0000-0000-000007000000}" name="School" dataCellStyle="Normal"/>
    <tableColumn id="9" xr3:uid="{00000000-0010-0000-0000-000009000000}" name="Casting Time" dataCellStyle="Normal"/>
    <tableColumn id="11" xr3:uid="{00000000-0010-0000-0000-00000B000000}" name="Range" dataCellStyle="Normal"/>
    <tableColumn id="13" xr3:uid="{00000000-0010-0000-0000-00000D000000}" name="Area or Targets" dataCellStyle="Normal"/>
    <tableColumn id="16" xr3:uid="{00000000-0010-0000-0000-000010000000}" name="Effect" dataCellStyle="Normal"/>
    <tableColumn id="22" xr3:uid="{00000000-0010-0000-0000-000016000000}" name="Save or Attack" dataCellStyle="Normal"/>
    <tableColumn id="23" xr3:uid="{00000000-0010-0000-0000-000017000000}" name="Duration" dataCellStyle="Normal"/>
    <tableColumn id="24" xr3:uid="{00000000-0010-0000-0000-000018000000}" name="Conc." dataCellStyle="Normal"/>
    <tableColumn id="25" xr3:uid="{00000000-0010-0000-0000-000019000000}" name="Ritual" dataCellStyle="Normal"/>
    <tableColumn id="26" xr3:uid="{00000000-0010-0000-0000-00001A000000}" name="Comp" dataCellStyle="Normal"/>
    <tableColumn id="27" xr3:uid="{00000000-0010-0000-0000-00001B000000}" name="Cost" dataCellStyle="Normal"/>
    <tableColumn id="28" xr3:uid="{00000000-0010-0000-0000-00001C000000}" name="Classes" dataCellStyle="Normal"/>
    <tableColumn id="29" xr3:uid="{00000000-0010-0000-0000-00001D000000}" name="Source" dataCellStyle="Norma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Milk Glass">
      <a:fillStyleLst>
        <a:solidFill>
          <a:schemeClr val="phClr"/>
        </a:solidFill>
        <a:gradFill rotWithShape="1">
          <a:gsLst>
            <a:gs pos="0">
              <a:schemeClr val="phClr">
                <a:tint val="15000"/>
                <a:satMod val="250000"/>
              </a:schemeClr>
            </a:gs>
            <a:gs pos="49000">
              <a:schemeClr val="phClr">
                <a:tint val="50000"/>
                <a:satMod val="200000"/>
              </a:schemeClr>
            </a:gs>
            <a:gs pos="49100">
              <a:schemeClr val="phClr">
                <a:tint val="64000"/>
                <a:satMod val="160000"/>
              </a:schemeClr>
            </a:gs>
            <a:gs pos="92000">
              <a:schemeClr val="phClr">
                <a:tint val="50000"/>
                <a:satMod val="200000"/>
              </a:schemeClr>
            </a:gs>
            <a:gs pos="100000">
              <a:schemeClr val="phClr">
                <a:tint val="43000"/>
                <a:satMod val="190000"/>
              </a:schemeClr>
            </a:gs>
          </a:gsLst>
          <a:lin ang="5400000" scaled="1"/>
        </a:gradFill>
        <a:gradFill rotWithShape="1">
          <a:gsLst>
            <a:gs pos="0">
              <a:schemeClr val="phClr">
                <a:tint val="74000"/>
              </a:schemeClr>
            </a:gs>
            <a:gs pos="49000">
              <a:schemeClr val="phClr">
                <a:tint val="96000"/>
                <a:shade val="84000"/>
                <a:satMod val="110000"/>
              </a:schemeClr>
            </a:gs>
            <a:gs pos="49100">
              <a:schemeClr val="phClr">
                <a:shade val="55000"/>
                <a:satMod val="150000"/>
              </a:schemeClr>
            </a:gs>
            <a:gs pos="92000">
              <a:schemeClr val="phClr">
                <a:tint val="98000"/>
                <a:shade val="90000"/>
                <a:satMod val="128000"/>
              </a:schemeClr>
            </a:gs>
            <a:gs pos="100000">
              <a:schemeClr val="phClr">
                <a:tint val="90000"/>
                <a:shade val="97000"/>
                <a:satMod val="128000"/>
              </a:schemeClr>
            </a:gs>
          </a:gsLst>
          <a:lin ang="5400000" scaled="1"/>
        </a:gradFill>
      </a:fillStyleLst>
      <a:lnStyleLst>
        <a:ln w="11430" cap="flat" cmpd="sng" algn="ctr">
          <a:solidFill>
            <a:schemeClr val="phClr"/>
          </a:solidFill>
          <a:prstDash val="solid"/>
        </a:ln>
        <a:ln w="40000" cap="flat" cmpd="sng" algn="ctr">
          <a:solidFill>
            <a:schemeClr val="phClr"/>
          </a:solidFill>
          <a:prstDash val="solid"/>
        </a:ln>
        <a:ln w="31800" cap="flat" cmpd="sng" algn="ctr">
          <a:solidFill>
            <a:schemeClr val="phClr"/>
          </a:solidFill>
          <a:prstDash val="solid"/>
        </a:ln>
      </a:lnStyleLst>
      <a:effectStyleLst>
        <a:effectStyle>
          <a:effectLst>
            <a:outerShdw blurRad="50800" dist="25000" dir="5400000" rotWithShape="0">
              <a:schemeClr val="phClr">
                <a:shade val="30000"/>
                <a:satMod val="150000"/>
                <a:alpha val="38000"/>
              </a:schemeClr>
            </a:outerShdw>
          </a:effectLst>
        </a:effectStyle>
        <a:effectStyle>
          <a:effectLst>
            <a:outerShdw blurRad="39000" dist="25400" dir="5400000" rotWithShape="0">
              <a:schemeClr val="phClr">
                <a:shade val="33000"/>
                <a:alpha val="83000"/>
              </a:schemeClr>
            </a:outerShdw>
          </a:effectLst>
        </a:effectStyle>
        <a:effectStyle>
          <a:effectLst>
            <a:outerShdw blurRad="39000" dist="25400" dir="5400000" rotWithShape="0">
              <a:schemeClr val="phClr">
                <a:shade val="33000"/>
                <a:alpha val="83000"/>
              </a:schemeClr>
            </a:outerShdw>
          </a:effectLst>
          <a:scene3d>
            <a:camera prst="orthographicFront" fov="0">
              <a:rot lat="0" lon="0" rev="0"/>
            </a:camera>
            <a:lightRig rig="contrasting" dir="t">
              <a:rot lat="0" lon="0" rev="1500000"/>
            </a:lightRig>
          </a:scene3d>
          <a:sp3d extrusionH="127000" prstMaterial="powder">
            <a:bevelT w="50800" h="635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70C0"/>
  </sheetPr>
  <dimension ref="A1:BY110"/>
  <sheetViews>
    <sheetView zoomScaleNormal="100" workbookViewId="0"/>
  </sheetViews>
  <sheetFormatPr defaultColWidth="0" defaultRowHeight="13.2" zeroHeight="1" x14ac:dyDescent="0.3"/>
  <cols>
    <col min="1" max="76" width="1.6640625" style="1" customWidth="1"/>
    <col min="77" max="77" width="0" style="1" hidden="1" customWidth="1"/>
    <col min="78" max="16384" width="8.88671875" style="1" hidden="1"/>
  </cols>
  <sheetData>
    <row r="1" spans="1:77" ht="13.8" thickBot="1" x14ac:dyDescent="0.35">
      <c r="A1" s="2"/>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4"/>
      <c r="BY1" s="71"/>
    </row>
    <row r="2" spans="1:77" ht="13.8" thickBot="1" x14ac:dyDescent="0.35">
      <c r="A2" s="6"/>
      <c r="B2" s="293" t="s">
        <v>87</v>
      </c>
      <c r="C2" s="293"/>
      <c r="D2" s="293"/>
      <c r="E2" s="293"/>
      <c r="F2" s="293"/>
      <c r="G2" s="293"/>
      <c r="H2" s="293"/>
      <c r="I2" s="293"/>
      <c r="J2" s="293"/>
      <c r="K2" s="293"/>
      <c r="L2" s="293"/>
      <c r="M2" s="293"/>
      <c r="N2" s="293"/>
      <c r="O2" s="293"/>
      <c r="P2" s="23"/>
      <c r="Q2" s="294">
        <f>AL18</f>
        <v>1</v>
      </c>
      <c r="R2" s="295"/>
      <c r="S2" s="295"/>
      <c r="T2" s="296"/>
      <c r="U2" s="23"/>
      <c r="V2" s="281"/>
      <c r="W2" s="282"/>
      <c r="X2" s="282"/>
      <c r="Y2" s="282"/>
      <c r="Z2" s="282"/>
      <c r="AA2" s="282"/>
      <c r="AB2" s="282"/>
      <c r="AC2" s="283"/>
      <c r="AD2" s="23"/>
      <c r="AE2" s="263"/>
      <c r="AF2" s="263"/>
      <c r="AG2" s="263"/>
      <c r="AH2" s="263"/>
      <c r="AI2" s="263"/>
      <c r="AJ2" s="263"/>
      <c r="AK2" s="263"/>
      <c r="AL2" s="263"/>
      <c r="AM2" s="23"/>
      <c r="AN2" s="263"/>
      <c r="AO2" s="263"/>
      <c r="AP2" s="263"/>
      <c r="AQ2" s="263"/>
      <c r="AR2" s="263"/>
      <c r="AS2" s="263"/>
      <c r="AT2" s="263"/>
      <c r="AU2" s="263"/>
      <c r="AV2" s="23"/>
      <c r="AW2" s="263"/>
      <c r="AX2" s="263"/>
      <c r="AY2" s="263"/>
      <c r="AZ2" s="263"/>
      <c r="BA2" s="263"/>
      <c r="BB2" s="263"/>
      <c r="BC2" s="263"/>
      <c r="BD2" s="263"/>
      <c r="BE2" s="5"/>
      <c r="BF2" s="278"/>
      <c r="BG2" s="278"/>
      <c r="BH2" s="278"/>
      <c r="BI2" s="278"/>
      <c r="BJ2" s="278"/>
      <c r="BK2" s="278"/>
      <c r="BL2" s="278"/>
      <c r="BM2" s="278"/>
      <c r="BN2" s="278"/>
      <c r="BO2" s="278"/>
      <c r="BP2" s="278"/>
      <c r="BQ2" s="278"/>
      <c r="BR2" s="278"/>
      <c r="BS2" s="278"/>
      <c r="BT2" s="278"/>
      <c r="BU2" s="278"/>
      <c r="BV2" s="278"/>
      <c r="BW2" s="278"/>
      <c r="BX2" s="279"/>
      <c r="BY2" s="71"/>
    </row>
    <row r="3" spans="1:77" x14ac:dyDescent="0.3">
      <c r="A3" s="6"/>
      <c r="B3" s="280" t="s">
        <v>0</v>
      </c>
      <c r="C3" s="280"/>
      <c r="D3" s="280"/>
      <c r="E3" s="280"/>
      <c r="F3" s="280"/>
      <c r="G3" s="280"/>
      <c r="H3" s="280"/>
      <c r="I3" s="280"/>
      <c r="J3" s="280"/>
      <c r="K3" s="280"/>
      <c r="L3" s="280"/>
      <c r="M3" s="280"/>
      <c r="N3" s="280"/>
      <c r="O3" s="280"/>
      <c r="P3" s="5"/>
      <c r="Q3" s="280" t="s">
        <v>1</v>
      </c>
      <c r="R3" s="280"/>
      <c r="S3" s="280"/>
      <c r="T3" s="280"/>
      <c r="U3" s="5"/>
      <c r="V3" s="284" t="s">
        <v>2</v>
      </c>
      <c r="W3" s="284"/>
      <c r="X3" s="284"/>
      <c r="Y3" s="284"/>
      <c r="Z3" s="284"/>
      <c r="AA3" s="284"/>
      <c r="AB3" s="284"/>
      <c r="AC3" s="284"/>
      <c r="AD3" s="5"/>
      <c r="AE3" s="280" t="s">
        <v>3</v>
      </c>
      <c r="AF3" s="280"/>
      <c r="AG3" s="280"/>
      <c r="AH3" s="280"/>
      <c r="AI3" s="280"/>
      <c r="AJ3" s="280"/>
      <c r="AK3" s="280"/>
      <c r="AL3" s="280"/>
      <c r="AM3" s="5"/>
      <c r="AN3" s="280" t="s">
        <v>4</v>
      </c>
      <c r="AO3" s="280"/>
      <c r="AP3" s="280"/>
      <c r="AQ3" s="280"/>
      <c r="AR3" s="280"/>
      <c r="AS3" s="280"/>
      <c r="AT3" s="280"/>
      <c r="AU3" s="280"/>
      <c r="AV3" s="5"/>
      <c r="AW3" s="280" t="s">
        <v>5</v>
      </c>
      <c r="AX3" s="280"/>
      <c r="AY3" s="280"/>
      <c r="AZ3" s="280"/>
      <c r="BA3" s="280"/>
      <c r="BB3" s="280"/>
      <c r="BC3" s="280"/>
      <c r="BD3" s="280"/>
      <c r="BE3" s="5"/>
      <c r="BF3" s="278"/>
      <c r="BG3" s="278"/>
      <c r="BH3" s="278"/>
      <c r="BI3" s="278"/>
      <c r="BJ3" s="278"/>
      <c r="BK3" s="278"/>
      <c r="BL3" s="278"/>
      <c r="BM3" s="278"/>
      <c r="BN3" s="278"/>
      <c r="BO3" s="278"/>
      <c r="BP3" s="278"/>
      <c r="BQ3" s="278"/>
      <c r="BR3" s="278"/>
      <c r="BS3" s="278"/>
      <c r="BT3" s="278"/>
      <c r="BU3" s="278"/>
      <c r="BV3" s="278"/>
      <c r="BW3" s="278"/>
      <c r="BX3" s="279"/>
      <c r="BY3" s="71"/>
    </row>
    <row r="4" spans="1:77" x14ac:dyDescent="0.3">
      <c r="A4" s="6"/>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278"/>
      <c r="BG4" s="278"/>
      <c r="BH4" s="278"/>
      <c r="BI4" s="278"/>
      <c r="BJ4" s="278"/>
      <c r="BK4" s="278"/>
      <c r="BL4" s="278"/>
      <c r="BM4" s="278"/>
      <c r="BN4" s="278"/>
      <c r="BO4" s="278"/>
      <c r="BP4" s="278"/>
      <c r="BQ4" s="278"/>
      <c r="BR4" s="278"/>
      <c r="BS4" s="278"/>
      <c r="BT4" s="278"/>
      <c r="BU4" s="278"/>
      <c r="BV4" s="278"/>
      <c r="BW4" s="278"/>
      <c r="BX4" s="279"/>
      <c r="BY4" s="71"/>
    </row>
    <row r="5" spans="1:77" ht="13.8" thickBot="1" x14ac:dyDescent="0.35">
      <c r="A5" s="6"/>
      <c r="B5" s="263"/>
      <c r="C5" s="263"/>
      <c r="D5" s="263"/>
      <c r="E5" s="263"/>
      <c r="F5" s="263"/>
      <c r="G5" s="263"/>
      <c r="H5" s="23"/>
      <c r="I5" s="263"/>
      <c r="J5" s="263"/>
      <c r="K5" s="263"/>
      <c r="L5" s="263"/>
      <c r="M5" s="263"/>
      <c r="N5" s="263"/>
      <c r="O5" s="23"/>
      <c r="P5" s="263"/>
      <c r="Q5" s="263"/>
      <c r="R5" s="263"/>
      <c r="S5" s="263"/>
      <c r="T5" s="263"/>
      <c r="U5" s="263"/>
      <c r="V5" s="23"/>
      <c r="W5" s="263"/>
      <c r="X5" s="263"/>
      <c r="Y5" s="263"/>
      <c r="Z5" s="263"/>
      <c r="AA5" s="263"/>
      <c r="AB5" s="263"/>
      <c r="AC5" s="23"/>
      <c r="AD5" s="263"/>
      <c r="AE5" s="263"/>
      <c r="AF5" s="263"/>
      <c r="AG5" s="263"/>
      <c r="AH5" s="263"/>
      <c r="AI5" s="263"/>
      <c r="AJ5" s="23"/>
      <c r="AK5" s="263"/>
      <c r="AL5" s="263"/>
      <c r="AM5" s="263"/>
      <c r="AN5" s="263"/>
      <c r="AO5" s="263"/>
      <c r="AP5" s="263"/>
      <c r="AQ5" s="23"/>
      <c r="AR5" s="263"/>
      <c r="AS5" s="263"/>
      <c r="AT5" s="263"/>
      <c r="AU5" s="263"/>
      <c r="AV5" s="263"/>
      <c r="AW5" s="263"/>
      <c r="AX5" s="263"/>
      <c r="AY5" s="263"/>
      <c r="AZ5" s="263"/>
      <c r="BA5" s="263"/>
      <c r="BB5" s="263"/>
      <c r="BC5" s="263"/>
      <c r="BD5" s="263"/>
      <c r="BE5" s="14"/>
      <c r="BF5" s="278"/>
      <c r="BG5" s="278"/>
      <c r="BH5" s="278"/>
      <c r="BI5" s="278"/>
      <c r="BJ5" s="278"/>
      <c r="BK5" s="278"/>
      <c r="BL5" s="278"/>
      <c r="BM5" s="278"/>
      <c r="BN5" s="278"/>
      <c r="BO5" s="278"/>
      <c r="BP5" s="278"/>
      <c r="BQ5" s="278"/>
      <c r="BR5" s="278"/>
      <c r="BS5" s="278"/>
      <c r="BT5" s="278"/>
      <c r="BU5" s="278"/>
      <c r="BV5" s="278"/>
      <c r="BW5" s="278"/>
      <c r="BX5" s="279"/>
      <c r="BY5" s="71"/>
    </row>
    <row r="6" spans="1:77" ht="14.4" customHeight="1" x14ac:dyDescent="0.3">
      <c r="A6" s="6"/>
      <c r="B6" s="262" t="s">
        <v>6</v>
      </c>
      <c r="C6" s="262"/>
      <c r="D6" s="262"/>
      <c r="E6" s="262"/>
      <c r="F6" s="262"/>
      <c r="G6" s="262"/>
      <c r="H6" s="5"/>
      <c r="I6" s="262" t="s">
        <v>7</v>
      </c>
      <c r="J6" s="262"/>
      <c r="K6" s="262"/>
      <c r="L6" s="262"/>
      <c r="M6" s="262"/>
      <c r="N6" s="262"/>
      <c r="O6" s="5"/>
      <c r="P6" s="262" t="s">
        <v>8</v>
      </c>
      <c r="Q6" s="262"/>
      <c r="R6" s="262"/>
      <c r="S6" s="262"/>
      <c r="T6" s="262"/>
      <c r="U6" s="262"/>
      <c r="V6" s="5"/>
      <c r="W6" s="262" t="s">
        <v>9</v>
      </c>
      <c r="X6" s="262"/>
      <c r="Y6" s="262"/>
      <c r="Z6" s="262"/>
      <c r="AA6" s="262"/>
      <c r="AB6" s="262"/>
      <c r="AC6" s="5"/>
      <c r="AD6" s="262" t="s">
        <v>10</v>
      </c>
      <c r="AE6" s="262"/>
      <c r="AF6" s="262"/>
      <c r="AG6" s="262"/>
      <c r="AH6" s="262"/>
      <c r="AI6" s="262"/>
      <c r="AJ6" s="5"/>
      <c r="AK6" s="262" t="s">
        <v>11</v>
      </c>
      <c r="AL6" s="262"/>
      <c r="AM6" s="262"/>
      <c r="AN6" s="262"/>
      <c r="AO6" s="262"/>
      <c r="AP6" s="262"/>
      <c r="AQ6" s="5"/>
      <c r="AR6" s="280" t="s">
        <v>12</v>
      </c>
      <c r="AS6" s="280"/>
      <c r="AT6" s="280"/>
      <c r="AU6" s="280"/>
      <c r="AV6" s="280"/>
      <c r="AW6" s="280"/>
      <c r="AX6" s="280"/>
      <c r="AY6" s="280"/>
      <c r="AZ6" s="280"/>
      <c r="BA6" s="280"/>
      <c r="BB6" s="280"/>
      <c r="BC6" s="280"/>
      <c r="BD6" s="280"/>
      <c r="BE6" s="26"/>
      <c r="BF6" s="278"/>
      <c r="BG6" s="278"/>
      <c r="BH6" s="278"/>
      <c r="BI6" s="278"/>
      <c r="BJ6" s="278"/>
      <c r="BK6" s="278"/>
      <c r="BL6" s="278"/>
      <c r="BM6" s="278"/>
      <c r="BN6" s="278"/>
      <c r="BO6" s="278"/>
      <c r="BP6" s="278"/>
      <c r="BQ6" s="278"/>
      <c r="BR6" s="278"/>
      <c r="BS6" s="278"/>
      <c r="BT6" s="278"/>
      <c r="BU6" s="278"/>
      <c r="BV6" s="278"/>
      <c r="BW6" s="278"/>
      <c r="BX6" s="279"/>
      <c r="BY6" s="71"/>
    </row>
    <row r="7" spans="1:77" ht="13.8" thickBot="1" x14ac:dyDescent="0.35">
      <c r="A7" s="7"/>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9"/>
      <c r="BY7" s="71"/>
    </row>
    <row r="8" spans="1:77" ht="13.2" customHeight="1" x14ac:dyDescent="0.3">
      <c r="A8" s="226" t="s">
        <v>86</v>
      </c>
      <c r="B8" s="227"/>
      <c r="C8" s="227"/>
      <c r="D8" s="227"/>
      <c r="E8" s="227"/>
      <c r="F8" s="227"/>
      <c r="G8" s="227"/>
      <c r="H8" s="227"/>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c r="BB8" s="227"/>
      <c r="BC8" s="227"/>
      <c r="BD8" s="227"/>
      <c r="BE8" s="227"/>
      <c r="BF8" s="227"/>
      <c r="BG8" s="227"/>
      <c r="BH8" s="227"/>
      <c r="BI8" s="227"/>
      <c r="BJ8" s="227"/>
      <c r="BK8" s="227"/>
      <c r="BL8" s="227"/>
      <c r="BM8" s="227"/>
      <c r="BN8" s="227"/>
      <c r="BO8" s="227"/>
      <c r="BP8" s="227"/>
      <c r="BQ8" s="227"/>
      <c r="BR8" s="227"/>
      <c r="BS8" s="227"/>
      <c r="BT8" s="227"/>
      <c r="BU8" s="227"/>
      <c r="BV8" s="227"/>
      <c r="BW8" s="227"/>
      <c r="BX8" s="228"/>
      <c r="BY8" s="71"/>
    </row>
    <row r="9" spans="1:77" ht="13.8" customHeight="1" thickBot="1" x14ac:dyDescent="0.35">
      <c r="A9" s="229"/>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1"/>
      <c r="BY9" s="71"/>
    </row>
    <row r="10" spans="1:77" ht="13.8" thickBot="1" x14ac:dyDescent="0.35">
      <c r="A10" s="27"/>
      <c r="B10" s="28"/>
      <c r="C10" s="28"/>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c r="BA10" s="28"/>
      <c r="BB10" s="28"/>
      <c r="BC10" s="28"/>
      <c r="BD10" s="28"/>
      <c r="BE10" s="28"/>
      <c r="BF10" s="28"/>
      <c r="BG10" s="28"/>
      <c r="BH10" s="28"/>
      <c r="BI10" s="28"/>
      <c r="BJ10" s="28"/>
      <c r="BK10" s="28"/>
      <c r="BL10" s="28"/>
      <c r="BM10" s="28"/>
      <c r="BN10" s="28"/>
      <c r="BO10" s="28"/>
      <c r="BP10" s="28"/>
      <c r="BQ10" s="28"/>
      <c r="BR10" s="28"/>
      <c r="BS10" s="28"/>
      <c r="BT10" s="28"/>
      <c r="BU10" s="28"/>
      <c r="BV10" s="28"/>
      <c r="BW10" s="28"/>
      <c r="BX10" s="29"/>
      <c r="BY10" s="71"/>
    </row>
    <row r="11" spans="1:77" ht="14.4" customHeight="1" x14ac:dyDescent="0.3">
      <c r="A11" s="27"/>
      <c r="B11" s="28"/>
      <c r="C11" s="270" t="s">
        <v>13</v>
      </c>
      <c r="D11" s="271"/>
      <c r="E11" s="271"/>
      <c r="F11" s="271"/>
      <c r="G11" s="271"/>
      <c r="H11" s="271"/>
      <c r="I11" s="271"/>
      <c r="J11" s="271"/>
      <c r="K11" s="272"/>
      <c r="L11" s="28"/>
      <c r="M11" s="28"/>
      <c r="N11" s="371" t="s">
        <v>20</v>
      </c>
      <c r="O11" s="372"/>
      <c r="P11" s="372"/>
      <c r="Q11" s="372"/>
      <c r="R11" s="372"/>
      <c r="S11" s="372"/>
      <c r="T11" s="372"/>
      <c r="U11" s="372"/>
      <c r="V11" s="372"/>
      <c r="W11" s="372"/>
      <c r="X11" s="372"/>
      <c r="Y11" s="373"/>
      <c r="Z11" s="28"/>
      <c r="AA11" s="28"/>
      <c r="AB11" s="245" t="s">
        <v>21</v>
      </c>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7"/>
      <c r="BA11" s="28"/>
      <c r="BB11" s="149" t="s">
        <v>24</v>
      </c>
      <c r="BC11" s="150"/>
      <c r="BD11" s="150"/>
      <c r="BE11" s="238"/>
      <c r="BF11" s="238"/>
      <c r="BG11" s="238"/>
      <c r="BH11" s="238"/>
      <c r="BI11" s="238"/>
      <c r="BJ11" s="238"/>
      <c r="BK11" s="239"/>
      <c r="BL11" s="28"/>
      <c r="BM11" s="217" t="s">
        <v>29</v>
      </c>
      <c r="BN11" s="218"/>
      <c r="BO11" s="218"/>
      <c r="BP11" s="218"/>
      <c r="BQ11" s="218"/>
      <c r="BR11" s="218"/>
      <c r="BS11" s="218"/>
      <c r="BT11" s="218"/>
      <c r="BU11" s="218"/>
      <c r="BV11" s="218"/>
      <c r="BW11" s="219"/>
      <c r="BX11" s="29"/>
      <c r="BY11" s="71"/>
    </row>
    <row r="12" spans="1:77" ht="13.8" thickBot="1" x14ac:dyDescent="0.35">
      <c r="A12" s="27"/>
      <c r="B12" s="28"/>
      <c r="C12" s="273" t="s">
        <v>212</v>
      </c>
      <c r="D12" s="274"/>
      <c r="E12" s="274"/>
      <c r="F12" s="274"/>
      <c r="G12" s="274"/>
      <c r="H12" s="275"/>
      <c r="I12" s="276" t="s">
        <v>213</v>
      </c>
      <c r="J12" s="274"/>
      <c r="K12" s="277"/>
      <c r="L12" s="28"/>
      <c r="M12" s="28"/>
      <c r="N12" s="374" t="s">
        <v>216</v>
      </c>
      <c r="O12" s="375"/>
      <c r="P12" s="375"/>
      <c r="Q12" s="375"/>
      <c r="R12" s="375"/>
      <c r="S12" s="375"/>
      <c r="T12" s="376" t="s">
        <v>214</v>
      </c>
      <c r="U12" s="376"/>
      <c r="V12" s="376"/>
      <c r="W12" s="375" t="s">
        <v>215</v>
      </c>
      <c r="X12" s="375"/>
      <c r="Y12" s="377"/>
      <c r="Z12" s="28"/>
      <c r="AA12" s="28"/>
      <c r="AB12" s="248"/>
      <c r="AC12" s="249"/>
      <c r="AD12" s="249"/>
      <c r="AE12" s="249"/>
      <c r="AF12" s="249"/>
      <c r="AG12" s="249"/>
      <c r="AH12" s="249"/>
      <c r="AI12" s="249"/>
      <c r="AJ12" s="249"/>
      <c r="AK12" s="249"/>
      <c r="AL12" s="249"/>
      <c r="AM12" s="249"/>
      <c r="AN12" s="249"/>
      <c r="AO12" s="249"/>
      <c r="AP12" s="249"/>
      <c r="AQ12" s="249"/>
      <c r="AR12" s="249"/>
      <c r="AS12" s="249"/>
      <c r="AT12" s="249"/>
      <c r="AU12" s="249"/>
      <c r="AV12" s="249"/>
      <c r="AW12" s="249"/>
      <c r="AX12" s="249"/>
      <c r="AY12" s="249"/>
      <c r="AZ12" s="250"/>
      <c r="BA12" s="28"/>
      <c r="BB12" s="215" t="s">
        <v>165</v>
      </c>
      <c r="BC12" s="216"/>
      <c r="BD12" s="216"/>
      <c r="BE12" s="240">
        <f>I14</f>
        <v>3</v>
      </c>
      <c r="BF12" s="240"/>
      <c r="BG12" s="240"/>
      <c r="BH12" s="240"/>
      <c r="BI12" s="240"/>
      <c r="BJ12" s="240"/>
      <c r="BK12" s="241"/>
      <c r="BL12" s="28"/>
      <c r="BM12" s="220"/>
      <c r="BN12" s="221"/>
      <c r="BO12" s="221"/>
      <c r="BP12" s="221"/>
      <c r="BQ12" s="221"/>
      <c r="BR12" s="221"/>
      <c r="BS12" s="221"/>
      <c r="BT12" s="221"/>
      <c r="BU12" s="221"/>
      <c r="BV12" s="221"/>
      <c r="BW12" s="222"/>
      <c r="BX12" s="29"/>
      <c r="BY12" s="71"/>
    </row>
    <row r="13" spans="1:77" ht="14.4" customHeight="1" thickBot="1" x14ac:dyDescent="0.35">
      <c r="A13" s="27"/>
      <c r="B13" s="28"/>
      <c r="C13" s="267" t="s">
        <v>14</v>
      </c>
      <c r="D13" s="268"/>
      <c r="E13" s="268"/>
      <c r="F13" s="254">
        <v>12</v>
      </c>
      <c r="G13" s="254"/>
      <c r="H13" s="254"/>
      <c r="I13" s="266">
        <f t="shared" ref="I13:I18" si="0">ROUNDDOWN(F13/2,0)-5</f>
        <v>1</v>
      </c>
      <c r="J13" s="266"/>
      <c r="K13" s="269"/>
      <c r="L13" s="28"/>
      <c r="M13" s="28"/>
      <c r="N13" s="267" t="s">
        <v>14</v>
      </c>
      <c r="O13" s="268"/>
      <c r="P13" s="268"/>
      <c r="Q13" s="266">
        <f>I13+(IF(T13="Yes", +D46, 0))+W13</f>
        <v>1</v>
      </c>
      <c r="R13" s="266"/>
      <c r="S13" s="266"/>
      <c r="T13" s="260"/>
      <c r="U13" s="260"/>
      <c r="V13" s="260"/>
      <c r="W13" s="254"/>
      <c r="X13" s="254"/>
      <c r="Y13" s="257"/>
      <c r="Z13" s="28"/>
      <c r="AA13" s="28"/>
      <c r="AB13" s="202" t="s">
        <v>22</v>
      </c>
      <c r="AC13" s="203"/>
      <c r="AD13" s="203"/>
      <c r="AE13" s="203"/>
      <c r="AF13" s="203"/>
      <c r="AG13" s="203"/>
      <c r="AH13" s="203"/>
      <c r="AI13" s="203"/>
      <c r="AJ13" s="203"/>
      <c r="AK13" s="203"/>
      <c r="AL13" s="203" t="s">
        <v>23</v>
      </c>
      <c r="AM13" s="203"/>
      <c r="AN13" s="203"/>
      <c r="AO13" s="252" t="s">
        <v>211</v>
      </c>
      <c r="AP13" s="252"/>
      <c r="AQ13" s="252"/>
      <c r="AR13" s="252"/>
      <c r="AS13" s="252"/>
      <c r="AT13" s="252"/>
      <c r="AU13" s="252"/>
      <c r="AV13" s="252"/>
      <c r="AW13" s="252"/>
      <c r="AX13" s="252"/>
      <c r="AY13" s="252"/>
      <c r="AZ13" s="253"/>
      <c r="BA13" s="28"/>
      <c r="BB13" s="28"/>
      <c r="BC13" s="28"/>
      <c r="BD13" s="28"/>
      <c r="BE13" s="28"/>
      <c r="BF13" s="28"/>
      <c r="BG13" s="28"/>
      <c r="BH13" s="28"/>
      <c r="BI13" s="28"/>
      <c r="BJ13" s="28"/>
      <c r="BK13" s="28"/>
      <c r="BL13" s="28"/>
      <c r="BM13" s="220"/>
      <c r="BN13" s="221"/>
      <c r="BO13" s="221"/>
      <c r="BP13" s="221"/>
      <c r="BQ13" s="221"/>
      <c r="BR13" s="221"/>
      <c r="BS13" s="221"/>
      <c r="BT13" s="221"/>
      <c r="BU13" s="221"/>
      <c r="BV13" s="221"/>
      <c r="BW13" s="222"/>
      <c r="BX13" s="29"/>
      <c r="BY13" s="71"/>
    </row>
    <row r="14" spans="1:77" ht="15" customHeight="1" x14ac:dyDescent="0.3">
      <c r="A14" s="27"/>
      <c r="B14" s="28"/>
      <c r="C14" s="267" t="s">
        <v>15</v>
      </c>
      <c r="D14" s="268"/>
      <c r="E14" s="268"/>
      <c r="F14" s="254">
        <v>16</v>
      </c>
      <c r="G14" s="254"/>
      <c r="H14" s="254"/>
      <c r="I14" s="266">
        <f t="shared" si="0"/>
        <v>3</v>
      </c>
      <c r="J14" s="266"/>
      <c r="K14" s="269"/>
      <c r="L14" s="28"/>
      <c r="M14" s="28"/>
      <c r="N14" s="267" t="s">
        <v>15</v>
      </c>
      <c r="O14" s="268"/>
      <c r="P14" s="268"/>
      <c r="Q14" s="266">
        <f>I14+(IF(T14="Yes",+D46,0)+W14)</f>
        <v>3</v>
      </c>
      <c r="R14" s="266"/>
      <c r="S14" s="266"/>
      <c r="T14" s="260"/>
      <c r="U14" s="260"/>
      <c r="V14" s="260"/>
      <c r="W14" s="254"/>
      <c r="X14" s="254"/>
      <c r="Y14" s="257"/>
      <c r="Z14" s="28"/>
      <c r="AA14" s="28"/>
      <c r="AB14" s="207" t="s">
        <v>163</v>
      </c>
      <c r="AC14" s="208"/>
      <c r="AD14" s="208"/>
      <c r="AE14" s="208"/>
      <c r="AF14" s="208"/>
      <c r="AG14" s="208"/>
      <c r="AH14" s="208"/>
      <c r="AI14" s="208"/>
      <c r="AJ14" s="208"/>
      <c r="AK14" s="208"/>
      <c r="AL14" s="186">
        <v>1</v>
      </c>
      <c r="AM14" s="186"/>
      <c r="AN14" s="186"/>
      <c r="AO14" s="153"/>
      <c r="AP14" s="153"/>
      <c r="AQ14" s="153"/>
      <c r="AR14" s="153"/>
      <c r="AS14" s="153"/>
      <c r="AT14" s="153"/>
      <c r="AU14" s="153"/>
      <c r="AV14" s="153"/>
      <c r="AW14" s="153"/>
      <c r="AX14" s="153"/>
      <c r="AY14" s="153"/>
      <c r="AZ14" s="154"/>
      <c r="BA14" s="28"/>
      <c r="BB14" s="183" t="s">
        <v>166</v>
      </c>
      <c r="BC14" s="173"/>
      <c r="BD14" s="173"/>
      <c r="BE14" s="173"/>
      <c r="BF14" s="173"/>
      <c r="BG14" s="173"/>
      <c r="BH14" s="173"/>
      <c r="BI14" s="173"/>
      <c r="BJ14" s="173"/>
      <c r="BK14" s="184"/>
      <c r="BL14" s="28"/>
      <c r="BM14" s="220"/>
      <c r="BN14" s="221"/>
      <c r="BO14" s="221"/>
      <c r="BP14" s="221"/>
      <c r="BQ14" s="221"/>
      <c r="BR14" s="221"/>
      <c r="BS14" s="221"/>
      <c r="BT14" s="221"/>
      <c r="BU14" s="221"/>
      <c r="BV14" s="221"/>
      <c r="BW14" s="222"/>
      <c r="BX14" s="29"/>
      <c r="BY14" s="71"/>
    </row>
    <row r="15" spans="1:77" x14ac:dyDescent="0.3">
      <c r="A15" s="27"/>
      <c r="B15" s="28"/>
      <c r="C15" s="267" t="s">
        <v>16</v>
      </c>
      <c r="D15" s="268"/>
      <c r="E15" s="268"/>
      <c r="F15" s="254">
        <v>10</v>
      </c>
      <c r="G15" s="254"/>
      <c r="H15" s="254"/>
      <c r="I15" s="266">
        <f t="shared" si="0"/>
        <v>0</v>
      </c>
      <c r="J15" s="266"/>
      <c r="K15" s="269"/>
      <c r="L15" s="28"/>
      <c r="M15" s="28"/>
      <c r="N15" s="267" t="s">
        <v>16</v>
      </c>
      <c r="O15" s="268"/>
      <c r="P15" s="268"/>
      <c r="Q15" s="266">
        <f>I15+(IF(T15="Yes",+D46,0)+W15)</f>
        <v>0</v>
      </c>
      <c r="R15" s="266"/>
      <c r="S15" s="266"/>
      <c r="T15" s="260"/>
      <c r="U15" s="260"/>
      <c r="V15" s="260"/>
      <c r="W15" s="254"/>
      <c r="X15" s="254"/>
      <c r="Y15" s="257"/>
      <c r="Z15" s="28"/>
      <c r="AA15" s="28"/>
      <c r="AB15" s="207"/>
      <c r="AC15" s="208"/>
      <c r="AD15" s="208"/>
      <c r="AE15" s="208"/>
      <c r="AF15" s="208"/>
      <c r="AG15" s="208"/>
      <c r="AH15" s="208"/>
      <c r="AI15" s="208"/>
      <c r="AJ15" s="208"/>
      <c r="AK15" s="208"/>
      <c r="AL15" s="186"/>
      <c r="AM15" s="186"/>
      <c r="AN15" s="186"/>
      <c r="AO15" s="153"/>
      <c r="AP15" s="153"/>
      <c r="AQ15" s="153"/>
      <c r="AR15" s="153"/>
      <c r="AS15" s="153"/>
      <c r="AT15" s="153"/>
      <c r="AU15" s="153"/>
      <c r="AV15" s="153"/>
      <c r="AW15" s="153"/>
      <c r="AX15" s="153"/>
      <c r="AY15" s="153"/>
      <c r="AZ15" s="154"/>
      <c r="BA15" s="28"/>
      <c r="BB15" s="202" t="s">
        <v>25</v>
      </c>
      <c r="BC15" s="203"/>
      <c r="BD15" s="203"/>
      <c r="BE15" s="203"/>
      <c r="BF15" s="203"/>
      <c r="BG15" s="203" t="s">
        <v>28</v>
      </c>
      <c r="BH15" s="203"/>
      <c r="BI15" s="203"/>
      <c r="BJ15" s="203"/>
      <c r="BK15" s="205"/>
      <c r="BL15" s="28"/>
      <c r="BM15" s="220"/>
      <c r="BN15" s="221"/>
      <c r="BO15" s="221"/>
      <c r="BP15" s="221"/>
      <c r="BQ15" s="221"/>
      <c r="BR15" s="221"/>
      <c r="BS15" s="221"/>
      <c r="BT15" s="221"/>
      <c r="BU15" s="221"/>
      <c r="BV15" s="221"/>
      <c r="BW15" s="222"/>
      <c r="BX15" s="29"/>
      <c r="BY15" s="71"/>
    </row>
    <row r="16" spans="1:77" x14ac:dyDescent="0.3">
      <c r="A16" s="27"/>
      <c r="B16" s="28"/>
      <c r="C16" s="267" t="s">
        <v>17</v>
      </c>
      <c r="D16" s="268"/>
      <c r="E16" s="268"/>
      <c r="F16" s="254">
        <v>12</v>
      </c>
      <c r="G16" s="254"/>
      <c r="H16" s="254"/>
      <c r="I16" s="266">
        <f t="shared" si="0"/>
        <v>1</v>
      </c>
      <c r="J16" s="266"/>
      <c r="K16" s="269"/>
      <c r="L16" s="28"/>
      <c r="M16" s="28"/>
      <c r="N16" s="267" t="s">
        <v>17</v>
      </c>
      <c r="O16" s="268"/>
      <c r="P16" s="268"/>
      <c r="Q16" s="266">
        <f>I16+(IF(T16="Yes",+D46,0)+W16)</f>
        <v>1</v>
      </c>
      <c r="R16" s="266"/>
      <c r="S16" s="266"/>
      <c r="T16" s="260"/>
      <c r="U16" s="260"/>
      <c r="V16" s="260"/>
      <c r="W16" s="254"/>
      <c r="X16" s="254"/>
      <c r="Y16" s="257"/>
      <c r="Z16" s="28"/>
      <c r="AA16" s="28"/>
      <c r="AB16" s="207"/>
      <c r="AC16" s="208"/>
      <c r="AD16" s="208"/>
      <c r="AE16" s="208"/>
      <c r="AF16" s="208"/>
      <c r="AG16" s="208"/>
      <c r="AH16" s="208"/>
      <c r="AI16" s="208"/>
      <c r="AJ16" s="208"/>
      <c r="AK16" s="208"/>
      <c r="AL16" s="186"/>
      <c r="AM16" s="186"/>
      <c r="AN16" s="186"/>
      <c r="AO16" s="153"/>
      <c r="AP16" s="153"/>
      <c r="AQ16" s="153"/>
      <c r="AR16" s="153"/>
      <c r="AS16" s="153"/>
      <c r="AT16" s="153"/>
      <c r="AU16" s="153"/>
      <c r="AV16" s="153"/>
      <c r="AW16" s="153"/>
      <c r="AX16" s="153"/>
      <c r="AY16" s="153"/>
      <c r="AZ16" s="154"/>
      <c r="BA16" s="28"/>
      <c r="BB16" s="235" t="s">
        <v>296</v>
      </c>
      <c r="BC16" s="236"/>
      <c r="BD16" s="236"/>
      <c r="BE16" s="236"/>
      <c r="BF16" s="236"/>
      <c r="BG16" s="236"/>
      <c r="BH16" s="236"/>
      <c r="BI16" s="236"/>
      <c r="BJ16" s="236"/>
      <c r="BK16" s="237"/>
      <c r="BL16" s="28"/>
      <c r="BM16" s="220"/>
      <c r="BN16" s="221"/>
      <c r="BO16" s="221"/>
      <c r="BP16" s="221"/>
      <c r="BQ16" s="221"/>
      <c r="BR16" s="221"/>
      <c r="BS16" s="221"/>
      <c r="BT16" s="221"/>
      <c r="BU16" s="221"/>
      <c r="BV16" s="221"/>
      <c r="BW16" s="222"/>
      <c r="BX16" s="29"/>
      <c r="BY16" s="71"/>
    </row>
    <row r="17" spans="1:77" x14ac:dyDescent="0.3">
      <c r="A17" s="27"/>
      <c r="B17" s="28"/>
      <c r="C17" s="267" t="s">
        <v>18</v>
      </c>
      <c r="D17" s="268"/>
      <c r="E17" s="268"/>
      <c r="F17" s="254">
        <v>16</v>
      </c>
      <c r="G17" s="254"/>
      <c r="H17" s="254"/>
      <c r="I17" s="266">
        <f t="shared" si="0"/>
        <v>3</v>
      </c>
      <c r="J17" s="266"/>
      <c r="K17" s="269"/>
      <c r="L17" s="28"/>
      <c r="M17" s="28"/>
      <c r="N17" s="267" t="s">
        <v>18</v>
      </c>
      <c r="O17" s="268"/>
      <c r="P17" s="268"/>
      <c r="Q17" s="266">
        <f>I17+IF(T17="Yes",+D46,0)+W17</f>
        <v>3</v>
      </c>
      <c r="R17" s="266"/>
      <c r="S17" s="266"/>
      <c r="T17" s="260"/>
      <c r="U17" s="260"/>
      <c r="V17" s="260"/>
      <c r="W17" s="254"/>
      <c r="X17" s="254"/>
      <c r="Y17" s="257"/>
      <c r="Z17" s="28"/>
      <c r="AA17" s="28"/>
      <c r="AB17" s="207"/>
      <c r="AC17" s="208"/>
      <c r="AD17" s="208"/>
      <c r="AE17" s="208"/>
      <c r="AF17" s="208"/>
      <c r="AG17" s="208"/>
      <c r="AH17" s="208"/>
      <c r="AI17" s="208"/>
      <c r="AJ17" s="208"/>
      <c r="AK17" s="208"/>
      <c r="AL17" s="186"/>
      <c r="AM17" s="186"/>
      <c r="AN17" s="186"/>
      <c r="AO17" s="153"/>
      <c r="AP17" s="153"/>
      <c r="AQ17" s="153"/>
      <c r="AR17" s="153"/>
      <c r="AS17" s="153"/>
      <c r="AT17" s="153"/>
      <c r="AU17" s="153"/>
      <c r="AV17" s="153"/>
      <c r="AW17" s="153"/>
      <c r="AX17" s="153"/>
      <c r="AY17" s="153"/>
      <c r="AZ17" s="154"/>
      <c r="BA17" s="28"/>
      <c r="BB17" s="232" t="s">
        <v>26</v>
      </c>
      <c r="BC17" s="233"/>
      <c r="BD17" s="233"/>
      <c r="BE17" s="233"/>
      <c r="BF17" s="233"/>
      <c r="BG17" s="233" t="s">
        <v>27</v>
      </c>
      <c r="BH17" s="233"/>
      <c r="BI17" s="233"/>
      <c r="BJ17" s="233"/>
      <c r="BK17" s="234"/>
      <c r="BL17" s="28"/>
      <c r="BM17" s="220"/>
      <c r="BN17" s="221"/>
      <c r="BO17" s="221"/>
      <c r="BP17" s="221"/>
      <c r="BQ17" s="221"/>
      <c r="BR17" s="221"/>
      <c r="BS17" s="221"/>
      <c r="BT17" s="221"/>
      <c r="BU17" s="221"/>
      <c r="BV17" s="221"/>
      <c r="BW17" s="222"/>
      <c r="BX17" s="29"/>
      <c r="BY17" s="71"/>
    </row>
    <row r="18" spans="1:77" ht="15" customHeight="1" thickBot="1" x14ac:dyDescent="0.35">
      <c r="A18" s="27"/>
      <c r="B18" s="28"/>
      <c r="C18" s="264" t="s">
        <v>19</v>
      </c>
      <c r="D18" s="265"/>
      <c r="E18" s="265"/>
      <c r="F18" s="258">
        <v>8</v>
      </c>
      <c r="G18" s="258"/>
      <c r="H18" s="258"/>
      <c r="I18" s="171">
        <f t="shared" si="0"/>
        <v>-1</v>
      </c>
      <c r="J18" s="171"/>
      <c r="K18" s="172"/>
      <c r="L18" s="28"/>
      <c r="M18" s="28"/>
      <c r="N18" s="264" t="s">
        <v>19</v>
      </c>
      <c r="O18" s="265"/>
      <c r="P18" s="265"/>
      <c r="Q18" s="171">
        <f>I18+(IF(T18="Yes",+D46,0)+W18)</f>
        <v>-1</v>
      </c>
      <c r="R18" s="171"/>
      <c r="S18" s="171"/>
      <c r="T18" s="261"/>
      <c r="U18" s="261"/>
      <c r="V18" s="261"/>
      <c r="W18" s="258"/>
      <c r="X18" s="258"/>
      <c r="Y18" s="259"/>
      <c r="Z18" s="28"/>
      <c r="AA18" s="28"/>
      <c r="AB18" s="255" t="s">
        <v>210</v>
      </c>
      <c r="AC18" s="256"/>
      <c r="AD18" s="256"/>
      <c r="AE18" s="256"/>
      <c r="AF18" s="256"/>
      <c r="AG18" s="256"/>
      <c r="AH18" s="256"/>
      <c r="AI18" s="256"/>
      <c r="AJ18" s="256"/>
      <c r="AK18" s="256"/>
      <c r="AL18" s="251">
        <f>SUM(AL14:AN17)</f>
        <v>1</v>
      </c>
      <c r="AM18" s="251"/>
      <c r="AN18" s="251"/>
      <c r="AO18" s="402"/>
      <c r="AP18" s="403"/>
      <c r="AQ18" s="403"/>
      <c r="AR18" s="403"/>
      <c r="AS18" s="403"/>
      <c r="AT18" s="403"/>
      <c r="AU18" s="403"/>
      <c r="AV18" s="403"/>
      <c r="AW18" s="403"/>
      <c r="AX18" s="403"/>
      <c r="AY18" s="403"/>
      <c r="AZ18" s="404"/>
      <c r="BA18" s="28"/>
      <c r="BB18" s="242"/>
      <c r="BC18" s="243"/>
      <c r="BD18" s="243"/>
      <c r="BE18" s="243"/>
      <c r="BF18" s="243"/>
      <c r="BG18" s="243"/>
      <c r="BH18" s="243"/>
      <c r="BI18" s="243"/>
      <c r="BJ18" s="243"/>
      <c r="BK18" s="244"/>
      <c r="BL18" s="28"/>
      <c r="BM18" s="223"/>
      <c r="BN18" s="224"/>
      <c r="BO18" s="224"/>
      <c r="BP18" s="224"/>
      <c r="BQ18" s="224"/>
      <c r="BR18" s="224"/>
      <c r="BS18" s="224"/>
      <c r="BT18" s="224"/>
      <c r="BU18" s="224"/>
      <c r="BV18" s="224"/>
      <c r="BW18" s="225"/>
      <c r="BX18" s="29"/>
      <c r="BY18" s="71"/>
    </row>
    <row r="19" spans="1:77" x14ac:dyDescent="0.3">
      <c r="A19" s="27"/>
      <c r="B19" s="28"/>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9"/>
      <c r="BY19" s="71"/>
    </row>
    <row r="20" spans="1:77" ht="13.8" thickBot="1" x14ac:dyDescent="0.35">
      <c r="A20" s="30"/>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2"/>
      <c r="BY20" s="71"/>
    </row>
    <row r="21" spans="1:77" x14ac:dyDescent="0.3">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71"/>
    </row>
    <row r="22" spans="1:77" ht="13.2" customHeight="1" thickBot="1" x14ac:dyDescent="0.3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71"/>
    </row>
    <row r="23" spans="1:77" ht="13.2" customHeight="1" x14ac:dyDescent="0.3">
      <c r="A23" s="10"/>
      <c r="B23" s="143" t="s">
        <v>30</v>
      </c>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5"/>
      <c r="AD23" s="10"/>
      <c r="AE23" s="10"/>
      <c r="AF23" s="177" t="s">
        <v>53</v>
      </c>
      <c r="AG23" s="178"/>
      <c r="AH23" s="178"/>
      <c r="AI23" s="178"/>
      <c r="AJ23" s="178"/>
      <c r="AK23" s="178"/>
      <c r="AL23" s="178"/>
      <c r="AM23" s="178"/>
      <c r="AN23" s="178"/>
      <c r="AO23" s="178"/>
      <c r="AP23" s="178"/>
      <c r="AQ23" s="178"/>
      <c r="AR23" s="178"/>
      <c r="AS23" s="178"/>
      <c r="AT23" s="178"/>
      <c r="AU23" s="178"/>
      <c r="AV23" s="178"/>
      <c r="AW23" s="178"/>
      <c r="AX23" s="178"/>
      <c r="AY23" s="178"/>
      <c r="AZ23" s="178"/>
      <c r="BA23" s="178"/>
      <c r="BB23" s="178"/>
      <c r="BC23" s="178"/>
      <c r="BD23" s="178"/>
      <c r="BE23" s="178"/>
      <c r="BF23" s="178"/>
      <c r="BG23" s="178"/>
      <c r="BH23" s="178"/>
      <c r="BI23" s="178"/>
      <c r="BJ23" s="178"/>
      <c r="BK23" s="178"/>
      <c r="BL23" s="178"/>
      <c r="BM23" s="178"/>
      <c r="BN23" s="178"/>
      <c r="BO23" s="178"/>
      <c r="BP23" s="178"/>
      <c r="BQ23" s="178"/>
      <c r="BR23" s="178"/>
      <c r="BS23" s="178"/>
      <c r="BT23" s="178"/>
      <c r="BU23" s="178"/>
      <c r="BV23" s="178"/>
      <c r="BW23" s="178"/>
      <c r="BX23" s="179"/>
      <c r="BY23" s="71"/>
    </row>
    <row r="24" spans="1:77" ht="13.8" customHeight="1" x14ac:dyDescent="0.3">
      <c r="A24" s="10"/>
      <c r="B24" s="297"/>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9"/>
      <c r="AD24" s="10"/>
      <c r="AE24" s="10"/>
      <c r="AF24" s="180"/>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181"/>
      <c r="BP24" s="181"/>
      <c r="BQ24" s="181"/>
      <c r="BR24" s="181"/>
      <c r="BS24" s="181"/>
      <c r="BT24" s="181"/>
      <c r="BU24" s="181"/>
      <c r="BV24" s="181"/>
      <c r="BW24" s="181"/>
      <c r="BX24" s="182"/>
      <c r="BY24" s="71"/>
    </row>
    <row r="25" spans="1:77" ht="13.8" thickBot="1" x14ac:dyDescent="0.35">
      <c r="A25" s="10"/>
      <c r="B25" s="27"/>
      <c r="C25" s="28"/>
      <c r="D25" s="28"/>
      <c r="E25" s="28"/>
      <c r="F25" s="28"/>
      <c r="G25" s="28"/>
      <c r="H25" s="28"/>
      <c r="I25" s="28"/>
      <c r="J25" s="28"/>
      <c r="K25" s="28"/>
      <c r="L25" s="28"/>
      <c r="M25" s="28"/>
      <c r="N25" s="28"/>
      <c r="O25" s="28"/>
      <c r="P25" s="28"/>
      <c r="Q25" s="28"/>
      <c r="R25" s="28"/>
      <c r="S25" s="28"/>
      <c r="T25" s="28"/>
      <c r="U25" s="28"/>
      <c r="V25" s="28"/>
      <c r="W25" s="28"/>
      <c r="X25" s="28"/>
      <c r="Y25" s="28"/>
      <c r="Z25" s="28"/>
      <c r="AA25" s="28"/>
      <c r="AB25" s="28"/>
      <c r="AC25" s="29"/>
      <c r="AD25" s="10"/>
      <c r="AE25" s="10"/>
      <c r="AF25" s="27"/>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9"/>
      <c r="BY25" s="71"/>
    </row>
    <row r="26" spans="1:77" x14ac:dyDescent="0.3">
      <c r="A26" s="10"/>
      <c r="B26" s="27"/>
      <c r="C26" s="28"/>
      <c r="D26" s="183" t="s">
        <v>31</v>
      </c>
      <c r="E26" s="173"/>
      <c r="F26" s="173"/>
      <c r="G26" s="173"/>
      <c r="H26" s="173" t="s">
        <v>32</v>
      </c>
      <c r="I26" s="173"/>
      <c r="J26" s="173"/>
      <c r="K26" s="173"/>
      <c r="L26" s="173"/>
      <c r="M26" s="173"/>
      <c r="N26" s="173"/>
      <c r="O26" s="173"/>
      <c r="P26" s="173"/>
      <c r="Q26" s="173"/>
      <c r="R26" s="173"/>
      <c r="S26" s="173"/>
      <c r="T26" s="173"/>
      <c r="U26" s="173"/>
      <c r="V26" s="173" t="s">
        <v>33</v>
      </c>
      <c r="W26" s="173"/>
      <c r="X26" s="173"/>
      <c r="Y26" s="173" t="s">
        <v>34</v>
      </c>
      <c r="Z26" s="173"/>
      <c r="AA26" s="184"/>
      <c r="AB26" s="28"/>
      <c r="AC26" s="29"/>
      <c r="AD26" s="10"/>
      <c r="AE26" s="10"/>
      <c r="AF26" s="27"/>
      <c r="AG26" s="183" t="s">
        <v>54</v>
      </c>
      <c r="AH26" s="173"/>
      <c r="AI26" s="173"/>
      <c r="AJ26" s="173"/>
      <c r="AK26" s="173"/>
      <c r="AL26" s="173"/>
      <c r="AM26" s="173"/>
      <c r="AN26" s="184"/>
      <c r="AO26" s="28"/>
      <c r="AP26" s="183" t="s">
        <v>55</v>
      </c>
      <c r="AQ26" s="173"/>
      <c r="AR26" s="173"/>
      <c r="AS26" s="173"/>
      <c r="AT26" s="173"/>
      <c r="AU26" s="173"/>
      <c r="AV26" s="173"/>
      <c r="AW26" s="184"/>
      <c r="AX26" s="28"/>
      <c r="AY26" s="28"/>
      <c r="AZ26" s="28"/>
      <c r="BA26" s="28"/>
      <c r="BB26" s="149" t="s">
        <v>57</v>
      </c>
      <c r="BC26" s="150"/>
      <c r="BD26" s="150"/>
      <c r="BE26" s="150"/>
      <c r="BF26" s="150" t="s">
        <v>58</v>
      </c>
      <c r="BG26" s="150"/>
      <c r="BH26" s="150"/>
      <c r="BI26" s="151"/>
      <c r="BJ26" s="28"/>
      <c r="BK26" s="149" t="s">
        <v>61</v>
      </c>
      <c r="BL26" s="150"/>
      <c r="BM26" s="150"/>
      <c r="BN26" s="150"/>
      <c r="BO26" s="150"/>
      <c r="BP26" s="150"/>
      <c r="BQ26" s="150"/>
      <c r="BR26" s="150"/>
      <c r="BS26" s="150"/>
      <c r="BT26" s="150"/>
      <c r="BU26" s="150"/>
      <c r="BV26" s="150"/>
      <c r="BW26" s="151"/>
      <c r="BX26" s="29"/>
      <c r="BY26" s="71"/>
    </row>
    <row r="27" spans="1:77" ht="15" customHeight="1" x14ac:dyDescent="0.3">
      <c r="A27" s="10"/>
      <c r="B27" s="27"/>
      <c r="C27" s="28"/>
      <c r="D27" s="285">
        <f>I14+(IF(V27="yes",+D46,0))+(IF(V27=2,+D46*2,0))+(IF(V27=0.5,+D46*0.5))</f>
        <v>3</v>
      </c>
      <c r="E27" s="286"/>
      <c r="F27" s="286"/>
      <c r="G27" s="286"/>
      <c r="H27" s="292" t="s">
        <v>35</v>
      </c>
      <c r="I27" s="292"/>
      <c r="J27" s="292"/>
      <c r="K27" s="292"/>
      <c r="L27" s="292"/>
      <c r="M27" s="292"/>
      <c r="N27" s="292"/>
      <c r="O27" s="292"/>
      <c r="P27" s="292"/>
      <c r="Q27" s="292"/>
      <c r="R27" s="292"/>
      <c r="S27" s="292"/>
      <c r="T27" s="292"/>
      <c r="U27" s="292"/>
      <c r="V27" s="287"/>
      <c r="W27" s="288"/>
      <c r="X27" s="289"/>
      <c r="Y27" s="290"/>
      <c r="Z27" s="290"/>
      <c r="AA27" s="291"/>
      <c r="AB27" s="28"/>
      <c r="AC27" s="29"/>
      <c r="AD27" s="10"/>
      <c r="AE27" s="10"/>
      <c r="AF27" s="27"/>
      <c r="AG27" s="185">
        <v>6</v>
      </c>
      <c r="AH27" s="186"/>
      <c r="AI27" s="186"/>
      <c r="AJ27" s="186"/>
      <c r="AK27" s="189">
        <v>6</v>
      </c>
      <c r="AL27" s="189"/>
      <c r="AM27" s="189"/>
      <c r="AN27" s="190"/>
      <c r="AO27" s="28"/>
      <c r="AP27" s="193">
        <f>BB27+BF27+BB29+BF29</f>
        <v>15</v>
      </c>
      <c r="AQ27" s="194"/>
      <c r="AR27" s="194"/>
      <c r="AS27" s="194"/>
      <c r="AT27" s="194"/>
      <c r="AU27" s="194"/>
      <c r="AV27" s="194"/>
      <c r="AW27" s="195"/>
      <c r="AX27" s="28"/>
      <c r="AY27" s="199" t="s">
        <v>56</v>
      </c>
      <c r="AZ27" s="199"/>
      <c r="BA27" s="28"/>
      <c r="BB27" s="200">
        <f>BN33</f>
        <v>12</v>
      </c>
      <c r="BC27" s="201"/>
      <c r="BD27" s="201"/>
      <c r="BE27" s="201"/>
      <c r="BF27" s="201">
        <f>BR29</f>
        <v>3</v>
      </c>
      <c r="BG27" s="201"/>
      <c r="BH27" s="201"/>
      <c r="BI27" s="204"/>
      <c r="BJ27" s="28"/>
      <c r="BK27" s="207" t="s">
        <v>193</v>
      </c>
      <c r="BL27" s="208"/>
      <c r="BM27" s="208"/>
      <c r="BN27" s="208"/>
      <c r="BO27" s="208"/>
      <c r="BP27" s="208"/>
      <c r="BQ27" s="208"/>
      <c r="BR27" s="208"/>
      <c r="BS27" s="208"/>
      <c r="BT27" s="208"/>
      <c r="BU27" s="208"/>
      <c r="BV27" s="208"/>
      <c r="BW27" s="209"/>
      <c r="BX27" s="29"/>
      <c r="BY27" s="71"/>
    </row>
    <row r="28" spans="1:77" ht="13.8" thickBot="1" x14ac:dyDescent="0.35">
      <c r="A28" s="10"/>
      <c r="B28" s="27"/>
      <c r="C28" s="28"/>
      <c r="D28" s="300">
        <f>I17+(IF(V28="Yes",+D46,0))+(IF(V28=2,+D46*2,0)+(IF(V28=0.5,+D46*0.5,0)))</f>
        <v>3</v>
      </c>
      <c r="E28" s="301"/>
      <c r="F28" s="301"/>
      <c r="G28" s="301"/>
      <c r="H28" s="302" t="s">
        <v>36</v>
      </c>
      <c r="I28" s="302"/>
      <c r="J28" s="302"/>
      <c r="K28" s="302"/>
      <c r="L28" s="302"/>
      <c r="M28" s="302"/>
      <c r="N28" s="302"/>
      <c r="O28" s="302"/>
      <c r="P28" s="302"/>
      <c r="Q28" s="302"/>
      <c r="R28" s="302"/>
      <c r="S28" s="302"/>
      <c r="T28" s="302"/>
      <c r="U28" s="302"/>
      <c r="V28" s="303"/>
      <c r="W28" s="304"/>
      <c r="X28" s="305"/>
      <c r="Y28" s="306"/>
      <c r="Z28" s="306"/>
      <c r="AA28" s="307"/>
      <c r="AB28" s="28"/>
      <c r="AC28" s="29"/>
      <c r="AD28" s="10"/>
      <c r="AE28" s="10"/>
      <c r="AF28" s="27"/>
      <c r="AG28" s="187"/>
      <c r="AH28" s="188"/>
      <c r="AI28" s="188"/>
      <c r="AJ28" s="188"/>
      <c r="AK28" s="191"/>
      <c r="AL28" s="191"/>
      <c r="AM28" s="191"/>
      <c r="AN28" s="192"/>
      <c r="AO28" s="28"/>
      <c r="AP28" s="196"/>
      <c r="AQ28" s="197"/>
      <c r="AR28" s="197"/>
      <c r="AS28" s="197"/>
      <c r="AT28" s="197"/>
      <c r="AU28" s="197"/>
      <c r="AV28" s="197"/>
      <c r="AW28" s="198"/>
      <c r="AX28" s="28"/>
      <c r="AY28" s="28"/>
      <c r="AZ28" s="28"/>
      <c r="BA28" s="28"/>
      <c r="BB28" s="202" t="s">
        <v>59</v>
      </c>
      <c r="BC28" s="203"/>
      <c r="BD28" s="203"/>
      <c r="BE28" s="203"/>
      <c r="BF28" s="203" t="s">
        <v>60</v>
      </c>
      <c r="BG28" s="203"/>
      <c r="BH28" s="203"/>
      <c r="BI28" s="205"/>
      <c r="BJ28" s="28"/>
      <c r="BK28" s="213" t="s">
        <v>64</v>
      </c>
      <c r="BL28" s="214"/>
      <c r="BM28" s="214"/>
      <c r="BN28" s="214" t="s">
        <v>65</v>
      </c>
      <c r="BO28" s="214"/>
      <c r="BP28" s="214" t="s">
        <v>55</v>
      </c>
      <c r="BQ28" s="214"/>
      <c r="BR28" s="214" t="s">
        <v>58</v>
      </c>
      <c r="BS28" s="214"/>
      <c r="BT28" s="214"/>
      <c r="BU28" s="214" t="s">
        <v>66</v>
      </c>
      <c r="BV28" s="214"/>
      <c r="BW28" s="308"/>
      <c r="BX28" s="29"/>
      <c r="BY28" s="71"/>
    </row>
    <row r="29" spans="1:77" ht="13.8" thickBot="1" x14ac:dyDescent="0.35">
      <c r="A29" s="10"/>
      <c r="B29" s="27"/>
      <c r="C29" s="28"/>
      <c r="D29" s="285">
        <f>I16+(IF(V29="Yes",+D46,0))+(IF(V29=2,+D46*2,0))+(IF(V29=0.5,+D46*0.5,0))</f>
        <v>1</v>
      </c>
      <c r="E29" s="286"/>
      <c r="F29" s="286"/>
      <c r="G29" s="286"/>
      <c r="H29" s="292" t="s">
        <v>37</v>
      </c>
      <c r="I29" s="292"/>
      <c r="J29" s="292"/>
      <c r="K29" s="292"/>
      <c r="L29" s="292"/>
      <c r="M29" s="292"/>
      <c r="N29" s="292"/>
      <c r="O29" s="292"/>
      <c r="P29" s="292"/>
      <c r="Q29" s="292"/>
      <c r="R29" s="292"/>
      <c r="S29" s="292"/>
      <c r="T29" s="292"/>
      <c r="U29" s="292"/>
      <c r="V29" s="287"/>
      <c r="W29" s="288"/>
      <c r="X29" s="289"/>
      <c r="Y29" s="290"/>
      <c r="Z29" s="290"/>
      <c r="AA29" s="291"/>
      <c r="AB29" s="28"/>
      <c r="AC29" s="29"/>
      <c r="AD29" s="10"/>
      <c r="AE29" s="10"/>
      <c r="AF29" s="27"/>
      <c r="AG29" s="28"/>
      <c r="AH29" s="28"/>
      <c r="AI29" s="28"/>
      <c r="AJ29" s="28"/>
      <c r="AK29" s="28"/>
      <c r="AL29" s="28"/>
      <c r="AM29" s="28"/>
      <c r="AN29" s="28"/>
      <c r="AO29" s="28"/>
      <c r="AP29" s="28"/>
      <c r="AQ29" s="28"/>
      <c r="AR29" s="28"/>
      <c r="AS29" s="28"/>
      <c r="AT29" s="28"/>
      <c r="AU29" s="28"/>
      <c r="AV29" s="28"/>
      <c r="AW29" s="28"/>
      <c r="AX29" s="28"/>
      <c r="AY29" s="28"/>
      <c r="AZ29" s="28"/>
      <c r="BA29" s="28"/>
      <c r="BB29" s="187"/>
      <c r="BC29" s="188"/>
      <c r="BD29" s="188"/>
      <c r="BE29" s="188"/>
      <c r="BF29" s="188"/>
      <c r="BG29" s="188"/>
      <c r="BH29" s="188"/>
      <c r="BI29" s="206"/>
      <c r="BJ29" s="28"/>
      <c r="BK29" s="309" t="str">
        <f>IF(BK27="None","L",IF(BK27="Leather","L",IF(BK27="Padded","L",IF(BK27="Studded Leather","L",IF(BK27="Hide","M",IF(BK27="Chain Shirt","M",IF(BK27="Scale Mail","M",IF(BK27="Breastplate","M",IF(BK27="Half Plate","M",IF(BK27="Ring Mail","H",IF(BK27="Chain Mail","H",IF(BK27="Splint","H",IF(BK27="Plate","H",)))))))))))))</f>
        <v>L</v>
      </c>
      <c r="BL29" s="310"/>
      <c r="BM29" s="310"/>
      <c r="BN29" s="311" t="b">
        <f>IF(BK27="Padded","Yes",IF(BK27="Scale Mail","Yes",IF(BK27="Half Plate","Yes",IF(BK27="Ring Mail","Yes",IF(BK27="Chain Mail","Yes",IF(BK27="Splint","Yes",IF(BK27="Plate","Yes")))))))</f>
        <v>0</v>
      </c>
      <c r="BO29" s="311"/>
      <c r="BP29" s="266">
        <f>(IF(BK27="None",10,0))+(IF(BK27="Padded",11,0))+(IF(BK27="Leather",11,0))+(IF(BK27="Studded Leather",12,0))+(IF(BK27="Hide",12,0))+(IF(BK27="Chain Shirt",13,0))+(IF(BK27="Scale Mail",14,0))+(IF(BK27="Breastplate",14,0))+(IF(BK27="Half Plate",15,0))+(IF(BK27="Ring Mail",14,0))+(IF(BK27="Chain Mail",16,0))+(IF(BK27="Splint",17,0))+(IF(BK27="Plate", 18,0))</f>
        <v>12</v>
      </c>
      <c r="BQ29" s="266"/>
      <c r="BR29" s="266">
        <f>(IF(BK27="None",I14,0))+(IF(BK27="Padded",I14,0))+(IF(BK27="Leather",I14,0))+(IF(BK27="Studded Leather",I14,0))+(IF(BK27="Hide",2,0))+(IF(BK27="Chain Shirt",2,0))+(IF(BK27="Scale Mail",2,0))+(IF(BK27="Breastplate",2,0))+(IF(BK27="Half Plate",2,0))+(IF(BK27="Ring Mail",0,0))+(IF(BK27="Chain Mail",0,0))+(IF(BK27="Splint",0,0))+(IF(BK27="Plate", 0,0))</f>
        <v>3</v>
      </c>
      <c r="BS29" s="266"/>
      <c r="BT29" s="266"/>
      <c r="BU29" s="266">
        <f>IF(BK27="None",0,IF(BK27="Leather",8,IF(BK27="Padded",10,IF(BK27="Studded Leather",13,IF(BK27="Hide",12,IF(BK27="Chain Shirt",20,IF(BK27="Scale Mail",45,IF(BK27="Breastplate",20,IF(BK27="Half Plate",40,IF(BK27="Ring Mail",40,IF(BK27="Chain Mail",55,IF(BK27="Splint",60,IF(BK27="Plate",65,)))))))))))))</f>
        <v>13</v>
      </c>
      <c r="BV29" s="266"/>
      <c r="BW29" s="269"/>
      <c r="BX29" s="29"/>
      <c r="BY29" s="71"/>
    </row>
    <row r="30" spans="1:77" ht="13.8" thickBot="1" x14ac:dyDescent="0.35">
      <c r="A30" s="10"/>
      <c r="B30" s="27"/>
      <c r="C30" s="28"/>
      <c r="D30" s="300">
        <f>I13+(IF(V30="Yes", +D46, 0))+(IF(V30=0.5, +D46*0.5, 0))+(IF(V30=2, +D46*2))</f>
        <v>1</v>
      </c>
      <c r="E30" s="301"/>
      <c r="F30" s="301"/>
      <c r="G30" s="301"/>
      <c r="H30" s="302" t="s">
        <v>38</v>
      </c>
      <c r="I30" s="302"/>
      <c r="J30" s="302"/>
      <c r="K30" s="302"/>
      <c r="L30" s="302"/>
      <c r="M30" s="302"/>
      <c r="N30" s="302"/>
      <c r="O30" s="302"/>
      <c r="P30" s="302"/>
      <c r="Q30" s="302"/>
      <c r="R30" s="302"/>
      <c r="S30" s="302"/>
      <c r="T30" s="302"/>
      <c r="U30" s="302"/>
      <c r="V30" s="303"/>
      <c r="W30" s="304"/>
      <c r="X30" s="305"/>
      <c r="Y30" s="306"/>
      <c r="Z30" s="306"/>
      <c r="AA30" s="307"/>
      <c r="AB30" s="28"/>
      <c r="AC30" s="29"/>
      <c r="AD30" s="10"/>
      <c r="AE30" s="10"/>
      <c r="AF30" s="27"/>
      <c r="AG30" s="149" t="s">
        <v>68</v>
      </c>
      <c r="AH30" s="150"/>
      <c r="AI30" s="150"/>
      <c r="AJ30" s="150"/>
      <c r="AK30" s="150"/>
      <c r="AL30" s="150"/>
      <c r="AM30" s="150"/>
      <c r="AN30" s="151"/>
      <c r="AO30" s="28"/>
      <c r="AP30" s="158" t="s">
        <v>72</v>
      </c>
      <c r="AQ30" s="159"/>
      <c r="AR30" s="159"/>
      <c r="AS30" s="159"/>
      <c r="AT30" s="159"/>
      <c r="AU30" s="159"/>
      <c r="AV30" s="159"/>
      <c r="AW30" s="159"/>
      <c r="AX30" s="159"/>
      <c r="AY30" s="160"/>
      <c r="AZ30" s="28"/>
      <c r="BA30" s="28"/>
      <c r="BB30" s="28"/>
      <c r="BC30" s="28"/>
      <c r="BD30" s="28"/>
      <c r="BE30" s="28"/>
      <c r="BF30" s="28"/>
      <c r="BG30" s="28"/>
      <c r="BH30" s="28"/>
      <c r="BI30" s="28"/>
      <c r="BJ30" s="28"/>
      <c r="BK30" s="210" t="s">
        <v>63</v>
      </c>
      <c r="BL30" s="211"/>
      <c r="BM30" s="211"/>
      <c r="BN30" s="211"/>
      <c r="BO30" s="211"/>
      <c r="BP30" s="211"/>
      <c r="BQ30" s="211"/>
      <c r="BR30" s="211"/>
      <c r="BS30" s="211"/>
      <c r="BT30" s="211"/>
      <c r="BU30" s="211"/>
      <c r="BV30" s="211"/>
      <c r="BW30" s="212"/>
      <c r="BX30" s="29"/>
      <c r="BY30" s="71"/>
    </row>
    <row r="31" spans="1:77" ht="13.8" thickBot="1" x14ac:dyDescent="0.35">
      <c r="A31" s="10"/>
      <c r="B31" s="27"/>
      <c r="C31" s="28"/>
      <c r="D31" s="285">
        <f>I18+(IF(V31="Yes", +D46, 0))+(IF(V31=0.5, +D46*0.5))+(IF(V31=2, +D46*2, 0))</f>
        <v>-1</v>
      </c>
      <c r="E31" s="286"/>
      <c r="F31" s="286"/>
      <c r="G31" s="286"/>
      <c r="H31" s="292" t="s">
        <v>39</v>
      </c>
      <c r="I31" s="292"/>
      <c r="J31" s="292"/>
      <c r="K31" s="292"/>
      <c r="L31" s="292"/>
      <c r="M31" s="292"/>
      <c r="N31" s="292"/>
      <c r="O31" s="292"/>
      <c r="P31" s="292"/>
      <c r="Q31" s="292"/>
      <c r="R31" s="292"/>
      <c r="S31" s="292"/>
      <c r="T31" s="292"/>
      <c r="U31" s="292"/>
      <c r="V31" s="287"/>
      <c r="W31" s="288"/>
      <c r="X31" s="289"/>
      <c r="Y31" s="290"/>
      <c r="Z31" s="290"/>
      <c r="AA31" s="291"/>
      <c r="AB31" s="28"/>
      <c r="AC31" s="29"/>
      <c r="AD31" s="10"/>
      <c r="AE31" s="10"/>
      <c r="AF31" s="27"/>
      <c r="AG31" s="312" t="s">
        <v>69</v>
      </c>
      <c r="AH31" s="313"/>
      <c r="AI31" s="313"/>
      <c r="AJ31" s="313"/>
      <c r="AK31" s="313"/>
      <c r="AL31" s="313"/>
      <c r="AM31" s="313"/>
      <c r="AN31" s="314"/>
      <c r="AO31" s="28"/>
      <c r="AP31" s="319" t="s">
        <v>70</v>
      </c>
      <c r="AQ31" s="320"/>
      <c r="AR31" s="320"/>
      <c r="AS31" s="320"/>
      <c r="AT31" s="186"/>
      <c r="AU31" s="186"/>
      <c r="AV31" s="186"/>
      <c r="AW31" s="186"/>
      <c r="AX31" s="186"/>
      <c r="AY31" s="318"/>
      <c r="AZ31" s="28"/>
      <c r="BA31" s="149" t="s">
        <v>283</v>
      </c>
      <c r="BB31" s="150"/>
      <c r="BC31" s="150"/>
      <c r="BD31" s="150"/>
      <c r="BE31" s="150"/>
      <c r="BF31" s="151"/>
      <c r="BG31" s="93"/>
      <c r="BH31" s="93"/>
      <c r="BI31" s="28"/>
      <c r="BJ31" s="28"/>
      <c r="BK31" s="174" t="s">
        <v>203</v>
      </c>
      <c r="BL31" s="175"/>
      <c r="BM31" s="176"/>
      <c r="BN31" s="158" t="s">
        <v>55</v>
      </c>
      <c r="BO31" s="159"/>
      <c r="BP31" s="159" t="s">
        <v>58</v>
      </c>
      <c r="BQ31" s="159"/>
      <c r="BR31" s="159"/>
      <c r="BS31" s="159" t="s">
        <v>65</v>
      </c>
      <c r="BT31" s="159"/>
      <c r="BU31" s="159" t="s">
        <v>66</v>
      </c>
      <c r="BV31" s="159"/>
      <c r="BW31" s="160"/>
      <c r="BX31" s="29"/>
      <c r="BY31" s="71"/>
    </row>
    <row r="32" spans="1:77" ht="13.8" thickBot="1" x14ac:dyDescent="0.35">
      <c r="A32" s="10"/>
      <c r="B32" s="27"/>
      <c r="C32" s="28"/>
      <c r="D32" s="300">
        <f>I16+(IF(V32="YES", +D46, 0))+(IF(V32=0.5, +D46*0.5,0))+(IF(V32=2,+D46*2,0))</f>
        <v>1</v>
      </c>
      <c r="E32" s="301"/>
      <c r="F32" s="301"/>
      <c r="G32" s="301"/>
      <c r="H32" s="302" t="s">
        <v>40</v>
      </c>
      <c r="I32" s="302"/>
      <c r="J32" s="302"/>
      <c r="K32" s="302"/>
      <c r="L32" s="302"/>
      <c r="M32" s="302"/>
      <c r="N32" s="302"/>
      <c r="O32" s="302"/>
      <c r="P32" s="302"/>
      <c r="Q32" s="302"/>
      <c r="R32" s="302"/>
      <c r="S32" s="302"/>
      <c r="T32" s="302"/>
      <c r="U32" s="302"/>
      <c r="V32" s="303"/>
      <c r="W32" s="304"/>
      <c r="X32" s="305"/>
      <c r="Y32" s="306"/>
      <c r="Z32" s="306"/>
      <c r="AA32" s="307"/>
      <c r="AB32" s="28"/>
      <c r="AC32" s="29"/>
      <c r="AD32" s="10"/>
      <c r="AE32" s="10"/>
      <c r="AF32" s="27"/>
      <c r="AG32" s="312"/>
      <c r="AH32" s="313"/>
      <c r="AI32" s="313"/>
      <c r="AJ32" s="313"/>
      <c r="AK32" s="313"/>
      <c r="AL32" s="313"/>
      <c r="AM32" s="313"/>
      <c r="AN32" s="314"/>
      <c r="AO32" s="28"/>
      <c r="AP32" s="321" t="s">
        <v>71</v>
      </c>
      <c r="AQ32" s="322"/>
      <c r="AR32" s="322"/>
      <c r="AS32" s="322"/>
      <c r="AT32" s="188"/>
      <c r="AU32" s="188"/>
      <c r="AV32" s="188"/>
      <c r="AW32" s="188"/>
      <c r="AX32" s="188"/>
      <c r="AY32" s="206"/>
      <c r="AZ32" s="28"/>
      <c r="BA32" s="152">
        <v>1</v>
      </c>
      <c r="BB32" s="153"/>
      <c r="BC32" s="153">
        <v>1</v>
      </c>
      <c r="BD32" s="153"/>
      <c r="BE32" s="153">
        <v>1</v>
      </c>
      <c r="BF32" s="154"/>
      <c r="BG32" s="28"/>
      <c r="BH32" s="28"/>
      <c r="BI32" s="28"/>
      <c r="BJ32" s="28"/>
      <c r="BK32" s="28"/>
      <c r="BL32" s="28"/>
      <c r="BM32" s="28"/>
      <c r="BN32" s="161">
        <f>(IF(BK30="Shield",2,0))</f>
        <v>0</v>
      </c>
      <c r="BO32" s="162"/>
      <c r="BP32" s="163"/>
      <c r="BQ32" s="163"/>
      <c r="BR32" s="163"/>
      <c r="BS32" s="163"/>
      <c r="BT32" s="163"/>
      <c r="BU32" s="164">
        <f>(IF(BK30="Shield", 6,0))</f>
        <v>0</v>
      </c>
      <c r="BV32" s="165"/>
      <c r="BW32" s="166"/>
      <c r="BX32" s="29"/>
      <c r="BY32" s="71"/>
    </row>
    <row r="33" spans="1:77" ht="13.8" thickBot="1" x14ac:dyDescent="0.35">
      <c r="A33" s="10"/>
      <c r="B33" s="27"/>
      <c r="C33" s="28"/>
      <c r="D33" s="285">
        <f>I17+(IF(V33="Yes", +D46, 0))+(IF(V33=0.5, +D46*0.5,0))+(IF(V33=2,+D46*2,0))</f>
        <v>3</v>
      </c>
      <c r="E33" s="286"/>
      <c r="F33" s="286"/>
      <c r="G33" s="286"/>
      <c r="H33" s="292" t="s">
        <v>41</v>
      </c>
      <c r="I33" s="292"/>
      <c r="J33" s="292"/>
      <c r="K33" s="292"/>
      <c r="L33" s="292"/>
      <c r="M33" s="292"/>
      <c r="N33" s="292"/>
      <c r="O33" s="292"/>
      <c r="P33" s="292"/>
      <c r="Q33" s="292"/>
      <c r="R33" s="292"/>
      <c r="S33" s="292"/>
      <c r="T33" s="292"/>
      <c r="U33" s="292"/>
      <c r="V33" s="287"/>
      <c r="W33" s="288"/>
      <c r="X33" s="289"/>
      <c r="Y33" s="290"/>
      <c r="Z33" s="290"/>
      <c r="AA33" s="291"/>
      <c r="AB33" s="28"/>
      <c r="AC33" s="29"/>
      <c r="AD33" s="10"/>
      <c r="AE33" s="10"/>
      <c r="AF33" s="27"/>
      <c r="AG33" s="315"/>
      <c r="AH33" s="316"/>
      <c r="AI33" s="316"/>
      <c r="AJ33" s="316"/>
      <c r="AK33" s="316"/>
      <c r="AL33" s="316"/>
      <c r="AM33" s="316"/>
      <c r="AN33" s="317"/>
      <c r="AO33" s="28"/>
      <c r="AP33" s="28"/>
      <c r="AQ33" s="28"/>
      <c r="AR33" s="28"/>
      <c r="AS33" s="28"/>
      <c r="AT33" s="28"/>
      <c r="AU33" s="28"/>
      <c r="AV33" s="28"/>
      <c r="AW33" s="28"/>
      <c r="AX33" s="28"/>
      <c r="AY33" s="82"/>
      <c r="AZ33" s="82"/>
      <c r="BA33" s="155">
        <v>1</v>
      </c>
      <c r="BB33" s="156"/>
      <c r="BC33" s="156">
        <v>1</v>
      </c>
      <c r="BD33" s="156"/>
      <c r="BE33" s="156">
        <v>1</v>
      </c>
      <c r="BF33" s="157"/>
      <c r="BG33" s="28"/>
      <c r="BH33" s="28"/>
      <c r="BI33" s="28"/>
      <c r="BJ33" s="34" t="s">
        <v>67</v>
      </c>
      <c r="BK33" s="28"/>
      <c r="BL33" s="28"/>
      <c r="BM33" s="28"/>
      <c r="BN33" s="167">
        <f>BN32+BP29</f>
        <v>12</v>
      </c>
      <c r="BO33" s="168"/>
      <c r="BP33" s="169"/>
      <c r="BQ33" s="169"/>
      <c r="BR33" s="169"/>
      <c r="BS33" s="169"/>
      <c r="BT33" s="169"/>
      <c r="BU33" s="170">
        <f>BU32+BU29</f>
        <v>13</v>
      </c>
      <c r="BV33" s="171"/>
      <c r="BW33" s="172"/>
      <c r="BX33" s="29"/>
      <c r="BY33" s="71"/>
    </row>
    <row r="34" spans="1:77" ht="13.8" thickBot="1" x14ac:dyDescent="0.35">
      <c r="A34" s="10"/>
      <c r="B34" s="27"/>
      <c r="C34" s="28"/>
      <c r="D34" s="300">
        <f>I18+(IF(V34="Yes", +D46, 0))+(IF(V34=0.5,+D46*0.5,0))+(IF(V34=2,+D46*2,0))</f>
        <v>-1</v>
      </c>
      <c r="E34" s="301"/>
      <c r="F34" s="301"/>
      <c r="G34" s="301"/>
      <c r="H34" s="302" t="s">
        <v>42</v>
      </c>
      <c r="I34" s="302"/>
      <c r="J34" s="302"/>
      <c r="K34" s="302"/>
      <c r="L34" s="302"/>
      <c r="M34" s="302"/>
      <c r="N34" s="302"/>
      <c r="O34" s="302"/>
      <c r="P34" s="302"/>
      <c r="Q34" s="302"/>
      <c r="R34" s="302"/>
      <c r="S34" s="302"/>
      <c r="T34" s="302"/>
      <c r="U34" s="302"/>
      <c r="V34" s="303"/>
      <c r="W34" s="304"/>
      <c r="X34" s="305"/>
      <c r="Y34" s="306"/>
      <c r="Z34" s="306"/>
      <c r="AA34" s="307"/>
      <c r="AB34" s="28"/>
      <c r="AC34" s="29"/>
      <c r="AD34" s="10"/>
      <c r="AE34" s="10"/>
      <c r="AF34" s="27"/>
      <c r="AG34" s="28"/>
      <c r="AH34" s="28"/>
      <c r="AI34" s="28"/>
      <c r="AJ34" s="28"/>
      <c r="AK34" s="28"/>
      <c r="AL34" s="28"/>
      <c r="AM34" s="28"/>
      <c r="AN34" s="28"/>
      <c r="AO34" s="28"/>
      <c r="AP34" s="28"/>
      <c r="AQ34" s="28"/>
      <c r="AR34" s="28"/>
      <c r="AS34" s="28"/>
      <c r="AT34" s="28"/>
      <c r="AU34" s="28"/>
      <c r="AV34" s="28"/>
      <c r="AW34" s="28"/>
      <c r="AX34" s="28"/>
      <c r="AY34" s="82"/>
      <c r="AZ34" s="82"/>
      <c r="BA34" s="82"/>
      <c r="BB34" s="82"/>
      <c r="BC34" s="82"/>
      <c r="BD34" s="28"/>
      <c r="BE34" s="28"/>
      <c r="BF34" s="28"/>
      <c r="BG34" s="28"/>
      <c r="BH34" s="28"/>
      <c r="BI34" s="28"/>
      <c r="BJ34" s="28"/>
      <c r="BK34" s="28"/>
      <c r="BL34" s="28"/>
      <c r="BM34" s="28"/>
      <c r="BN34" s="28"/>
      <c r="BO34" s="28"/>
      <c r="BP34" s="28"/>
      <c r="BQ34" s="28"/>
      <c r="BR34" s="28"/>
      <c r="BS34" s="28"/>
      <c r="BT34" s="28"/>
      <c r="BU34" s="28"/>
      <c r="BV34" s="28"/>
      <c r="BW34" s="28"/>
      <c r="BX34" s="29"/>
      <c r="BY34" s="71"/>
    </row>
    <row r="35" spans="1:77" x14ac:dyDescent="0.3">
      <c r="A35" s="10"/>
      <c r="B35" s="27"/>
      <c r="C35" s="28"/>
      <c r="D35" s="285">
        <f>I16+(IF(V35="Yes", +D46, 0))+(IF(V35=0.5, +D46*0.5,0))+(IF(V35=2,+D46*2,0))</f>
        <v>1</v>
      </c>
      <c r="E35" s="286"/>
      <c r="F35" s="286"/>
      <c r="G35" s="286"/>
      <c r="H35" s="292" t="s">
        <v>43</v>
      </c>
      <c r="I35" s="292"/>
      <c r="J35" s="292"/>
      <c r="K35" s="292"/>
      <c r="L35" s="292"/>
      <c r="M35" s="292"/>
      <c r="N35" s="292"/>
      <c r="O35" s="292"/>
      <c r="P35" s="292"/>
      <c r="Q35" s="292"/>
      <c r="R35" s="292"/>
      <c r="S35" s="292"/>
      <c r="T35" s="292"/>
      <c r="U35" s="292"/>
      <c r="V35" s="287"/>
      <c r="W35" s="288"/>
      <c r="X35" s="289"/>
      <c r="Y35" s="290"/>
      <c r="Z35" s="290"/>
      <c r="AA35" s="291"/>
      <c r="AB35" s="28"/>
      <c r="AC35" s="29"/>
      <c r="AD35" s="10"/>
      <c r="AE35" s="10"/>
      <c r="AF35" s="27"/>
      <c r="AG35" s="327" t="s">
        <v>73</v>
      </c>
      <c r="AH35" s="328"/>
      <c r="AI35" s="328"/>
      <c r="AJ35" s="328"/>
      <c r="AK35" s="328"/>
      <c r="AL35" s="328"/>
      <c r="AM35" s="328"/>
      <c r="AN35" s="328"/>
      <c r="AO35" s="328"/>
      <c r="AP35" s="328"/>
      <c r="AQ35" s="328"/>
      <c r="AR35" s="328"/>
      <c r="AS35" s="328"/>
      <c r="AT35" s="328"/>
      <c r="AU35" s="328"/>
      <c r="AV35" s="173" t="s">
        <v>78</v>
      </c>
      <c r="AW35" s="173"/>
      <c r="AX35" s="173"/>
      <c r="AY35" s="173" t="s">
        <v>74</v>
      </c>
      <c r="AZ35" s="173"/>
      <c r="BA35" s="173"/>
      <c r="BB35" s="173" t="s">
        <v>75</v>
      </c>
      <c r="BC35" s="173"/>
      <c r="BD35" s="173"/>
      <c r="BE35" s="173"/>
      <c r="BF35" s="173"/>
      <c r="BG35" s="173"/>
      <c r="BH35" s="173" t="s">
        <v>76</v>
      </c>
      <c r="BI35" s="173"/>
      <c r="BJ35" s="173"/>
      <c r="BK35" s="173" t="s">
        <v>64</v>
      </c>
      <c r="BL35" s="173"/>
      <c r="BM35" s="173"/>
      <c r="BN35" s="173" t="s">
        <v>77</v>
      </c>
      <c r="BO35" s="173"/>
      <c r="BP35" s="173"/>
      <c r="BQ35" s="173"/>
      <c r="BR35" s="173"/>
      <c r="BS35" s="173"/>
      <c r="BT35" s="173"/>
      <c r="BU35" s="173"/>
      <c r="BV35" s="173"/>
      <c r="BW35" s="184"/>
      <c r="BX35" s="29"/>
      <c r="BY35" s="71"/>
    </row>
    <row r="36" spans="1:77" x14ac:dyDescent="0.3">
      <c r="A36" s="10"/>
      <c r="B36" s="27"/>
      <c r="C36" s="28"/>
      <c r="D36" s="300">
        <f>I17+(IF(V36="Yes",+D46,0))+(IF(V36=0.5,+D46*0.5,0))+(IF(V36=2,+D46*2,0))</f>
        <v>3</v>
      </c>
      <c r="E36" s="301"/>
      <c r="F36" s="301"/>
      <c r="G36" s="301"/>
      <c r="H36" s="302" t="s">
        <v>44</v>
      </c>
      <c r="I36" s="302"/>
      <c r="J36" s="302"/>
      <c r="K36" s="302"/>
      <c r="L36" s="302"/>
      <c r="M36" s="302"/>
      <c r="N36" s="302"/>
      <c r="O36" s="302"/>
      <c r="P36" s="302"/>
      <c r="Q36" s="302"/>
      <c r="R36" s="302"/>
      <c r="S36" s="302"/>
      <c r="T36" s="302"/>
      <c r="U36" s="302"/>
      <c r="V36" s="303"/>
      <c r="W36" s="304"/>
      <c r="X36" s="305"/>
      <c r="Y36" s="306"/>
      <c r="Z36" s="306"/>
      <c r="AA36" s="307"/>
      <c r="AB36" s="28"/>
      <c r="AC36" s="29"/>
      <c r="AD36" s="10"/>
      <c r="AE36" s="10"/>
      <c r="AF36" s="27"/>
      <c r="AG36" s="323"/>
      <c r="AH36" s="324"/>
      <c r="AI36" s="324"/>
      <c r="AJ36" s="324"/>
      <c r="AK36" s="324"/>
      <c r="AL36" s="324"/>
      <c r="AM36" s="324"/>
      <c r="AN36" s="324"/>
      <c r="AO36" s="324"/>
      <c r="AP36" s="324"/>
      <c r="AQ36" s="324"/>
      <c r="AR36" s="324"/>
      <c r="AS36" s="324"/>
      <c r="AT36" s="324"/>
      <c r="AU36" s="324"/>
      <c r="AV36" s="325"/>
      <c r="AW36" s="325"/>
      <c r="AX36" s="325"/>
      <c r="AY36" s="325"/>
      <c r="AZ36" s="325"/>
      <c r="BA36" s="325"/>
      <c r="BB36" s="325"/>
      <c r="BC36" s="325"/>
      <c r="BD36" s="325"/>
      <c r="BE36" s="325"/>
      <c r="BF36" s="325"/>
      <c r="BG36" s="325"/>
      <c r="BH36" s="325"/>
      <c r="BI36" s="325"/>
      <c r="BJ36" s="325"/>
      <c r="BK36" s="325"/>
      <c r="BL36" s="325"/>
      <c r="BM36" s="325"/>
      <c r="BN36" s="324"/>
      <c r="BO36" s="324"/>
      <c r="BP36" s="324"/>
      <c r="BQ36" s="324"/>
      <c r="BR36" s="324"/>
      <c r="BS36" s="324"/>
      <c r="BT36" s="324"/>
      <c r="BU36" s="324"/>
      <c r="BV36" s="324"/>
      <c r="BW36" s="326"/>
      <c r="BX36" s="29"/>
      <c r="BY36" s="71"/>
    </row>
    <row r="37" spans="1:77" x14ac:dyDescent="0.3">
      <c r="A37" s="10"/>
      <c r="B37" s="27"/>
      <c r="C37" s="28"/>
      <c r="D37" s="285">
        <f>I16+(IF(V37="Yes",+D46,0))+(IF(V37=0.5,+D46*0.5,0))+(IF(V37=2,+D46*2,0))</f>
        <v>1</v>
      </c>
      <c r="E37" s="286"/>
      <c r="F37" s="286"/>
      <c r="G37" s="286"/>
      <c r="H37" s="292" t="s">
        <v>45</v>
      </c>
      <c r="I37" s="292"/>
      <c r="J37" s="292"/>
      <c r="K37" s="292"/>
      <c r="L37" s="292"/>
      <c r="M37" s="292"/>
      <c r="N37" s="292"/>
      <c r="O37" s="292"/>
      <c r="P37" s="292"/>
      <c r="Q37" s="292"/>
      <c r="R37" s="292"/>
      <c r="S37" s="292"/>
      <c r="T37" s="292"/>
      <c r="U37" s="292"/>
      <c r="V37" s="287"/>
      <c r="W37" s="288"/>
      <c r="X37" s="289"/>
      <c r="Y37" s="290"/>
      <c r="Z37" s="290"/>
      <c r="AA37" s="291"/>
      <c r="AB37" s="28"/>
      <c r="AC37" s="29"/>
      <c r="AD37" s="10"/>
      <c r="AE37" s="10"/>
      <c r="AF37" s="27"/>
      <c r="AG37" s="332"/>
      <c r="AH37" s="330"/>
      <c r="AI37" s="330"/>
      <c r="AJ37" s="330"/>
      <c r="AK37" s="330"/>
      <c r="AL37" s="330"/>
      <c r="AM37" s="330"/>
      <c r="AN37" s="330"/>
      <c r="AO37" s="330"/>
      <c r="AP37" s="330"/>
      <c r="AQ37" s="330"/>
      <c r="AR37" s="330"/>
      <c r="AS37" s="330"/>
      <c r="AT37" s="330"/>
      <c r="AU37" s="330"/>
      <c r="AV37" s="329"/>
      <c r="AW37" s="329"/>
      <c r="AX37" s="329"/>
      <c r="AY37" s="329"/>
      <c r="AZ37" s="329"/>
      <c r="BA37" s="329"/>
      <c r="BB37" s="329"/>
      <c r="BC37" s="329"/>
      <c r="BD37" s="329"/>
      <c r="BE37" s="329"/>
      <c r="BF37" s="329"/>
      <c r="BG37" s="329"/>
      <c r="BH37" s="329"/>
      <c r="BI37" s="329"/>
      <c r="BJ37" s="329"/>
      <c r="BK37" s="329"/>
      <c r="BL37" s="329"/>
      <c r="BM37" s="329"/>
      <c r="BN37" s="330"/>
      <c r="BO37" s="330"/>
      <c r="BP37" s="330"/>
      <c r="BQ37" s="330"/>
      <c r="BR37" s="330"/>
      <c r="BS37" s="330"/>
      <c r="BT37" s="330"/>
      <c r="BU37" s="330"/>
      <c r="BV37" s="330"/>
      <c r="BW37" s="331"/>
      <c r="BX37" s="29"/>
      <c r="BY37" s="71"/>
    </row>
    <row r="38" spans="1:77" x14ac:dyDescent="0.3">
      <c r="A38" s="10"/>
      <c r="B38" s="27"/>
      <c r="C38" s="28"/>
      <c r="D38" s="300">
        <f>I17+(IF(V38="Yes", +D46, 0))+(IF(V38=0.5, +D46*0.5,0))+(IF(V38=2,+D46*2,0))</f>
        <v>3</v>
      </c>
      <c r="E38" s="301"/>
      <c r="F38" s="301"/>
      <c r="G38" s="301"/>
      <c r="H38" s="302" t="s">
        <v>46</v>
      </c>
      <c r="I38" s="302"/>
      <c r="J38" s="302"/>
      <c r="K38" s="302"/>
      <c r="L38" s="302"/>
      <c r="M38" s="302"/>
      <c r="N38" s="302"/>
      <c r="O38" s="302"/>
      <c r="P38" s="302"/>
      <c r="Q38" s="302"/>
      <c r="R38" s="302"/>
      <c r="S38" s="302"/>
      <c r="T38" s="302"/>
      <c r="U38" s="302"/>
      <c r="V38" s="303"/>
      <c r="W38" s="304"/>
      <c r="X38" s="305"/>
      <c r="Y38" s="306"/>
      <c r="Z38" s="306"/>
      <c r="AA38" s="307"/>
      <c r="AB38" s="28"/>
      <c r="AC38" s="29"/>
      <c r="AD38" s="10"/>
      <c r="AE38" s="10"/>
      <c r="AF38" s="27"/>
      <c r="AG38" s="323"/>
      <c r="AH38" s="324"/>
      <c r="AI38" s="324"/>
      <c r="AJ38" s="324"/>
      <c r="AK38" s="324"/>
      <c r="AL38" s="324"/>
      <c r="AM38" s="324"/>
      <c r="AN38" s="324"/>
      <c r="AO38" s="324"/>
      <c r="AP38" s="324"/>
      <c r="AQ38" s="324"/>
      <c r="AR38" s="324"/>
      <c r="AS38" s="324"/>
      <c r="AT38" s="324"/>
      <c r="AU38" s="324"/>
      <c r="AV38" s="325"/>
      <c r="AW38" s="325"/>
      <c r="AX38" s="325"/>
      <c r="AY38" s="325"/>
      <c r="AZ38" s="325"/>
      <c r="BA38" s="325"/>
      <c r="BB38" s="325"/>
      <c r="BC38" s="325"/>
      <c r="BD38" s="325"/>
      <c r="BE38" s="325"/>
      <c r="BF38" s="325"/>
      <c r="BG38" s="325"/>
      <c r="BH38" s="325"/>
      <c r="BI38" s="325"/>
      <c r="BJ38" s="325"/>
      <c r="BK38" s="325"/>
      <c r="BL38" s="325"/>
      <c r="BM38" s="325"/>
      <c r="BN38" s="324"/>
      <c r="BO38" s="324"/>
      <c r="BP38" s="324"/>
      <c r="BQ38" s="324"/>
      <c r="BR38" s="324"/>
      <c r="BS38" s="324"/>
      <c r="BT38" s="324"/>
      <c r="BU38" s="324"/>
      <c r="BV38" s="324"/>
      <c r="BW38" s="326"/>
      <c r="BX38" s="29"/>
      <c r="BY38" s="71"/>
    </row>
    <row r="39" spans="1:77" x14ac:dyDescent="0.3">
      <c r="A39" s="10"/>
      <c r="B39" s="27"/>
      <c r="C39" s="28"/>
      <c r="D39" s="285">
        <f>I18+(IF(V39="Yes", +D46,0))+(IF(V39=0.5,+D46*0.5,0))+(IF(V39=2,+D46*2,0))</f>
        <v>-1</v>
      </c>
      <c r="E39" s="286"/>
      <c r="F39" s="286"/>
      <c r="G39" s="286"/>
      <c r="H39" s="292" t="s">
        <v>47</v>
      </c>
      <c r="I39" s="292"/>
      <c r="J39" s="292"/>
      <c r="K39" s="292"/>
      <c r="L39" s="292"/>
      <c r="M39" s="292"/>
      <c r="N39" s="292"/>
      <c r="O39" s="292"/>
      <c r="P39" s="292"/>
      <c r="Q39" s="292"/>
      <c r="R39" s="292"/>
      <c r="S39" s="292"/>
      <c r="T39" s="292"/>
      <c r="U39" s="292"/>
      <c r="V39" s="287"/>
      <c r="W39" s="288"/>
      <c r="X39" s="289"/>
      <c r="Y39" s="290"/>
      <c r="Z39" s="290"/>
      <c r="AA39" s="291"/>
      <c r="AB39" s="28"/>
      <c r="AC39" s="29"/>
      <c r="AD39" s="10"/>
      <c r="AE39" s="10"/>
      <c r="AF39" s="27"/>
      <c r="AG39" s="332"/>
      <c r="AH39" s="330"/>
      <c r="AI39" s="330"/>
      <c r="AJ39" s="330"/>
      <c r="AK39" s="330"/>
      <c r="AL39" s="330"/>
      <c r="AM39" s="330"/>
      <c r="AN39" s="330"/>
      <c r="AO39" s="330"/>
      <c r="AP39" s="330"/>
      <c r="AQ39" s="330"/>
      <c r="AR39" s="330"/>
      <c r="AS39" s="330"/>
      <c r="AT39" s="330"/>
      <c r="AU39" s="330"/>
      <c r="AV39" s="329"/>
      <c r="AW39" s="329"/>
      <c r="AX39" s="329"/>
      <c r="AY39" s="329"/>
      <c r="AZ39" s="329"/>
      <c r="BA39" s="329"/>
      <c r="BB39" s="329"/>
      <c r="BC39" s="329"/>
      <c r="BD39" s="329"/>
      <c r="BE39" s="329"/>
      <c r="BF39" s="329"/>
      <c r="BG39" s="329"/>
      <c r="BH39" s="329"/>
      <c r="BI39" s="329"/>
      <c r="BJ39" s="329"/>
      <c r="BK39" s="329"/>
      <c r="BL39" s="329"/>
      <c r="BM39" s="329"/>
      <c r="BN39" s="330"/>
      <c r="BO39" s="330"/>
      <c r="BP39" s="330"/>
      <c r="BQ39" s="330"/>
      <c r="BR39" s="330"/>
      <c r="BS39" s="330"/>
      <c r="BT39" s="330"/>
      <c r="BU39" s="330"/>
      <c r="BV39" s="330"/>
      <c r="BW39" s="331"/>
      <c r="BX39" s="29"/>
      <c r="BY39" s="71"/>
    </row>
    <row r="40" spans="1:77" x14ac:dyDescent="0.3">
      <c r="A40" s="10"/>
      <c r="B40" s="27"/>
      <c r="C40" s="28"/>
      <c r="D40" s="300">
        <f>I18+(IF(V40="Yes", +D46, 0))+(IF(V40=0.5, +D46*0.5, 0))+(IF(V40=2, +D46*2, 0))</f>
        <v>-1</v>
      </c>
      <c r="E40" s="301"/>
      <c r="F40" s="301"/>
      <c r="G40" s="301"/>
      <c r="H40" s="302" t="s">
        <v>48</v>
      </c>
      <c r="I40" s="302"/>
      <c r="J40" s="302"/>
      <c r="K40" s="302"/>
      <c r="L40" s="302"/>
      <c r="M40" s="302"/>
      <c r="N40" s="302"/>
      <c r="O40" s="302"/>
      <c r="P40" s="302"/>
      <c r="Q40" s="302"/>
      <c r="R40" s="302"/>
      <c r="S40" s="302"/>
      <c r="T40" s="302"/>
      <c r="U40" s="302"/>
      <c r="V40" s="303"/>
      <c r="W40" s="304"/>
      <c r="X40" s="305"/>
      <c r="Y40" s="306"/>
      <c r="Z40" s="306"/>
      <c r="AA40" s="307"/>
      <c r="AB40" s="28"/>
      <c r="AC40" s="29"/>
      <c r="AD40" s="10"/>
      <c r="AE40" s="10"/>
      <c r="AF40" s="27"/>
      <c r="AG40" s="323"/>
      <c r="AH40" s="324"/>
      <c r="AI40" s="324"/>
      <c r="AJ40" s="324"/>
      <c r="AK40" s="324"/>
      <c r="AL40" s="324"/>
      <c r="AM40" s="324"/>
      <c r="AN40" s="324"/>
      <c r="AO40" s="324"/>
      <c r="AP40" s="324"/>
      <c r="AQ40" s="324"/>
      <c r="AR40" s="324"/>
      <c r="AS40" s="324"/>
      <c r="AT40" s="324"/>
      <c r="AU40" s="324"/>
      <c r="AV40" s="325"/>
      <c r="AW40" s="325"/>
      <c r="AX40" s="325"/>
      <c r="AY40" s="325"/>
      <c r="AZ40" s="325"/>
      <c r="BA40" s="325"/>
      <c r="BB40" s="325"/>
      <c r="BC40" s="325"/>
      <c r="BD40" s="325"/>
      <c r="BE40" s="325"/>
      <c r="BF40" s="325"/>
      <c r="BG40" s="325"/>
      <c r="BH40" s="325"/>
      <c r="BI40" s="325"/>
      <c r="BJ40" s="325"/>
      <c r="BK40" s="325"/>
      <c r="BL40" s="325"/>
      <c r="BM40" s="325"/>
      <c r="BN40" s="324"/>
      <c r="BO40" s="324"/>
      <c r="BP40" s="324"/>
      <c r="BQ40" s="324"/>
      <c r="BR40" s="324"/>
      <c r="BS40" s="324"/>
      <c r="BT40" s="324"/>
      <c r="BU40" s="324"/>
      <c r="BV40" s="324"/>
      <c r="BW40" s="326"/>
      <c r="BX40" s="29"/>
      <c r="BY40" s="71"/>
    </row>
    <row r="41" spans="1:77" ht="13.8" thickBot="1" x14ac:dyDescent="0.35">
      <c r="A41" s="10"/>
      <c r="B41" s="27"/>
      <c r="C41" s="28"/>
      <c r="D41" s="285">
        <f>I16+(IF(V41="Yes", +D46, 0))+(IF(V41=0.5,+D46*0.5,0))+(IF(V41=2,+D46*2,0))</f>
        <v>1</v>
      </c>
      <c r="E41" s="286"/>
      <c r="F41" s="286"/>
      <c r="G41" s="286"/>
      <c r="H41" s="292" t="s">
        <v>49</v>
      </c>
      <c r="I41" s="292"/>
      <c r="J41" s="292"/>
      <c r="K41" s="292"/>
      <c r="L41" s="292"/>
      <c r="M41" s="292"/>
      <c r="N41" s="292"/>
      <c r="O41" s="292"/>
      <c r="P41" s="292"/>
      <c r="Q41" s="292"/>
      <c r="R41" s="292"/>
      <c r="S41" s="292"/>
      <c r="T41" s="292"/>
      <c r="U41" s="292"/>
      <c r="V41" s="287"/>
      <c r="W41" s="288"/>
      <c r="X41" s="289"/>
      <c r="Y41" s="290"/>
      <c r="Z41" s="290"/>
      <c r="AA41" s="291"/>
      <c r="AB41" s="28"/>
      <c r="AC41" s="29"/>
      <c r="AD41" s="10"/>
      <c r="AE41" s="10"/>
      <c r="AF41" s="27"/>
      <c r="AG41" s="335"/>
      <c r="AH41" s="336"/>
      <c r="AI41" s="336"/>
      <c r="AJ41" s="336"/>
      <c r="AK41" s="336"/>
      <c r="AL41" s="336"/>
      <c r="AM41" s="336"/>
      <c r="AN41" s="336"/>
      <c r="AO41" s="336"/>
      <c r="AP41" s="336"/>
      <c r="AQ41" s="336"/>
      <c r="AR41" s="336"/>
      <c r="AS41" s="336"/>
      <c r="AT41" s="336"/>
      <c r="AU41" s="336"/>
      <c r="AV41" s="337"/>
      <c r="AW41" s="337"/>
      <c r="AX41" s="337"/>
      <c r="AY41" s="337"/>
      <c r="AZ41" s="337"/>
      <c r="BA41" s="337"/>
      <c r="BB41" s="337"/>
      <c r="BC41" s="337"/>
      <c r="BD41" s="337"/>
      <c r="BE41" s="337"/>
      <c r="BF41" s="337"/>
      <c r="BG41" s="337"/>
      <c r="BH41" s="337"/>
      <c r="BI41" s="337"/>
      <c r="BJ41" s="337"/>
      <c r="BK41" s="337"/>
      <c r="BL41" s="337"/>
      <c r="BM41" s="337"/>
      <c r="BN41" s="336"/>
      <c r="BO41" s="336"/>
      <c r="BP41" s="336"/>
      <c r="BQ41" s="336"/>
      <c r="BR41" s="336"/>
      <c r="BS41" s="336"/>
      <c r="BT41" s="336"/>
      <c r="BU41" s="336"/>
      <c r="BV41" s="336"/>
      <c r="BW41" s="338"/>
      <c r="BX41" s="29"/>
      <c r="BY41" s="71"/>
    </row>
    <row r="42" spans="1:77" ht="13.8" thickBot="1" x14ac:dyDescent="0.35">
      <c r="A42" s="10"/>
      <c r="B42" s="27"/>
      <c r="C42" s="28"/>
      <c r="D42" s="300">
        <f>I14+(IF(V42="Yes",+D46,0))+(IF(V42=0.5,+D46*0.5,0))+(IF(V42=2,+D46*2,0))</f>
        <v>3</v>
      </c>
      <c r="E42" s="301"/>
      <c r="F42" s="301"/>
      <c r="G42" s="301"/>
      <c r="H42" s="302" t="s">
        <v>50</v>
      </c>
      <c r="I42" s="302"/>
      <c r="J42" s="302"/>
      <c r="K42" s="302"/>
      <c r="L42" s="302"/>
      <c r="M42" s="302"/>
      <c r="N42" s="302"/>
      <c r="O42" s="302"/>
      <c r="P42" s="302"/>
      <c r="Q42" s="302"/>
      <c r="R42" s="302"/>
      <c r="S42" s="302"/>
      <c r="T42" s="302"/>
      <c r="U42" s="302"/>
      <c r="V42" s="303"/>
      <c r="W42" s="304"/>
      <c r="X42" s="305"/>
      <c r="Y42" s="306"/>
      <c r="Z42" s="306"/>
      <c r="AA42" s="307"/>
      <c r="AB42" s="28"/>
      <c r="AC42" s="29"/>
      <c r="AD42" s="10"/>
      <c r="AE42" s="10"/>
      <c r="AF42" s="27"/>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9"/>
      <c r="BY42" s="71"/>
    </row>
    <row r="43" spans="1:77" x14ac:dyDescent="0.3">
      <c r="A43" s="10"/>
      <c r="B43" s="27"/>
      <c r="C43" s="28"/>
      <c r="D43" s="285">
        <f>I14+(IF(V43="Yes", +D46, 0))+(IF(V43=0.5,+D46*0.5,0))+(IF(V43=2,+D46*2,0))</f>
        <v>3</v>
      </c>
      <c r="E43" s="286"/>
      <c r="F43" s="286"/>
      <c r="G43" s="286"/>
      <c r="H43" s="292" t="s">
        <v>51</v>
      </c>
      <c r="I43" s="292"/>
      <c r="J43" s="292"/>
      <c r="K43" s="292"/>
      <c r="L43" s="292"/>
      <c r="M43" s="292"/>
      <c r="N43" s="292"/>
      <c r="O43" s="292"/>
      <c r="P43" s="292"/>
      <c r="Q43" s="292"/>
      <c r="R43" s="292"/>
      <c r="S43" s="292"/>
      <c r="T43" s="292"/>
      <c r="U43" s="292"/>
      <c r="V43" s="287"/>
      <c r="W43" s="288"/>
      <c r="X43" s="289"/>
      <c r="Y43" s="290"/>
      <c r="Z43" s="290"/>
      <c r="AA43" s="291"/>
      <c r="AB43" s="28"/>
      <c r="AC43" s="29"/>
      <c r="AD43" s="10"/>
      <c r="AE43" s="10"/>
      <c r="AF43" s="27"/>
      <c r="AG43" s="149" t="s">
        <v>79</v>
      </c>
      <c r="AH43" s="150"/>
      <c r="AI43" s="150"/>
      <c r="AJ43" s="150"/>
      <c r="AK43" s="150"/>
      <c r="AL43" s="150"/>
      <c r="AM43" s="150"/>
      <c r="AN43" s="150"/>
      <c r="AO43" s="150"/>
      <c r="AP43" s="150"/>
      <c r="AQ43" s="150"/>
      <c r="AR43" s="150"/>
      <c r="AS43" s="150"/>
      <c r="AT43" s="150"/>
      <c r="AU43" s="150"/>
      <c r="AV43" s="150"/>
      <c r="AW43" s="150"/>
      <c r="AX43" s="150"/>
      <c r="AY43" s="150"/>
      <c r="AZ43" s="151"/>
      <c r="BA43" s="28"/>
      <c r="BB43" s="28"/>
      <c r="BC43" s="28"/>
      <c r="BD43" s="149" t="s">
        <v>80</v>
      </c>
      <c r="BE43" s="150"/>
      <c r="BF43" s="150"/>
      <c r="BG43" s="150"/>
      <c r="BH43" s="150"/>
      <c r="BI43" s="150"/>
      <c r="BJ43" s="150"/>
      <c r="BK43" s="150"/>
      <c r="BL43" s="150"/>
      <c r="BM43" s="150"/>
      <c r="BN43" s="150"/>
      <c r="BO43" s="150"/>
      <c r="BP43" s="150"/>
      <c r="BQ43" s="150"/>
      <c r="BR43" s="150"/>
      <c r="BS43" s="150"/>
      <c r="BT43" s="150"/>
      <c r="BU43" s="150"/>
      <c r="BV43" s="150"/>
      <c r="BW43" s="151"/>
      <c r="BX43" s="29"/>
      <c r="BY43" s="71"/>
    </row>
    <row r="44" spans="1:77" ht="15" customHeight="1" thickBot="1" x14ac:dyDescent="0.35">
      <c r="A44" s="10"/>
      <c r="B44" s="27"/>
      <c r="C44" s="28"/>
      <c r="D44" s="339">
        <f>I17+(IF(V44="Yes",+D46,0))+(IF(V44=0.5,+D46*0.5,0))+(IF(V44=2,+D46*2,0))</f>
        <v>3</v>
      </c>
      <c r="E44" s="340"/>
      <c r="F44" s="340"/>
      <c r="G44" s="340"/>
      <c r="H44" s="341" t="s">
        <v>52</v>
      </c>
      <c r="I44" s="341"/>
      <c r="J44" s="341"/>
      <c r="K44" s="341"/>
      <c r="L44" s="341"/>
      <c r="M44" s="341"/>
      <c r="N44" s="341"/>
      <c r="O44" s="341"/>
      <c r="P44" s="341"/>
      <c r="Q44" s="341"/>
      <c r="R44" s="341"/>
      <c r="S44" s="341"/>
      <c r="T44" s="341"/>
      <c r="U44" s="341"/>
      <c r="V44" s="342"/>
      <c r="W44" s="343"/>
      <c r="X44" s="344"/>
      <c r="Y44" s="345"/>
      <c r="Z44" s="345"/>
      <c r="AA44" s="346"/>
      <c r="AB44" s="28"/>
      <c r="AC44" s="29"/>
      <c r="AD44" s="10"/>
      <c r="AE44" s="10"/>
      <c r="AF44" s="27"/>
      <c r="AG44" s="370" t="s">
        <v>85</v>
      </c>
      <c r="AH44" s="383"/>
      <c r="AI44" s="383"/>
      <c r="AJ44" s="383"/>
      <c r="AK44" s="383"/>
      <c r="AL44" s="383"/>
      <c r="AM44" s="383"/>
      <c r="AN44" s="383"/>
      <c r="AO44" s="383"/>
      <c r="AP44" s="383"/>
      <c r="AQ44" s="383"/>
      <c r="AR44" s="383"/>
      <c r="AS44" s="383"/>
      <c r="AT44" s="383"/>
      <c r="AU44" s="383"/>
      <c r="AV44" s="383"/>
      <c r="AW44" s="383"/>
      <c r="AX44" s="383"/>
      <c r="AY44" s="383"/>
      <c r="AZ44" s="384"/>
      <c r="BA44" s="33"/>
      <c r="BB44" s="33"/>
      <c r="BC44" s="33"/>
      <c r="BD44" s="370" t="s">
        <v>85</v>
      </c>
      <c r="BE44" s="383"/>
      <c r="BF44" s="383"/>
      <c r="BG44" s="383"/>
      <c r="BH44" s="383"/>
      <c r="BI44" s="383"/>
      <c r="BJ44" s="383"/>
      <c r="BK44" s="383"/>
      <c r="BL44" s="383"/>
      <c r="BM44" s="383"/>
      <c r="BN44" s="383"/>
      <c r="BO44" s="383"/>
      <c r="BP44" s="383"/>
      <c r="BQ44" s="383"/>
      <c r="BR44" s="383"/>
      <c r="BS44" s="383"/>
      <c r="BT44" s="383"/>
      <c r="BU44" s="383"/>
      <c r="BV44" s="383"/>
      <c r="BW44" s="384"/>
      <c r="BX44" s="29"/>
      <c r="BY44" s="71"/>
    </row>
    <row r="45" spans="1:77" ht="14.4" customHeight="1" thickBot="1" x14ac:dyDescent="0.35">
      <c r="A45" s="10"/>
      <c r="B45" s="27"/>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9"/>
      <c r="AD45" s="10"/>
      <c r="AE45" s="10"/>
      <c r="AF45" s="27"/>
      <c r="AG45" s="370"/>
      <c r="AH45" s="383"/>
      <c r="AI45" s="383"/>
      <c r="AJ45" s="383"/>
      <c r="AK45" s="383"/>
      <c r="AL45" s="383"/>
      <c r="AM45" s="383"/>
      <c r="AN45" s="383"/>
      <c r="AO45" s="383"/>
      <c r="AP45" s="383"/>
      <c r="AQ45" s="383"/>
      <c r="AR45" s="383"/>
      <c r="AS45" s="383"/>
      <c r="AT45" s="383"/>
      <c r="AU45" s="383"/>
      <c r="AV45" s="383"/>
      <c r="AW45" s="383"/>
      <c r="AX45" s="383"/>
      <c r="AY45" s="383"/>
      <c r="AZ45" s="384"/>
      <c r="BA45" s="33"/>
      <c r="BB45" s="33"/>
      <c r="BC45" s="33"/>
      <c r="BD45" s="370"/>
      <c r="BE45" s="383"/>
      <c r="BF45" s="383"/>
      <c r="BG45" s="383"/>
      <c r="BH45" s="383"/>
      <c r="BI45" s="383"/>
      <c r="BJ45" s="383"/>
      <c r="BK45" s="383"/>
      <c r="BL45" s="383"/>
      <c r="BM45" s="383"/>
      <c r="BN45" s="383"/>
      <c r="BO45" s="383"/>
      <c r="BP45" s="383"/>
      <c r="BQ45" s="383"/>
      <c r="BR45" s="383"/>
      <c r="BS45" s="383"/>
      <c r="BT45" s="383"/>
      <c r="BU45" s="383"/>
      <c r="BV45" s="383"/>
      <c r="BW45" s="384"/>
      <c r="BX45" s="29"/>
      <c r="BY45" s="71"/>
    </row>
    <row r="46" spans="1:77" ht="15" customHeight="1" x14ac:dyDescent="0.3">
      <c r="A46" s="10"/>
      <c r="B46" s="27"/>
      <c r="C46" s="28"/>
      <c r="D46" s="400">
        <f>ROUNDUP(Q2/4,0)+1</f>
        <v>2</v>
      </c>
      <c r="E46" s="401"/>
      <c r="F46" s="401"/>
      <c r="G46" s="401"/>
      <c r="H46" s="173" t="s">
        <v>81</v>
      </c>
      <c r="I46" s="173"/>
      <c r="J46" s="173"/>
      <c r="K46" s="173"/>
      <c r="L46" s="173"/>
      <c r="M46" s="173"/>
      <c r="N46" s="173"/>
      <c r="O46" s="173"/>
      <c r="P46" s="173"/>
      <c r="Q46" s="173"/>
      <c r="R46" s="173"/>
      <c r="S46" s="173"/>
      <c r="T46" s="173"/>
      <c r="U46" s="173"/>
      <c r="V46" s="173"/>
      <c r="W46" s="173"/>
      <c r="X46" s="173"/>
      <c r="Y46" s="173"/>
      <c r="Z46" s="173"/>
      <c r="AA46" s="184"/>
      <c r="AB46" s="28"/>
      <c r="AC46" s="29"/>
      <c r="AD46" s="10"/>
      <c r="AE46" s="10"/>
      <c r="AF46" s="27"/>
      <c r="AG46" s="370"/>
      <c r="AH46" s="383"/>
      <c r="AI46" s="383"/>
      <c r="AJ46" s="383"/>
      <c r="AK46" s="383"/>
      <c r="AL46" s="383"/>
      <c r="AM46" s="383"/>
      <c r="AN46" s="383"/>
      <c r="AO46" s="383"/>
      <c r="AP46" s="383"/>
      <c r="AQ46" s="383"/>
      <c r="AR46" s="383"/>
      <c r="AS46" s="383"/>
      <c r="AT46" s="383"/>
      <c r="AU46" s="383"/>
      <c r="AV46" s="383"/>
      <c r="AW46" s="383"/>
      <c r="AX46" s="383"/>
      <c r="AY46" s="383"/>
      <c r="AZ46" s="384"/>
      <c r="BA46" s="33"/>
      <c r="BB46" s="33"/>
      <c r="BC46" s="33"/>
      <c r="BD46" s="370"/>
      <c r="BE46" s="383"/>
      <c r="BF46" s="383"/>
      <c r="BG46" s="383"/>
      <c r="BH46" s="383"/>
      <c r="BI46" s="383"/>
      <c r="BJ46" s="383"/>
      <c r="BK46" s="383"/>
      <c r="BL46" s="383"/>
      <c r="BM46" s="383"/>
      <c r="BN46" s="383"/>
      <c r="BO46" s="383"/>
      <c r="BP46" s="383"/>
      <c r="BQ46" s="383"/>
      <c r="BR46" s="383"/>
      <c r="BS46" s="383"/>
      <c r="BT46" s="383"/>
      <c r="BU46" s="383"/>
      <c r="BV46" s="383"/>
      <c r="BW46" s="384"/>
      <c r="BX46" s="29"/>
      <c r="BY46" s="71"/>
    </row>
    <row r="47" spans="1:77" ht="14.4" customHeight="1" x14ac:dyDescent="0.3">
      <c r="A47" s="10"/>
      <c r="B47" s="27"/>
      <c r="C47" s="28"/>
      <c r="D47" s="333">
        <f>D33+10</f>
        <v>13</v>
      </c>
      <c r="E47" s="334"/>
      <c r="F47" s="334"/>
      <c r="G47" s="334"/>
      <c r="H47" s="203" t="s">
        <v>82</v>
      </c>
      <c r="I47" s="203"/>
      <c r="J47" s="203"/>
      <c r="K47" s="203"/>
      <c r="L47" s="203"/>
      <c r="M47" s="203"/>
      <c r="N47" s="203"/>
      <c r="O47" s="203"/>
      <c r="P47" s="203"/>
      <c r="Q47" s="203"/>
      <c r="R47" s="203"/>
      <c r="S47" s="203"/>
      <c r="T47" s="203"/>
      <c r="U47" s="203"/>
      <c r="V47" s="203"/>
      <c r="W47" s="203"/>
      <c r="X47" s="203"/>
      <c r="Y47" s="203"/>
      <c r="Z47" s="203"/>
      <c r="AA47" s="205"/>
      <c r="AB47" s="28"/>
      <c r="AC47" s="29"/>
      <c r="AD47" s="10"/>
      <c r="AE47" s="10"/>
      <c r="AF47" s="27"/>
      <c r="AG47" s="370"/>
      <c r="AH47" s="383"/>
      <c r="AI47" s="383"/>
      <c r="AJ47" s="383"/>
      <c r="AK47" s="383"/>
      <c r="AL47" s="383"/>
      <c r="AM47" s="383"/>
      <c r="AN47" s="383"/>
      <c r="AO47" s="383"/>
      <c r="AP47" s="383"/>
      <c r="AQ47" s="383"/>
      <c r="AR47" s="383"/>
      <c r="AS47" s="383"/>
      <c r="AT47" s="383"/>
      <c r="AU47" s="383"/>
      <c r="AV47" s="383"/>
      <c r="AW47" s="383"/>
      <c r="AX47" s="383"/>
      <c r="AY47" s="383"/>
      <c r="AZ47" s="384"/>
      <c r="BA47" s="33"/>
      <c r="BB47" s="33"/>
      <c r="BC47" s="33"/>
      <c r="BD47" s="370"/>
      <c r="BE47" s="383"/>
      <c r="BF47" s="383"/>
      <c r="BG47" s="383"/>
      <c r="BH47" s="383"/>
      <c r="BI47" s="383"/>
      <c r="BJ47" s="383"/>
      <c r="BK47" s="383"/>
      <c r="BL47" s="383"/>
      <c r="BM47" s="383"/>
      <c r="BN47" s="383"/>
      <c r="BO47" s="383"/>
      <c r="BP47" s="383"/>
      <c r="BQ47" s="383"/>
      <c r="BR47" s="383"/>
      <c r="BS47" s="383"/>
      <c r="BT47" s="383"/>
      <c r="BU47" s="383"/>
      <c r="BV47" s="383"/>
      <c r="BW47" s="384"/>
      <c r="BX47" s="29"/>
      <c r="BY47" s="71"/>
    </row>
    <row r="48" spans="1:77" ht="14.4" customHeight="1" x14ac:dyDescent="0.3">
      <c r="A48" s="10"/>
      <c r="B48" s="27"/>
      <c r="C48" s="28"/>
      <c r="D48" s="378">
        <f>D35+10</f>
        <v>11</v>
      </c>
      <c r="E48" s="379"/>
      <c r="F48" s="379"/>
      <c r="G48" s="379"/>
      <c r="H48" s="203" t="s">
        <v>83</v>
      </c>
      <c r="I48" s="203"/>
      <c r="J48" s="203"/>
      <c r="K48" s="203"/>
      <c r="L48" s="203"/>
      <c r="M48" s="203"/>
      <c r="N48" s="203"/>
      <c r="O48" s="203"/>
      <c r="P48" s="203"/>
      <c r="Q48" s="203"/>
      <c r="R48" s="203"/>
      <c r="S48" s="203"/>
      <c r="T48" s="203"/>
      <c r="U48" s="203"/>
      <c r="V48" s="203"/>
      <c r="W48" s="203"/>
      <c r="X48" s="203"/>
      <c r="Y48" s="203"/>
      <c r="Z48" s="203"/>
      <c r="AA48" s="205"/>
      <c r="AB48" s="28"/>
      <c r="AC48" s="29"/>
      <c r="AD48" s="10"/>
      <c r="AE48" s="10"/>
      <c r="AF48" s="27"/>
      <c r="AG48" s="370"/>
      <c r="AH48" s="383"/>
      <c r="AI48" s="383"/>
      <c r="AJ48" s="383"/>
      <c r="AK48" s="383"/>
      <c r="AL48" s="383"/>
      <c r="AM48" s="383"/>
      <c r="AN48" s="383"/>
      <c r="AO48" s="383"/>
      <c r="AP48" s="383"/>
      <c r="AQ48" s="383"/>
      <c r="AR48" s="383"/>
      <c r="AS48" s="383"/>
      <c r="AT48" s="383"/>
      <c r="AU48" s="383"/>
      <c r="AV48" s="383"/>
      <c r="AW48" s="383"/>
      <c r="AX48" s="383"/>
      <c r="AY48" s="383"/>
      <c r="AZ48" s="384"/>
      <c r="BA48" s="33"/>
      <c r="BB48" s="33"/>
      <c r="BC48" s="33"/>
      <c r="BD48" s="370"/>
      <c r="BE48" s="383"/>
      <c r="BF48" s="383"/>
      <c r="BG48" s="383"/>
      <c r="BH48" s="383"/>
      <c r="BI48" s="383"/>
      <c r="BJ48" s="383"/>
      <c r="BK48" s="383"/>
      <c r="BL48" s="383"/>
      <c r="BM48" s="383"/>
      <c r="BN48" s="383"/>
      <c r="BO48" s="383"/>
      <c r="BP48" s="383"/>
      <c r="BQ48" s="383"/>
      <c r="BR48" s="383"/>
      <c r="BS48" s="383"/>
      <c r="BT48" s="383"/>
      <c r="BU48" s="383"/>
      <c r="BV48" s="383"/>
      <c r="BW48" s="384"/>
      <c r="BX48" s="29"/>
      <c r="BY48" s="71"/>
    </row>
    <row r="49" spans="1:77" ht="14.4" customHeight="1" thickBot="1" x14ac:dyDescent="0.35">
      <c r="A49" s="10"/>
      <c r="B49" s="27"/>
      <c r="C49" s="28"/>
      <c r="D49" s="380">
        <f>D38+10</f>
        <v>13</v>
      </c>
      <c r="E49" s="381"/>
      <c r="F49" s="381"/>
      <c r="G49" s="381"/>
      <c r="H49" s="216" t="s">
        <v>84</v>
      </c>
      <c r="I49" s="216"/>
      <c r="J49" s="216"/>
      <c r="K49" s="216"/>
      <c r="L49" s="216"/>
      <c r="M49" s="216"/>
      <c r="N49" s="216"/>
      <c r="O49" s="216"/>
      <c r="P49" s="216"/>
      <c r="Q49" s="216"/>
      <c r="R49" s="216"/>
      <c r="S49" s="216"/>
      <c r="T49" s="216"/>
      <c r="U49" s="216"/>
      <c r="V49" s="216"/>
      <c r="W49" s="216"/>
      <c r="X49" s="216"/>
      <c r="Y49" s="216"/>
      <c r="Z49" s="216"/>
      <c r="AA49" s="382"/>
      <c r="AB49" s="28"/>
      <c r="AC49" s="29"/>
      <c r="AD49" s="10"/>
      <c r="AE49" s="10"/>
      <c r="AF49" s="27"/>
      <c r="AG49" s="385"/>
      <c r="AH49" s="386"/>
      <c r="AI49" s="386"/>
      <c r="AJ49" s="386"/>
      <c r="AK49" s="386"/>
      <c r="AL49" s="386"/>
      <c r="AM49" s="386"/>
      <c r="AN49" s="386"/>
      <c r="AO49" s="386"/>
      <c r="AP49" s="386"/>
      <c r="AQ49" s="386"/>
      <c r="AR49" s="386"/>
      <c r="AS49" s="386"/>
      <c r="AT49" s="386"/>
      <c r="AU49" s="386"/>
      <c r="AV49" s="386"/>
      <c r="AW49" s="386"/>
      <c r="AX49" s="386"/>
      <c r="AY49" s="386"/>
      <c r="AZ49" s="387"/>
      <c r="BA49" s="33"/>
      <c r="BB49" s="33"/>
      <c r="BC49" s="33"/>
      <c r="BD49" s="385"/>
      <c r="BE49" s="386"/>
      <c r="BF49" s="386"/>
      <c r="BG49" s="386"/>
      <c r="BH49" s="386"/>
      <c r="BI49" s="386"/>
      <c r="BJ49" s="386"/>
      <c r="BK49" s="386"/>
      <c r="BL49" s="386"/>
      <c r="BM49" s="386"/>
      <c r="BN49" s="386"/>
      <c r="BO49" s="386"/>
      <c r="BP49" s="386"/>
      <c r="BQ49" s="386"/>
      <c r="BR49" s="386"/>
      <c r="BS49" s="386"/>
      <c r="BT49" s="386"/>
      <c r="BU49" s="386"/>
      <c r="BV49" s="386"/>
      <c r="BW49" s="387"/>
      <c r="BX49" s="29"/>
      <c r="BY49" s="71"/>
    </row>
    <row r="50" spans="1:77" ht="13.8" thickBot="1" x14ac:dyDescent="0.35">
      <c r="A50" s="10"/>
      <c r="B50" s="30"/>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2"/>
      <c r="AD50" s="10"/>
      <c r="AE50" s="10"/>
      <c r="AF50" s="30"/>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2"/>
      <c r="BY50" s="71"/>
    </row>
    <row r="51" spans="1:77" x14ac:dyDescent="0.3">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71"/>
    </row>
    <row r="52" spans="1:77" ht="13.8" thickBot="1" x14ac:dyDescent="0.3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71"/>
    </row>
    <row r="53" spans="1:77" ht="13.2" customHeight="1" x14ac:dyDescent="0.3">
      <c r="B53" s="388" t="s">
        <v>88</v>
      </c>
      <c r="C53" s="389"/>
      <c r="D53" s="389"/>
      <c r="E53" s="389"/>
      <c r="F53" s="389"/>
      <c r="G53" s="389"/>
      <c r="H53" s="389"/>
      <c r="I53" s="389"/>
      <c r="J53" s="389"/>
      <c r="K53" s="389"/>
      <c r="L53" s="389"/>
      <c r="M53" s="389"/>
      <c r="N53" s="389"/>
      <c r="O53" s="389"/>
      <c r="P53" s="389"/>
      <c r="Q53" s="389"/>
      <c r="R53" s="389"/>
      <c r="S53" s="389"/>
      <c r="T53" s="389"/>
      <c r="U53" s="389"/>
      <c r="V53" s="389"/>
      <c r="W53" s="389"/>
      <c r="X53" s="389"/>
      <c r="Y53" s="389"/>
      <c r="Z53" s="389"/>
      <c r="AA53" s="389"/>
      <c r="AB53" s="389"/>
      <c r="AC53" s="390"/>
      <c r="AD53" s="10"/>
      <c r="AE53" s="10"/>
      <c r="AF53" s="143" t="s">
        <v>90</v>
      </c>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5"/>
      <c r="BR53" s="140" t="s">
        <v>294</v>
      </c>
      <c r="BS53" s="141"/>
      <c r="BT53" s="141"/>
      <c r="BU53" s="141"/>
      <c r="BV53" s="141"/>
      <c r="BW53" s="141"/>
      <c r="BX53" s="142"/>
      <c r="BY53" s="71"/>
    </row>
    <row r="54" spans="1:77" ht="13.8" customHeight="1" thickBot="1" x14ac:dyDescent="0.35">
      <c r="A54" s="10"/>
      <c r="B54" s="391"/>
      <c r="C54" s="392"/>
      <c r="D54" s="392"/>
      <c r="E54" s="392"/>
      <c r="F54" s="392"/>
      <c r="G54" s="392"/>
      <c r="H54" s="392"/>
      <c r="I54" s="392"/>
      <c r="J54" s="392"/>
      <c r="K54" s="392"/>
      <c r="L54" s="392"/>
      <c r="M54" s="392"/>
      <c r="N54" s="392"/>
      <c r="O54" s="392"/>
      <c r="P54" s="392"/>
      <c r="Q54" s="392"/>
      <c r="R54" s="392"/>
      <c r="S54" s="392"/>
      <c r="T54" s="392"/>
      <c r="U54" s="392"/>
      <c r="V54" s="392"/>
      <c r="W54" s="392"/>
      <c r="X54" s="392"/>
      <c r="Y54" s="392"/>
      <c r="Z54" s="392"/>
      <c r="AA54" s="392"/>
      <c r="AB54" s="392"/>
      <c r="AC54" s="393"/>
      <c r="AD54" s="10"/>
      <c r="AE54" s="10"/>
      <c r="AF54" s="146"/>
      <c r="AG54" s="147"/>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c r="BI54" s="147"/>
      <c r="BJ54" s="147"/>
      <c r="BK54" s="147"/>
      <c r="BL54" s="147"/>
      <c r="BM54" s="147"/>
      <c r="BN54" s="147"/>
      <c r="BO54" s="147"/>
      <c r="BP54" s="147"/>
      <c r="BQ54" s="148"/>
      <c r="BR54" s="137">
        <v>0</v>
      </c>
      <c r="BS54" s="138"/>
      <c r="BT54" s="138"/>
      <c r="BU54" s="138"/>
      <c r="BV54" s="138"/>
      <c r="BW54" s="138"/>
      <c r="BX54" s="139"/>
      <c r="BY54" s="71"/>
    </row>
    <row r="55" spans="1:77" ht="13.8" thickBot="1" x14ac:dyDescent="0.35">
      <c r="A55" s="10"/>
      <c r="B55" s="27"/>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9"/>
      <c r="AD55" s="10"/>
      <c r="AE55" s="10"/>
      <c r="AF55" s="27"/>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9"/>
      <c r="BY55" s="71"/>
    </row>
    <row r="56" spans="1:77" x14ac:dyDescent="0.3">
      <c r="A56" s="10"/>
      <c r="B56" s="27"/>
      <c r="C56" s="394" t="s">
        <v>89</v>
      </c>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6"/>
      <c r="AC56" s="29"/>
      <c r="AD56" s="10"/>
      <c r="AE56" s="10"/>
      <c r="AF56" s="27"/>
      <c r="AG56" s="371" t="s">
        <v>91</v>
      </c>
      <c r="AH56" s="372"/>
      <c r="AI56" s="372"/>
      <c r="AJ56" s="372"/>
      <c r="AK56" s="372"/>
      <c r="AL56" s="372"/>
      <c r="AM56" s="372"/>
      <c r="AN56" s="372"/>
      <c r="AO56" s="372"/>
      <c r="AP56" s="372"/>
      <c r="AQ56" s="372"/>
      <c r="AR56" s="372"/>
      <c r="AS56" s="372"/>
      <c r="AT56" s="372"/>
      <c r="AU56" s="373"/>
      <c r="AV56" s="28"/>
      <c r="AW56" s="28"/>
      <c r="AX56" s="183" t="s">
        <v>93</v>
      </c>
      <c r="AY56" s="173"/>
      <c r="AZ56" s="173"/>
      <c r="BA56" s="173"/>
      <c r="BB56" s="173"/>
      <c r="BC56" s="173"/>
      <c r="BD56" s="173"/>
      <c r="BE56" s="173"/>
      <c r="BF56" s="173"/>
      <c r="BG56" s="173"/>
      <c r="BH56" s="173"/>
      <c r="BI56" s="173"/>
      <c r="BJ56" s="173"/>
      <c r="BK56" s="173"/>
      <c r="BL56" s="173"/>
      <c r="BM56" s="173"/>
      <c r="BN56" s="173"/>
      <c r="BO56" s="173"/>
      <c r="BP56" s="173"/>
      <c r="BQ56" s="173"/>
      <c r="BR56" s="173"/>
      <c r="BS56" s="173"/>
      <c r="BT56" s="173"/>
      <c r="BU56" s="173"/>
      <c r="BV56" s="173"/>
      <c r="BW56" s="184"/>
      <c r="BX56" s="29"/>
      <c r="BY56" s="71"/>
    </row>
    <row r="57" spans="1:77" x14ac:dyDescent="0.3">
      <c r="A57" s="10"/>
      <c r="B57" s="27"/>
      <c r="C57" s="359"/>
      <c r="D57" s="360"/>
      <c r="E57" s="360"/>
      <c r="F57" s="360"/>
      <c r="G57" s="360"/>
      <c r="H57" s="360"/>
      <c r="I57" s="360"/>
      <c r="J57" s="360"/>
      <c r="K57" s="360"/>
      <c r="L57" s="360"/>
      <c r="M57" s="360"/>
      <c r="N57" s="360"/>
      <c r="O57" s="360"/>
      <c r="P57" s="360"/>
      <c r="Q57" s="360"/>
      <c r="R57" s="360"/>
      <c r="S57" s="360"/>
      <c r="T57" s="360"/>
      <c r="U57" s="360"/>
      <c r="V57" s="360"/>
      <c r="W57" s="360"/>
      <c r="X57" s="360"/>
      <c r="Y57" s="360"/>
      <c r="Z57" s="360"/>
      <c r="AA57" s="360"/>
      <c r="AB57" s="361"/>
      <c r="AC57" s="29"/>
      <c r="AD57" s="10"/>
      <c r="AE57" s="10"/>
      <c r="AF57" s="27"/>
      <c r="AG57" s="370" t="s">
        <v>89</v>
      </c>
      <c r="AH57" s="360"/>
      <c r="AI57" s="360"/>
      <c r="AJ57" s="360"/>
      <c r="AK57" s="360"/>
      <c r="AL57" s="360"/>
      <c r="AM57" s="360"/>
      <c r="AN57" s="360"/>
      <c r="AO57" s="360"/>
      <c r="AP57" s="360"/>
      <c r="AQ57" s="360"/>
      <c r="AR57" s="360"/>
      <c r="AS57" s="360"/>
      <c r="AT57" s="360"/>
      <c r="AU57" s="361"/>
      <c r="AV57" s="35"/>
      <c r="AW57" s="35"/>
      <c r="AX57" s="370" t="s">
        <v>89</v>
      </c>
      <c r="AY57" s="360"/>
      <c r="AZ57" s="360"/>
      <c r="BA57" s="360"/>
      <c r="BB57" s="360"/>
      <c r="BC57" s="360"/>
      <c r="BD57" s="360"/>
      <c r="BE57" s="360"/>
      <c r="BF57" s="360"/>
      <c r="BG57" s="360"/>
      <c r="BH57" s="360"/>
      <c r="BI57" s="360"/>
      <c r="BJ57" s="360"/>
      <c r="BK57" s="360"/>
      <c r="BL57" s="360"/>
      <c r="BM57" s="360"/>
      <c r="BN57" s="360"/>
      <c r="BO57" s="360"/>
      <c r="BP57" s="360"/>
      <c r="BQ57" s="360"/>
      <c r="BR57" s="360"/>
      <c r="BS57" s="360"/>
      <c r="BT57" s="360"/>
      <c r="BU57" s="360"/>
      <c r="BV57" s="360"/>
      <c r="BW57" s="361"/>
      <c r="BX57" s="29"/>
      <c r="BY57" s="71"/>
    </row>
    <row r="58" spans="1:77" x14ac:dyDescent="0.3">
      <c r="A58" s="10"/>
      <c r="B58" s="27"/>
      <c r="C58" s="359"/>
      <c r="D58" s="360"/>
      <c r="E58" s="360"/>
      <c r="F58" s="360"/>
      <c r="G58" s="360"/>
      <c r="H58" s="360"/>
      <c r="I58" s="360"/>
      <c r="J58" s="360"/>
      <c r="K58" s="360"/>
      <c r="L58" s="360"/>
      <c r="M58" s="360"/>
      <c r="N58" s="360"/>
      <c r="O58" s="360"/>
      <c r="P58" s="360"/>
      <c r="Q58" s="360"/>
      <c r="R58" s="360"/>
      <c r="S58" s="360"/>
      <c r="T58" s="360"/>
      <c r="U58" s="360"/>
      <c r="V58" s="360"/>
      <c r="W58" s="360"/>
      <c r="X58" s="360"/>
      <c r="Y58" s="360"/>
      <c r="Z58" s="360"/>
      <c r="AA58" s="360"/>
      <c r="AB58" s="361"/>
      <c r="AC58" s="29"/>
      <c r="AD58" s="10"/>
      <c r="AE58" s="10"/>
      <c r="AF58" s="27"/>
      <c r="AG58" s="359"/>
      <c r="AH58" s="360"/>
      <c r="AI58" s="360"/>
      <c r="AJ58" s="360"/>
      <c r="AK58" s="360"/>
      <c r="AL58" s="360"/>
      <c r="AM58" s="360"/>
      <c r="AN58" s="360"/>
      <c r="AO58" s="360"/>
      <c r="AP58" s="360"/>
      <c r="AQ58" s="360"/>
      <c r="AR58" s="360"/>
      <c r="AS58" s="360"/>
      <c r="AT58" s="360"/>
      <c r="AU58" s="361"/>
      <c r="AV58" s="35"/>
      <c r="AW58" s="35"/>
      <c r="AX58" s="359"/>
      <c r="AY58" s="360"/>
      <c r="AZ58" s="360"/>
      <c r="BA58" s="360"/>
      <c r="BB58" s="360"/>
      <c r="BC58" s="360"/>
      <c r="BD58" s="360"/>
      <c r="BE58" s="360"/>
      <c r="BF58" s="360"/>
      <c r="BG58" s="360"/>
      <c r="BH58" s="360"/>
      <c r="BI58" s="360"/>
      <c r="BJ58" s="360"/>
      <c r="BK58" s="360"/>
      <c r="BL58" s="360"/>
      <c r="BM58" s="360"/>
      <c r="BN58" s="360"/>
      <c r="BO58" s="360"/>
      <c r="BP58" s="360"/>
      <c r="BQ58" s="360"/>
      <c r="BR58" s="360"/>
      <c r="BS58" s="360"/>
      <c r="BT58" s="360"/>
      <c r="BU58" s="360"/>
      <c r="BV58" s="360"/>
      <c r="BW58" s="361"/>
      <c r="BX58" s="29"/>
      <c r="BY58" s="71"/>
    </row>
    <row r="59" spans="1:77" x14ac:dyDescent="0.3">
      <c r="A59" s="10"/>
      <c r="B59" s="27"/>
      <c r="C59" s="359"/>
      <c r="D59" s="360"/>
      <c r="E59" s="360"/>
      <c r="F59" s="360"/>
      <c r="G59" s="360"/>
      <c r="H59" s="360"/>
      <c r="I59" s="360"/>
      <c r="J59" s="360"/>
      <c r="K59" s="360"/>
      <c r="L59" s="360"/>
      <c r="M59" s="360"/>
      <c r="N59" s="360"/>
      <c r="O59" s="360"/>
      <c r="P59" s="360"/>
      <c r="Q59" s="360"/>
      <c r="R59" s="360"/>
      <c r="S59" s="360"/>
      <c r="T59" s="360"/>
      <c r="U59" s="360"/>
      <c r="V59" s="360"/>
      <c r="W59" s="360"/>
      <c r="X59" s="360"/>
      <c r="Y59" s="360"/>
      <c r="Z59" s="360"/>
      <c r="AA59" s="360"/>
      <c r="AB59" s="361"/>
      <c r="AC59" s="29"/>
      <c r="AD59" s="10"/>
      <c r="AE59" s="10"/>
      <c r="AF59" s="27"/>
      <c r="AG59" s="359"/>
      <c r="AH59" s="360"/>
      <c r="AI59" s="360"/>
      <c r="AJ59" s="360"/>
      <c r="AK59" s="360"/>
      <c r="AL59" s="360"/>
      <c r="AM59" s="360"/>
      <c r="AN59" s="360"/>
      <c r="AO59" s="360"/>
      <c r="AP59" s="360"/>
      <c r="AQ59" s="360"/>
      <c r="AR59" s="360"/>
      <c r="AS59" s="360"/>
      <c r="AT59" s="360"/>
      <c r="AU59" s="361"/>
      <c r="AV59" s="35"/>
      <c r="AW59" s="35"/>
      <c r="AX59" s="359"/>
      <c r="AY59" s="360"/>
      <c r="AZ59" s="360"/>
      <c r="BA59" s="360"/>
      <c r="BB59" s="360"/>
      <c r="BC59" s="360"/>
      <c r="BD59" s="360"/>
      <c r="BE59" s="360"/>
      <c r="BF59" s="360"/>
      <c r="BG59" s="360"/>
      <c r="BH59" s="360"/>
      <c r="BI59" s="360"/>
      <c r="BJ59" s="360"/>
      <c r="BK59" s="360"/>
      <c r="BL59" s="360"/>
      <c r="BM59" s="360"/>
      <c r="BN59" s="360"/>
      <c r="BO59" s="360"/>
      <c r="BP59" s="360"/>
      <c r="BQ59" s="360"/>
      <c r="BR59" s="360"/>
      <c r="BS59" s="360"/>
      <c r="BT59" s="360"/>
      <c r="BU59" s="360"/>
      <c r="BV59" s="360"/>
      <c r="BW59" s="361"/>
      <c r="BX59" s="29"/>
      <c r="BY59" s="71"/>
    </row>
    <row r="60" spans="1:77" x14ac:dyDescent="0.3">
      <c r="A60" s="10"/>
      <c r="B60" s="27"/>
      <c r="C60" s="359"/>
      <c r="D60" s="360"/>
      <c r="E60" s="360"/>
      <c r="F60" s="360"/>
      <c r="G60" s="360"/>
      <c r="H60" s="360"/>
      <c r="I60" s="360"/>
      <c r="J60" s="360"/>
      <c r="K60" s="360"/>
      <c r="L60" s="360"/>
      <c r="M60" s="360"/>
      <c r="N60" s="360"/>
      <c r="O60" s="360"/>
      <c r="P60" s="360"/>
      <c r="Q60" s="360"/>
      <c r="R60" s="360"/>
      <c r="S60" s="360"/>
      <c r="T60" s="360"/>
      <c r="U60" s="360"/>
      <c r="V60" s="360"/>
      <c r="W60" s="360"/>
      <c r="X60" s="360"/>
      <c r="Y60" s="360"/>
      <c r="Z60" s="360"/>
      <c r="AA60" s="360"/>
      <c r="AB60" s="361"/>
      <c r="AC60" s="29"/>
      <c r="AD60" s="10"/>
      <c r="AE60" s="10"/>
      <c r="AF60" s="27"/>
      <c r="AG60" s="359"/>
      <c r="AH60" s="360"/>
      <c r="AI60" s="360"/>
      <c r="AJ60" s="360"/>
      <c r="AK60" s="360"/>
      <c r="AL60" s="360"/>
      <c r="AM60" s="360"/>
      <c r="AN60" s="360"/>
      <c r="AO60" s="360"/>
      <c r="AP60" s="360"/>
      <c r="AQ60" s="360"/>
      <c r="AR60" s="360"/>
      <c r="AS60" s="360"/>
      <c r="AT60" s="360"/>
      <c r="AU60" s="361"/>
      <c r="AV60" s="35"/>
      <c r="AW60" s="35"/>
      <c r="AX60" s="359"/>
      <c r="AY60" s="360"/>
      <c r="AZ60" s="360"/>
      <c r="BA60" s="360"/>
      <c r="BB60" s="360"/>
      <c r="BC60" s="360"/>
      <c r="BD60" s="360"/>
      <c r="BE60" s="360"/>
      <c r="BF60" s="360"/>
      <c r="BG60" s="360"/>
      <c r="BH60" s="360"/>
      <c r="BI60" s="360"/>
      <c r="BJ60" s="360"/>
      <c r="BK60" s="360"/>
      <c r="BL60" s="360"/>
      <c r="BM60" s="360"/>
      <c r="BN60" s="360"/>
      <c r="BO60" s="360"/>
      <c r="BP60" s="360"/>
      <c r="BQ60" s="360"/>
      <c r="BR60" s="360"/>
      <c r="BS60" s="360"/>
      <c r="BT60" s="360"/>
      <c r="BU60" s="360"/>
      <c r="BV60" s="360"/>
      <c r="BW60" s="361"/>
      <c r="BX60" s="29"/>
      <c r="BY60" s="71"/>
    </row>
    <row r="61" spans="1:77" x14ac:dyDescent="0.3">
      <c r="A61" s="10"/>
      <c r="B61" s="27"/>
      <c r="C61" s="359"/>
      <c r="D61" s="360"/>
      <c r="E61" s="360"/>
      <c r="F61" s="360"/>
      <c r="G61" s="360"/>
      <c r="H61" s="360"/>
      <c r="I61" s="360"/>
      <c r="J61" s="360"/>
      <c r="K61" s="360"/>
      <c r="L61" s="360"/>
      <c r="M61" s="360"/>
      <c r="N61" s="360"/>
      <c r="O61" s="360"/>
      <c r="P61" s="360"/>
      <c r="Q61" s="360"/>
      <c r="R61" s="360"/>
      <c r="S61" s="360"/>
      <c r="T61" s="360"/>
      <c r="U61" s="360"/>
      <c r="V61" s="360"/>
      <c r="W61" s="360"/>
      <c r="X61" s="360"/>
      <c r="Y61" s="360"/>
      <c r="Z61" s="360"/>
      <c r="AA61" s="360"/>
      <c r="AB61" s="361"/>
      <c r="AC61" s="29"/>
      <c r="AD61" s="10"/>
      <c r="AE61" s="10"/>
      <c r="AF61" s="27"/>
      <c r="AG61" s="359"/>
      <c r="AH61" s="360"/>
      <c r="AI61" s="360"/>
      <c r="AJ61" s="360"/>
      <c r="AK61" s="360"/>
      <c r="AL61" s="360"/>
      <c r="AM61" s="360"/>
      <c r="AN61" s="360"/>
      <c r="AO61" s="360"/>
      <c r="AP61" s="360"/>
      <c r="AQ61" s="360"/>
      <c r="AR61" s="360"/>
      <c r="AS61" s="360"/>
      <c r="AT61" s="360"/>
      <c r="AU61" s="361"/>
      <c r="AV61" s="35"/>
      <c r="AW61" s="35"/>
      <c r="AX61" s="359"/>
      <c r="AY61" s="360"/>
      <c r="AZ61" s="360"/>
      <c r="BA61" s="360"/>
      <c r="BB61" s="360"/>
      <c r="BC61" s="360"/>
      <c r="BD61" s="360"/>
      <c r="BE61" s="360"/>
      <c r="BF61" s="360"/>
      <c r="BG61" s="360"/>
      <c r="BH61" s="360"/>
      <c r="BI61" s="360"/>
      <c r="BJ61" s="360"/>
      <c r="BK61" s="360"/>
      <c r="BL61" s="360"/>
      <c r="BM61" s="360"/>
      <c r="BN61" s="360"/>
      <c r="BO61" s="360"/>
      <c r="BP61" s="360"/>
      <c r="BQ61" s="360"/>
      <c r="BR61" s="360"/>
      <c r="BS61" s="360"/>
      <c r="BT61" s="360"/>
      <c r="BU61" s="360"/>
      <c r="BV61" s="360"/>
      <c r="BW61" s="361"/>
      <c r="BX61" s="29"/>
      <c r="BY61" s="71"/>
    </row>
    <row r="62" spans="1:77" x14ac:dyDescent="0.3">
      <c r="A62" s="10"/>
      <c r="B62" s="27"/>
      <c r="C62" s="359"/>
      <c r="D62" s="360"/>
      <c r="E62" s="360"/>
      <c r="F62" s="360"/>
      <c r="G62" s="360"/>
      <c r="H62" s="360"/>
      <c r="I62" s="360"/>
      <c r="J62" s="360"/>
      <c r="K62" s="360"/>
      <c r="L62" s="360"/>
      <c r="M62" s="360"/>
      <c r="N62" s="360"/>
      <c r="O62" s="360"/>
      <c r="P62" s="360"/>
      <c r="Q62" s="360"/>
      <c r="R62" s="360"/>
      <c r="S62" s="360"/>
      <c r="T62" s="360"/>
      <c r="U62" s="360"/>
      <c r="V62" s="360"/>
      <c r="W62" s="360"/>
      <c r="X62" s="360"/>
      <c r="Y62" s="360"/>
      <c r="Z62" s="360"/>
      <c r="AA62" s="360"/>
      <c r="AB62" s="361"/>
      <c r="AC62" s="29"/>
      <c r="AD62" s="10"/>
      <c r="AE62" s="10"/>
      <c r="AF62" s="27"/>
      <c r="AG62" s="359"/>
      <c r="AH62" s="360"/>
      <c r="AI62" s="360"/>
      <c r="AJ62" s="360"/>
      <c r="AK62" s="360"/>
      <c r="AL62" s="360"/>
      <c r="AM62" s="360"/>
      <c r="AN62" s="360"/>
      <c r="AO62" s="360"/>
      <c r="AP62" s="360"/>
      <c r="AQ62" s="360"/>
      <c r="AR62" s="360"/>
      <c r="AS62" s="360"/>
      <c r="AT62" s="360"/>
      <c r="AU62" s="361"/>
      <c r="AV62" s="35"/>
      <c r="AW62" s="35"/>
      <c r="AX62" s="359"/>
      <c r="AY62" s="360"/>
      <c r="AZ62" s="360"/>
      <c r="BA62" s="360"/>
      <c r="BB62" s="360"/>
      <c r="BC62" s="360"/>
      <c r="BD62" s="360"/>
      <c r="BE62" s="360"/>
      <c r="BF62" s="360"/>
      <c r="BG62" s="360"/>
      <c r="BH62" s="360"/>
      <c r="BI62" s="360"/>
      <c r="BJ62" s="360"/>
      <c r="BK62" s="360"/>
      <c r="BL62" s="360"/>
      <c r="BM62" s="360"/>
      <c r="BN62" s="360"/>
      <c r="BO62" s="360"/>
      <c r="BP62" s="360"/>
      <c r="BQ62" s="360"/>
      <c r="BR62" s="360"/>
      <c r="BS62" s="360"/>
      <c r="BT62" s="360"/>
      <c r="BU62" s="360"/>
      <c r="BV62" s="360"/>
      <c r="BW62" s="361"/>
      <c r="BX62" s="29"/>
      <c r="BY62" s="71"/>
    </row>
    <row r="63" spans="1:77" x14ac:dyDescent="0.3">
      <c r="A63" s="10"/>
      <c r="B63" s="27"/>
      <c r="C63" s="359"/>
      <c r="D63" s="360"/>
      <c r="E63" s="360"/>
      <c r="F63" s="360"/>
      <c r="G63" s="360"/>
      <c r="H63" s="360"/>
      <c r="I63" s="360"/>
      <c r="J63" s="360"/>
      <c r="K63" s="360"/>
      <c r="L63" s="360"/>
      <c r="M63" s="360"/>
      <c r="N63" s="360"/>
      <c r="O63" s="360"/>
      <c r="P63" s="360"/>
      <c r="Q63" s="360"/>
      <c r="R63" s="360"/>
      <c r="S63" s="360"/>
      <c r="T63" s="360"/>
      <c r="U63" s="360"/>
      <c r="V63" s="360"/>
      <c r="W63" s="360"/>
      <c r="X63" s="360"/>
      <c r="Y63" s="360"/>
      <c r="Z63" s="360"/>
      <c r="AA63" s="360"/>
      <c r="AB63" s="361"/>
      <c r="AC63" s="29"/>
      <c r="AD63" s="10"/>
      <c r="AE63" s="10"/>
      <c r="AF63" s="27"/>
      <c r="AG63" s="359"/>
      <c r="AH63" s="360"/>
      <c r="AI63" s="360"/>
      <c r="AJ63" s="360"/>
      <c r="AK63" s="360"/>
      <c r="AL63" s="360"/>
      <c r="AM63" s="360"/>
      <c r="AN63" s="360"/>
      <c r="AO63" s="360"/>
      <c r="AP63" s="360"/>
      <c r="AQ63" s="360"/>
      <c r="AR63" s="360"/>
      <c r="AS63" s="360"/>
      <c r="AT63" s="360"/>
      <c r="AU63" s="361"/>
      <c r="AV63" s="35"/>
      <c r="AW63" s="35"/>
      <c r="AX63" s="359"/>
      <c r="AY63" s="360"/>
      <c r="AZ63" s="360"/>
      <c r="BA63" s="360"/>
      <c r="BB63" s="360"/>
      <c r="BC63" s="360"/>
      <c r="BD63" s="360"/>
      <c r="BE63" s="360"/>
      <c r="BF63" s="360"/>
      <c r="BG63" s="360"/>
      <c r="BH63" s="360"/>
      <c r="BI63" s="360"/>
      <c r="BJ63" s="360"/>
      <c r="BK63" s="360"/>
      <c r="BL63" s="360"/>
      <c r="BM63" s="360"/>
      <c r="BN63" s="360"/>
      <c r="BO63" s="360"/>
      <c r="BP63" s="360"/>
      <c r="BQ63" s="360"/>
      <c r="BR63" s="360"/>
      <c r="BS63" s="360"/>
      <c r="BT63" s="360"/>
      <c r="BU63" s="360"/>
      <c r="BV63" s="360"/>
      <c r="BW63" s="361"/>
      <c r="BX63" s="29"/>
      <c r="BY63" s="71"/>
    </row>
    <row r="64" spans="1:77" x14ac:dyDescent="0.3">
      <c r="A64" s="10"/>
      <c r="B64" s="27"/>
      <c r="C64" s="359"/>
      <c r="D64" s="360"/>
      <c r="E64" s="360"/>
      <c r="F64" s="360"/>
      <c r="G64" s="360"/>
      <c r="H64" s="360"/>
      <c r="I64" s="360"/>
      <c r="J64" s="360"/>
      <c r="K64" s="360"/>
      <c r="L64" s="360"/>
      <c r="M64" s="360"/>
      <c r="N64" s="360"/>
      <c r="O64" s="360"/>
      <c r="P64" s="360"/>
      <c r="Q64" s="360"/>
      <c r="R64" s="360"/>
      <c r="S64" s="360"/>
      <c r="T64" s="360"/>
      <c r="U64" s="360"/>
      <c r="V64" s="360"/>
      <c r="W64" s="360"/>
      <c r="X64" s="360"/>
      <c r="Y64" s="360"/>
      <c r="Z64" s="360"/>
      <c r="AA64" s="360"/>
      <c r="AB64" s="361"/>
      <c r="AC64" s="29"/>
      <c r="AD64" s="10"/>
      <c r="AE64" s="10"/>
      <c r="AF64" s="27"/>
      <c r="AG64" s="359"/>
      <c r="AH64" s="360"/>
      <c r="AI64" s="360"/>
      <c r="AJ64" s="360"/>
      <c r="AK64" s="360"/>
      <c r="AL64" s="360"/>
      <c r="AM64" s="360"/>
      <c r="AN64" s="360"/>
      <c r="AO64" s="360"/>
      <c r="AP64" s="360"/>
      <c r="AQ64" s="360"/>
      <c r="AR64" s="360"/>
      <c r="AS64" s="360"/>
      <c r="AT64" s="360"/>
      <c r="AU64" s="361"/>
      <c r="AV64" s="35"/>
      <c r="AW64" s="35"/>
      <c r="AX64" s="359"/>
      <c r="AY64" s="360"/>
      <c r="AZ64" s="360"/>
      <c r="BA64" s="360"/>
      <c r="BB64" s="360"/>
      <c r="BC64" s="360"/>
      <c r="BD64" s="360"/>
      <c r="BE64" s="360"/>
      <c r="BF64" s="360"/>
      <c r="BG64" s="360"/>
      <c r="BH64" s="360"/>
      <c r="BI64" s="360"/>
      <c r="BJ64" s="360"/>
      <c r="BK64" s="360"/>
      <c r="BL64" s="360"/>
      <c r="BM64" s="360"/>
      <c r="BN64" s="360"/>
      <c r="BO64" s="360"/>
      <c r="BP64" s="360"/>
      <c r="BQ64" s="360"/>
      <c r="BR64" s="360"/>
      <c r="BS64" s="360"/>
      <c r="BT64" s="360"/>
      <c r="BU64" s="360"/>
      <c r="BV64" s="360"/>
      <c r="BW64" s="361"/>
      <c r="BX64" s="29"/>
      <c r="BY64" s="71"/>
    </row>
    <row r="65" spans="1:77" x14ac:dyDescent="0.3">
      <c r="A65" s="10"/>
      <c r="B65" s="27"/>
      <c r="C65" s="359"/>
      <c r="D65" s="360"/>
      <c r="E65" s="360"/>
      <c r="F65" s="360"/>
      <c r="G65" s="360"/>
      <c r="H65" s="360"/>
      <c r="I65" s="360"/>
      <c r="J65" s="360"/>
      <c r="K65" s="360"/>
      <c r="L65" s="360"/>
      <c r="M65" s="360"/>
      <c r="N65" s="360"/>
      <c r="O65" s="360"/>
      <c r="P65" s="360"/>
      <c r="Q65" s="360"/>
      <c r="R65" s="360"/>
      <c r="S65" s="360"/>
      <c r="T65" s="360"/>
      <c r="U65" s="360"/>
      <c r="V65" s="360"/>
      <c r="W65" s="360"/>
      <c r="X65" s="360"/>
      <c r="Y65" s="360"/>
      <c r="Z65" s="360"/>
      <c r="AA65" s="360"/>
      <c r="AB65" s="361"/>
      <c r="AC65" s="29"/>
      <c r="AD65" s="10"/>
      <c r="AE65" s="10"/>
      <c r="AF65" s="27"/>
      <c r="AG65" s="359"/>
      <c r="AH65" s="360"/>
      <c r="AI65" s="360"/>
      <c r="AJ65" s="360"/>
      <c r="AK65" s="360"/>
      <c r="AL65" s="360"/>
      <c r="AM65" s="360"/>
      <c r="AN65" s="360"/>
      <c r="AO65" s="360"/>
      <c r="AP65" s="360"/>
      <c r="AQ65" s="360"/>
      <c r="AR65" s="360"/>
      <c r="AS65" s="360"/>
      <c r="AT65" s="360"/>
      <c r="AU65" s="361"/>
      <c r="AV65" s="35"/>
      <c r="AW65" s="35"/>
      <c r="AX65" s="359"/>
      <c r="AY65" s="360"/>
      <c r="AZ65" s="360"/>
      <c r="BA65" s="360"/>
      <c r="BB65" s="360"/>
      <c r="BC65" s="360"/>
      <c r="BD65" s="360"/>
      <c r="BE65" s="360"/>
      <c r="BF65" s="360"/>
      <c r="BG65" s="360"/>
      <c r="BH65" s="360"/>
      <c r="BI65" s="360"/>
      <c r="BJ65" s="360"/>
      <c r="BK65" s="360"/>
      <c r="BL65" s="360"/>
      <c r="BM65" s="360"/>
      <c r="BN65" s="360"/>
      <c r="BO65" s="360"/>
      <c r="BP65" s="360"/>
      <c r="BQ65" s="360"/>
      <c r="BR65" s="360"/>
      <c r="BS65" s="360"/>
      <c r="BT65" s="360"/>
      <c r="BU65" s="360"/>
      <c r="BV65" s="360"/>
      <c r="BW65" s="361"/>
      <c r="BX65" s="29"/>
      <c r="BY65" s="71"/>
    </row>
    <row r="66" spans="1:77" ht="13.8" thickBot="1" x14ac:dyDescent="0.35">
      <c r="A66" s="10"/>
      <c r="B66" s="27"/>
      <c r="C66" s="359"/>
      <c r="D66" s="360"/>
      <c r="E66" s="360"/>
      <c r="F66" s="360"/>
      <c r="G66" s="360"/>
      <c r="H66" s="360"/>
      <c r="I66" s="360"/>
      <c r="J66" s="360"/>
      <c r="K66" s="360"/>
      <c r="L66" s="360"/>
      <c r="M66" s="360"/>
      <c r="N66" s="360"/>
      <c r="O66" s="360"/>
      <c r="P66" s="360"/>
      <c r="Q66" s="360"/>
      <c r="R66" s="360"/>
      <c r="S66" s="360"/>
      <c r="T66" s="360"/>
      <c r="U66" s="360"/>
      <c r="V66" s="360"/>
      <c r="W66" s="360"/>
      <c r="X66" s="360"/>
      <c r="Y66" s="360"/>
      <c r="Z66" s="360"/>
      <c r="AA66" s="360"/>
      <c r="AB66" s="361"/>
      <c r="AC66" s="29"/>
      <c r="AD66" s="10"/>
      <c r="AE66" s="10"/>
      <c r="AF66" s="27"/>
      <c r="AG66" s="362"/>
      <c r="AH66" s="363"/>
      <c r="AI66" s="363"/>
      <c r="AJ66" s="363"/>
      <c r="AK66" s="363"/>
      <c r="AL66" s="363"/>
      <c r="AM66" s="363"/>
      <c r="AN66" s="363"/>
      <c r="AO66" s="363"/>
      <c r="AP66" s="363"/>
      <c r="AQ66" s="363"/>
      <c r="AR66" s="363"/>
      <c r="AS66" s="363"/>
      <c r="AT66" s="363"/>
      <c r="AU66" s="364"/>
      <c r="AV66" s="35"/>
      <c r="AW66" s="35"/>
      <c r="AX66" s="359"/>
      <c r="AY66" s="360"/>
      <c r="AZ66" s="360"/>
      <c r="BA66" s="360"/>
      <c r="BB66" s="360"/>
      <c r="BC66" s="360"/>
      <c r="BD66" s="360"/>
      <c r="BE66" s="360"/>
      <c r="BF66" s="360"/>
      <c r="BG66" s="360"/>
      <c r="BH66" s="360"/>
      <c r="BI66" s="360"/>
      <c r="BJ66" s="360"/>
      <c r="BK66" s="360"/>
      <c r="BL66" s="360"/>
      <c r="BM66" s="360"/>
      <c r="BN66" s="360"/>
      <c r="BO66" s="360"/>
      <c r="BP66" s="360"/>
      <c r="BQ66" s="360"/>
      <c r="BR66" s="360"/>
      <c r="BS66" s="360"/>
      <c r="BT66" s="360"/>
      <c r="BU66" s="360"/>
      <c r="BV66" s="360"/>
      <c r="BW66" s="361"/>
      <c r="BX66" s="29"/>
      <c r="BY66" s="71"/>
    </row>
    <row r="67" spans="1:77" ht="13.8" thickBot="1" x14ac:dyDescent="0.35">
      <c r="A67" s="10"/>
      <c r="B67" s="27"/>
      <c r="C67" s="359"/>
      <c r="D67" s="360"/>
      <c r="E67" s="360"/>
      <c r="F67" s="360"/>
      <c r="G67" s="360"/>
      <c r="H67" s="360"/>
      <c r="I67" s="360"/>
      <c r="J67" s="360"/>
      <c r="K67" s="360"/>
      <c r="L67" s="360"/>
      <c r="M67" s="360"/>
      <c r="N67" s="360"/>
      <c r="O67" s="360"/>
      <c r="P67" s="360"/>
      <c r="Q67" s="360"/>
      <c r="R67" s="360"/>
      <c r="S67" s="360"/>
      <c r="T67" s="360"/>
      <c r="U67" s="360"/>
      <c r="V67" s="360"/>
      <c r="W67" s="360"/>
      <c r="X67" s="360"/>
      <c r="Y67" s="360"/>
      <c r="Z67" s="360"/>
      <c r="AA67" s="360"/>
      <c r="AB67" s="361"/>
      <c r="AC67" s="29"/>
      <c r="AD67" s="10"/>
      <c r="AE67" s="10"/>
      <c r="AF67" s="27"/>
      <c r="AG67" s="35"/>
      <c r="AH67" s="35"/>
      <c r="AI67" s="35"/>
      <c r="AJ67" s="35"/>
      <c r="AK67" s="35"/>
      <c r="AL67" s="35"/>
      <c r="AM67" s="35"/>
      <c r="AN67" s="35"/>
      <c r="AO67" s="35"/>
      <c r="AP67" s="35"/>
      <c r="AQ67" s="35"/>
      <c r="AR67" s="35"/>
      <c r="AS67" s="35"/>
      <c r="AT67" s="35"/>
      <c r="AU67" s="35"/>
      <c r="AV67" s="35"/>
      <c r="AW67" s="35"/>
      <c r="AX67" s="359"/>
      <c r="AY67" s="360"/>
      <c r="AZ67" s="360"/>
      <c r="BA67" s="360"/>
      <c r="BB67" s="360"/>
      <c r="BC67" s="360"/>
      <c r="BD67" s="360"/>
      <c r="BE67" s="360"/>
      <c r="BF67" s="360"/>
      <c r="BG67" s="360"/>
      <c r="BH67" s="360"/>
      <c r="BI67" s="360"/>
      <c r="BJ67" s="360"/>
      <c r="BK67" s="360"/>
      <c r="BL67" s="360"/>
      <c r="BM67" s="360"/>
      <c r="BN67" s="360"/>
      <c r="BO67" s="360"/>
      <c r="BP67" s="360"/>
      <c r="BQ67" s="360"/>
      <c r="BR67" s="360"/>
      <c r="BS67" s="360"/>
      <c r="BT67" s="360"/>
      <c r="BU67" s="360"/>
      <c r="BV67" s="360"/>
      <c r="BW67" s="361"/>
      <c r="BX67" s="29"/>
      <c r="BY67" s="71"/>
    </row>
    <row r="68" spans="1:77" x14ac:dyDescent="0.3">
      <c r="A68" s="10"/>
      <c r="B68" s="27"/>
      <c r="C68" s="359"/>
      <c r="D68" s="360"/>
      <c r="E68" s="360"/>
      <c r="F68" s="360"/>
      <c r="G68" s="360"/>
      <c r="H68" s="360"/>
      <c r="I68" s="360"/>
      <c r="J68" s="360"/>
      <c r="K68" s="360"/>
      <c r="L68" s="360"/>
      <c r="M68" s="360"/>
      <c r="N68" s="360"/>
      <c r="O68" s="360"/>
      <c r="P68" s="360"/>
      <c r="Q68" s="360"/>
      <c r="R68" s="360"/>
      <c r="S68" s="360"/>
      <c r="T68" s="360"/>
      <c r="U68" s="360"/>
      <c r="V68" s="360"/>
      <c r="W68" s="360"/>
      <c r="X68" s="360"/>
      <c r="Y68" s="360"/>
      <c r="Z68" s="360"/>
      <c r="AA68" s="360"/>
      <c r="AB68" s="361"/>
      <c r="AC68" s="29"/>
      <c r="AD68" s="10"/>
      <c r="AE68" s="10"/>
      <c r="AF68" s="27"/>
      <c r="AG68" s="397" t="s">
        <v>92</v>
      </c>
      <c r="AH68" s="398"/>
      <c r="AI68" s="398"/>
      <c r="AJ68" s="398"/>
      <c r="AK68" s="398"/>
      <c r="AL68" s="398"/>
      <c r="AM68" s="398"/>
      <c r="AN68" s="398"/>
      <c r="AO68" s="398"/>
      <c r="AP68" s="398"/>
      <c r="AQ68" s="398"/>
      <c r="AR68" s="398"/>
      <c r="AS68" s="398"/>
      <c r="AT68" s="398"/>
      <c r="AU68" s="399"/>
      <c r="AV68" s="35"/>
      <c r="AW68" s="35"/>
      <c r="AX68" s="359"/>
      <c r="AY68" s="360"/>
      <c r="AZ68" s="360"/>
      <c r="BA68" s="360"/>
      <c r="BB68" s="360"/>
      <c r="BC68" s="360"/>
      <c r="BD68" s="360"/>
      <c r="BE68" s="360"/>
      <c r="BF68" s="360"/>
      <c r="BG68" s="360"/>
      <c r="BH68" s="360"/>
      <c r="BI68" s="360"/>
      <c r="BJ68" s="360"/>
      <c r="BK68" s="360"/>
      <c r="BL68" s="360"/>
      <c r="BM68" s="360"/>
      <c r="BN68" s="360"/>
      <c r="BO68" s="360"/>
      <c r="BP68" s="360"/>
      <c r="BQ68" s="360"/>
      <c r="BR68" s="360"/>
      <c r="BS68" s="360"/>
      <c r="BT68" s="360"/>
      <c r="BU68" s="360"/>
      <c r="BV68" s="360"/>
      <c r="BW68" s="361"/>
      <c r="BX68" s="29"/>
      <c r="BY68" s="71"/>
    </row>
    <row r="69" spans="1:77" x14ac:dyDescent="0.3">
      <c r="A69" s="10"/>
      <c r="B69" s="27"/>
      <c r="C69" s="359"/>
      <c r="D69" s="360"/>
      <c r="E69" s="360"/>
      <c r="F69" s="360"/>
      <c r="G69" s="360"/>
      <c r="H69" s="360"/>
      <c r="I69" s="360"/>
      <c r="J69" s="360"/>
      <c r="K69" s="360"/>
      <c r="L69" s="360"/>
      <c r="M69" s="360"/>
      <c r="N69" s="360"/>
      <c r="O69" s="360"/>
      <c r="P69" s="360"/>
      <c r="Q69" s="360"/>
      <c r="R69" s="360"/>
      <c r="S69" s="360"/>
      <c r="T69" s="360"/>
      <c r="U69" s="360"/>
      <c r="V69" s="360"/>
      <c r="W69" s="360"/>
      <c r="X69" s="360"/>
      <c r="Y69" s="360"/>
      <c r="Z69" s="360"/>
      <c r="AA69" s="360"/>
      <c r="AB69" s="361"/>
      <c r="AC69" s="29"/>
      <c r="AD69" s="10"/>
      <c r="AE69" s="10"/>
      <c r="AF69" s="27"/>
      <c r="AG69" s="370" t="s">
        <v>89</v>
      </c>
      <c r="AH69" s="360"/>
      <c r="AI69" s="360"/>
      <c r="AJ69" s="360"/>
      <c r="AK69" s="360"/>
      <c r="AL69" s="360"/>
      <c r="AM69" s="360"/>
      <c r="AN69" s="360"/>
      <c r="AO69" s="360"/>
      <c r="AP69" s="360"/>
      <c r="AQ69" s="360"/>
      <c r="AR69" s="360"/>
      <c r="AS69" s="360"/>
      <c r="AT69" s="360"/>
      <c r="AU69" s="361"/>
      <c r="AV69" s="35"/>
      <c r="AW69" s="35"/>
      <c r="AX69" s="359"/>
      <c r="AY69" s="360"/>
      <c r="AZ69" s="360"/>
      <c r="BA69" s="360"/>
      <c r="BB69" s="360"/>
      <c r="BC69" s="360"/>
      <c r="BD69" s="360"/>
      <c r="BE69" s="360"/>
      <c r="BF69" s="360"/>
      <c r="BG69" s="360"/>
      <c r="BH69" s="360"/>
      <c r="BI69" s="360"/>
      <c r="BJ69" s="360"/>
      <c r="BK69" s="360"/>
      <c r="BL69" s="360"/>
      <c r="BM69" s="360"/>
      <c r="BN69" s="360"/>
      <c r="BO69" s="360"/>
      <c r="BP69" s="360"/>
      <c r="BQ69" s="360"/>
      <c r="BR69" s="360"/>
      <c r="BS69" s="360"/>
      <c r="BT69" s="360"/>
      <c r="BU69" s="360"/>
      <c r="BV69" s="360"/>
      <c r="BW69" s="361"/>
      <c r="BX69" s="29"/>
      <c r="BY69" s="71"/>
    </row>
    <row r="70" spans="1:77" ht="13.8" thickBot="1" x14ac:dyDescent="0.35">
      <c r="A70" s="10"/>
      <c r="B70" s="27"/>
      <c r="C70" s="362"/>
      <c r="D70" s="363"/>
      <c r="E70" s="363"/>
      <c r="F70" s="363"/>
      <c r="G70" s="363"/>
      <c r="H70" s="363"/>
      <c r="I70" s="363"/>
      <c r="J70" s="363"/>
      <c r="K70" s="363"/>
      <c r="L70" s="363"/>
      <c r="M70" s="363"/>
      <c r="N70" s="363"/>
      <c r="O70" s="363"/>
      <c r="P70" s="363"/>
      <c r="Q70" s="363"/>
      <c r="R70" s="363"/>
      <c r="S70" s="363"/>
      <c r="T70" s="363"/>
      <c r="U70" s="363"/>
      <c r="V70" s="363"/>
      <c r="W70" s="363"/>
      <c r="X70" s="363"/>
      <c r="Y70" s="363"/>
      <c r="Z70" s="363"/>
      <c r="AA70" s="363"/>
      <c r="AB70" s="364"/>
      <c r="AC70" s="29"/>
      <c r="AD70" s="10"/>
      <c r="AE70" s="10"/>
      <c r="AF70" s="27"/>
      <c r="AG70" s="359"/>
      <c r="AH70" s="360"/>
      <c r="AI70" s="360"/>
      <c r="AJ70" s="360"/>
      <c r="AK70" s="360"/>
      <c r="AL70" s="360"/>
      <c r="AM70" s="360"/>
      <c r="AN70" s="360"/>
      <c r="AO70" s="360"/>
      <c r="AP70" s="360"/>
      <c r="AQ70" s="360"/>
      <c r="AR70" s="360"/>
      <c r="AS70" s="360"/>
      <c r="AT70" s="360"/>
      <c r="AU70" s="361"/>
      <c r="AV70" s="35"/>
      <c r="AW70" s="35"/>
      <c r="AX70" s="359"/>
      <c r="AY70" s="360"/>
      <c r="AZ70" s="360"/>
      <c r="BA70" s="360"/>
      <c r="BB70" s="360"/>
      <c r="BC70" s="360"/>
      <c r="BD70" s="360"/>
      <c r="BE70" s="360"/>
      <c r="BF70" s="360"/>
      <c r="BG70" s="360"/>
      <c r="BH70" s="360"/>
      <c r="BI70" s="360"/>
      <c r="BJ70" s="360"/>
      <c r="BK70" s="360"/>
      <c r="BL70" s="360"/>
      <c r="BM70" s="360"/>
      <c r="BN70" s="360"/>
      <c r="BO70" s="360"/>
      <c r="BP70" s="360"/>
      <c r="BQ70" s="360"/>
      <c r="BR70" s="360"/>
      <c r="BS70" s="360"/>
      <c r="BT70" s="360"/>
      <c r="BU70" s="360"/>
      <c r="BV70" s="360"/>
      <c r="BW70" s="361"/>
      <c r="BX70" s="29"/>
      <c r="BY70" s="71"/>
    </row>
    <row r="71" spans="1:77" ht="13.8" thickBot="1" x14ac:dyDescent="0.35">
      <c r="A71" s="10"/>
      <c r="B71" s="30"/>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2"/>
      <c r="AD71" s="10"/>
      <c r="AE71" s="10"/>
      <c r="AF71" s="27"/>
      <c r="AG71" s="359"/>
      <c r="AH71" s="360"/>
      <c r="AI71" s="360"/>
      <c r="AJ71" s="360"/>
      <c r="AK71" s="360"/>
      <c r="AL71" s="360"/>
      <c r="AM71" s="360"/>
      <c r="AN71" s="360"/>
      <c r="AO71" s="360"/>
      <c r="AP71" s="360"/>
      <c r="AQ71" s="360"/>
      <c r="AR71" s="360"/>
      <c r="AS71" s="360"/>
      <c r="AT71" s="360"/>
      <c r="AU71" s="361"/>
      <c r="AV71" s="35"/>
      <c r="AW71" s="35"/>
      <c r="AX71" s="359"/>
      <c r="AY71" s="360"/>
      <c r="AZ71" s="360"/>
      <c r="BA71" s="360"/>
      <c r="BB71" s="360"/>
      <c r="BC71" s="360"/>
      <c r="BD71" s="360"/>
      <c r="BE71" s="360"/>
      <c r="BF71" s="360"/>
      <c r="BG71" s="360"/>
      <c r="BH71" s="360"/>
      <c r="BI71" s="360"/>
      <c r="BJ71" s="360"/>
      <c r="BK71" s="360"/>
      <c r="BL71" s="360"/>
      <c r="BM71" s="360"/>
      <c r="BN71" s="360"/>
      <c r="BO71" s="360"/>
      <c r="BP71" s="360"/>
      <c r="BQ71" s="360"/>
      <c r="BR71" s="360"/>
      <c r="BS71" s="360"/>
      <c r="BT71" s="360"/>
      <c r="BU71" s="360"/>
      <c r="BV71" s="360"/>
      <c r="BW71" s="361"/>
      <c r="BX71" s="29"/>
      <c r="BY71" s="71"/>
    </row>
    <row r="72" spans="1:77" x14ac:dyDescent="0.3">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27"/>
      <c r="AG72" s="359"/>
      <c r="AH72" s="360"/>
      <c r="AI72" s="360"/>
      <c r="AJ72" s="360"/>
      <c r="AK72" s="360"/>
      <c r="AL72" s="360"/>
      <c r="AM72" s="360"/>
      <c r="AN72" s="360"/>
      <c r="AO72" s="360"/>
      <c r="AP72" s="360"/>
      <c r="AQ72" s="360"/>
      <c r="AR72" s="360"/>
      <c r="AS72" s="360"/>
      <c r="AT72" s="360"/>
      <c r="AU72" s="361"/>
      <c r="AV72" s="35"/>
      <c r="AW72" s="35"/>
      <c r="AX72" s="359"/>
      <c r="AY72" s="360"/>
      <c r="AZ72" s="360"/>
      <c r="BA72" s="360"/>
      <c r="BB72" s="360"/>
      <c r="BC72" s="360"/>
      <c r="BD72" s="360"/>
      <c r="BE72" s="360"/>
      <c r="BF72" s="360"/>
      <c r="BG72" s="360"/>
      <c r="BH72" s="360"/>
      <c r="BI72" s="360"/>
      <c r="BJ72" s="360"/>
      <c r="BK72" s="360"/>
      <c r="BL72" s="360"/>
      <c r="BM72" s="360"/>
      <c r="BN72" s="360"/>
      <c r="BO72" s="360"/>
      <c r="BP72" s="360"/>
      <c r="BQ72" s="360"/>
      <c r="BR72" s="360"/>
      <c r="BS72" s="360"/>
      <c r="BT72" s="360"/>
      <c r="BU72" s="360"/>
      <c r="BV72" s="360"/>
      <c r="BW72" s="361"/>
      <c r="BX72" s="29"/>
      <c r="BY72" s="71"/>
    </row>
    <row r="73" spans="1:77" ht="13.8" thickBot="1" x14ac:dyDescent="0.3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27"/>
      <c r="AG73" s="359"/>
      <c r="AH73" s="360"/>
      <c r="AI73" s="360"/>
      <c r="AJ73" s="360"/>
      <c r="AK73" s="360"/>
      <c r="AL73" s="360"/>
      <c r="AM73" s="360"/>
      <c r="AN73" s="360"/>
      <c r="AO73" s="360"/>
      <c r="AP73" s="360"/>
      <c r="AQ73" s="360"/>
      <c r="AR73" s="360"/>
      <c r="AS73" s="360"/>
      <c r="AT73" s="360"/>
      <c r="AU73" s="361"/>
      <c r="AV73" s="35"/>
      <c r="AW73" s="35"/>
      <c r="AX73" s="359"/>
      <c r="AY73" s="360"/>
      <c r="AZ73" s="360"/>
      <c r="BA73" s="360"/>
      <c r="BB73" s="360"/>
      <c r="BC73" s="360"/>
      <c r="BD73" s="360"/>
      <c r="BE73" s="360"/>
      <c r="BF73" s="360"/>
      <c r="BG73" s="360"/>
      <c r="BH73" s="360"/>
      <c r="BI73" s="360"/>
      <c r="BJ73" s="360"/>
      <c r="BK73" s="360"/>
      <c r="BL73" s="360"/>
      <c r="BM73" s="360"/>
      <c r="BN73" s="360"/>
      <c r="BO73" s="360"/>
      <c r="BP73" s="360"/>
      <c r="BQ73" s="360"/>
      <c r="BR73" s="360"/>
      <c r="BS73" s="360"/>
      <c r="BT73" s="360"/>
      <c r="BU73" s="360"/>
      <c r="BV73" s="360"/>
      <c r="BW73" s="361"/>
      <c r="BX73" s="29"/>
      <c r="BY73" s="71"/>
    </row>
    <row r="74" spans="1:77" x14ac:dyDescent="0.3">
      <c r="A74" s="10"/>
      <c r="B74" s="388" t="s">
        <v>101</v>
      </c>
      <c r="C74" s="389"/>
      <c r="D74" s="389"/>
      <c r="E74" s="389"/>
      <c r="F74" s="389"/>
      <c r="G74" s="389"/>
      <c r="H74" s="389"/>
      <c r="I74" s="389"/>
      <c r="J74" s="389"/>
      <c r="K74" s="389"/>
      <c r="L74" s="389"/>
      <c r="M74" s="389"/>
      <c r="N74" s="389"/>
      <c r="O74" s="389"/>
      <c r="P74" s="389"/>
      <c r="Q74" s="389"/>
      <c r="R74" s="389"/>
      <c r="S74" s="389"/>
      <c r="T74" s="389"/>
      <c r="U74" s="389"/>
      <c r="V74" s="389"/>
      <c r="W74" s="389"/>
      <c r="X74" s="389"/>
      <c r="Y74" s="389"/>
      <c r="Z74" s="389"/>
      <c r="AA74" s="389"/>
      <c r="AB74" s="389"/>
      <c r="AC74" s="390"/>
      <c r="AD74" s="10"/>
      <c r="AE74" s="10"/>
      <c r="AF74" s="27"/>
      <c r="AG74" s="359"/>
      <c r="AH74" s="360"/>
      <c r="AI74" s="360"/>
      <c r="AJ74" s="360"/>
      <c r="AK74" s="360"/>
      <c r="AL74" s="360"/>
      <c r="AM74" s="360"/>
      <c r="AN74" s="360"/>
      <c r="AO74" s="360"/>
      <c r="AP74" s="360"/>
      <c r="AQ74" s="360"/>
      <c r="AR74" s="360"/>
      <c r="AS74" s="360"/>
      <c r="AT74" s="360"/>
      <c r="AU74" s="361"/>
      <c r="AV74" s="35"/>
      <c r="AW74" s="35"/>
      <c r="AX74" s="359"/>
      <c r="AY74" s="360"/>
      <c r="AZ74" s="360"/>
      <c r="BA74" s="360"/>
      <c r="BB74" s="360"/>
      <c r="BC74" s="360"/>
      <c r="BD74" s="360"/>
      <c r="BE74" s="360"/>
      <c r="BF74" s="360"/>
      <c r="BG74" s="360"/>
      <c r="BH74" s="360"/>
      <c r="BI74" s="360"/>
      <c r="BJ74" s="360"/>
      <c r="BK74" s="360"/>
      <c r="BL74" s="360"/>
      <c r="BM74" s="360"/>
      <c r="BN74" s="360"/>
      <c r="BO74" s="360"/>
      <c r="BP74" s="360"/>
      <c r="BQ74" s="360"/>
      <c r="BR74" s="360"/>
      <c r="BS74" s="360"/>
      <c r="BT74" s="360"/>
      <c r="BU74" s="360"/>
      <c r="BV74" s="360"/>
      <c r="BW74" s="361"/>
      <c r="BX74" s="29"/>
      <c r="BY74" s="71"/>
    </row>
    <row r="75" spans="1:77" ht="13.8" thickBot="1" x14ac:dyDescent="0.35">
      <c r="A75" s="10"/>
      <c r="B75" s="391"/>
      <c r="C75" s="392"/>
      <c r="D75" s="392"/>
      <c r="E75" s="392"/>
      <c r="F75" s="392"/>
      <c r="G75" s="392"/>
      <c r="H75" s="392"/>
      <c r="I75" s="392"/>
      <c r="J75" s="392"/>
      <c r="K75" s="392"/>
      <c r="L75" s="392"/>
      <c r="M75" s="392"/>
      <c r="N75" s="392"/>
      <c r="O75" s="392"/>
      <c r="P75" s="392"/>
      <c r="Q75" s="392"/>
      <c r="R75" s="392"/>
      <c r="S75" s="392"/>
      <c r="T75" s="392"/>
      <c r="U75" s="392"/>
      <c r="V75" s="392"/>
      <c r="W75" s="392"/>
      <c r="X75" s="392"/>
      <c r="Y75" s="392"/>
      <c r="Z75" s="392"/>
      <c r="AA75" s="392"/>
      <c r="AB75" s="392"/>
      <c r="AC75" s="393"/>
      <c r="AD75" s="10"/>
      <c r="AE75" s="10"/>
      <c r="AF75" s="27"/>
      <c r="AG75" s="359"/>
      <c r="AH75" s="360"/>
      <c r="AI75" s="360"/>
      <c r="AJ75" s="360"/>
      <c r="AK75" s="360"/>
      <c r="AL75" s="360"/>
      <c r="AM75" s="360"/>
      <c r="AN75" s="360"/>
      <c r="AO75" s="360"/>
      <c r="AP75" s="360"/>
      <c r="AQ75" s="360"/>
      <c r="AR75" s="360"/>
      <c r="AS75" s="360"/>
      <c r="AT75" s="360"/>
      <c r="AU75" s="361"/>
      <c r="AV75" s="35"/>
      <c r="AW75" s="35"/>
      <c r="AX75" s="359"/>
      <c r="AY75" s="360"/>
      <c r="AZ75" s="360"/>
      <c r="BA75" s="360"/>
      <c r="BB75" s="360"/>
      <c r="BC75" s="360"/>
      <c r="BD75" s="360"/>
      <c r="BE75" s="360"/>
      <c r="BF75" s="360"/>
      <c r="BG75" s="360"/>
      <c r="BH75" s="360"/>
      <c r="BI75" s="360"/>
      <c r="BJ75" s="360"/>
      <c r="BK75" s="360"/>
      <c r="BL75" s="360"/>
      <c r="BM75" s="360"/>
      <c r="BN75" s="360"/>
      <c r="BO75" s="360"/>
      <c r="BP75" s="360"/>
      <c r="BQ75" s="360"/>
      <c r="BR75" s="360"/>
      <c r="BS75" s="360"/>
      <c r="BT75" s="360"/>
      <c r="BU75" s="360"/>
      <c r="BV75" s="360"/>
      <c r="BW75" s="361"/>
      <c r="BX75" s="29"/>
      <c r="BY75" s="71"/>
    </row>
    <row r="76" spans="1:77" ht="13.8" thickBot="1" x14ac:dyDescent="0.35">
      <c r="A76" s="10"/>
      <c r="B76" s="27"/>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9"/>
      <c r="AD76" s="10"/>
      <c r="AE76" s="10"/>
      <c r="AF76" s="27"/>
      <c r="AG76" s="359"/>
      <c r="AH76" s="360"/>
      <c r="AI76" s="360"/>
      <c r="AJ76" s="360"/>
      <c r="AK76" s="360"/>
      <c r="AL76" s="360"/>
      <c r="AM76" s="360"/>
      <c r="AN76" s="360"/>
      <c r="AO76" s="360"/>
      <c r="AP76" s="360"/>
      <c r="AQ76" s="360"/>
      <c r="AR76" s="360"/>
      <c r="AS76" s="360"/>
      <c r="AT76" s="360"/>
      <c r="AU76" s="361"/>
      <c r="AV76" s="35"/>
      <c r="AW76" s="35"/>
      <c r="AX76" s="359"/>
      <c r="AY76" s="360"/>
      <c r="AZ76" s="360"/>
      <c r="BA76" s="360"/>
      <c r="BB76" s="360"/>
      <c r="BC76" s="360"/>
      <c r="BD76" s="360"/>
      <c r="BE76" s="360"/>
      <c r="BF76" s="360"/>
      <c r="BG76" s="360"/>
      <c r="BH76" s="360"/>
      <c r="BI76" s="360"/>
      <c r="BJ76" s="360"/>
      <c r="BK76" s="360"/>
      <c r="BL76" s="360"/>
      <c r="BM76" s="360"/>
      <c r="BN76" s="360"/>
      <c r="BO76" s="360"/>
      <c r="BP76" s="360"/>
      <c r="BQ76" s="360"/>
      <c r="BR76" s="360"/>
      <c r="BS76" s="360"/>
      <c r="BT76" s="360"/>
      <c r="BU76" s="360"/>
      <c r="BV76" s="360"/>
      <c r="BW76" s="361"/>
      <c r="BX76" s="29"/>
      <c r="BY76" s="71"/>
    </row>
    <row r="77" spans="1:77" x14ac:dyDescent="0.3">
      <c r="A77" s="10"/>
      <c r="B77" s="27"/>
      <c r="C77" s="347" t="s">
        <v>89</v>
      </c>
      <c r="D77" s="348"/>
      <c r="E77" s="348"/>
      <c r="F77" s="348"/>
      <c r="G77" s="348"/>
      <c r="H77" s="348"/>
      <c r="I77" s="348"/>
      <c r="J77" s="348"/>
      <c r="K77" s="348"/>
      <c r="L77" s="348"/>
      <c r="M77" s="348"/>
      <c r="N77" s="348"/>
      <c r="O77" s="348"/>
      <c r="P77" s="348"/>
      <c r="Q77" s="348"/>
      <c r="R77" s="348"/>
      <c r="S77" s="348"/>
      <c r="T77" s="348"/>
      <c r="U77" s="348"/>
      <c r="V77" s="348"/>
      <c r="W77" s="348"/>
      <c r="X77" s="348"/>
      <c r="Y77" s="348"/>
      <c r="Z77" s="348"/>
      <c r="AA77" s="348"/>
      <c r="AB77" s="349"/>
      <c r="AC77" s="29"/>
      <c r="AD77" s="10"/>
      <c r="AE77" s="10"/>
      <c r="AF77" s="27"/>
      <c r="AG77" s="359"/>
      <c r="AH77" s="360"/>
      <c r="AI77" s="360"/>
      <c r="AJ77" s="360"/>
      <c r="AK77" s="360"/>
      <c r="AL77" s="360"/>
      <c r="AM77" s="360"/>
      <c r="AN77" s="360"/>
      <c r="AO77" s="360"/>
      <c r="AP77" s="360"/>
      <c r="AQ77" s="360"/>
      <c r="AR77" s="360"/>
      <c r="AS77" s="360"/>
      <c r="AT77" s="360"/>
      <c r="AU77" s="361"/>
      <c r="AV77" s="35"/>
      <c r="AW77" s="35"/>
      <c r="AX77" s="359"/>
      <c r="AY77" s="360"/>
      <c r="AZ77" s="360"/>
      <c r="BA77" s="360"/>
      <c r="BB77" s="360"/>
      <c r="BC77" s="360"/>
      <c r="BD77" s="360"/>
      <c r="BE77" s="360"/>
      <c r="BF77" s="360"/>
      <c r="BG77" s="360"/>
      <c r="BH77" s="360"/>
      <c r="BI77" s="360"/>
      <c r="BJ77" s="360"/>
      <c r="BK77" s="360"/>
      <c r="BL77" s="360"/>
      <c r="BM77" s="360"/>
      <c r="BN77" s="360"/>
      <c r="BO77" s="360"/>
      <c r="BP77" s="360"/>
      <c r="BQ77" s="360"/>
      <c r="BR77" s="360"/>
      <c r="BS77" s="360"/>
      <c r="BT77" s="360"/>
      <c r="BU77" s="360"/>
      <c r="BV77" s="360"/>
      <c r="BW77" s="361"/>
      <c r="BX77" s="29"/>
      <c r="BY77" s="71"/>
    </row>
    <row r="78" spans="1:77" ht="13.8" thickBot="1" x14ac:dyDescent="0.35">
      <c r="A78" s="10"/>
      <c r="B78" s="27"/>
      <c r="C78" s="350"/>
      <c r="D78" s="351"/>
      <c r="E78" s="351"/>
      <c r="F78" s="351"/>
      <c r="G78" s="351"/>
      <c r="H78" s="351"/>
      <c r="I78" s="351"/>
      <c r="J78" s="351"/>
      <c r="K78" s="351"/>
      <c r="L78" s="351"/>
      <c r="M78" s="351"/>
      <c r="N78" s="351"/>
      <c r="O78" s="351"/>
      <c r="P78" s="351"/>
      <c r="Q78" s="351"/>
      <c r="R78" s="351"/>
      <c r="S78" s="351"/>
      <c r="T78" s="351"/>
      <c r="U78" s="351"/>
      <c r="V78" s="351"/>
      <c r="W78" s="351"/>
      <c r="X78" s="351"/>
      <c r="Y78" s="351"/>
      <c r="Z78" s="351"/>
      <c r="AA78" s="351"/>
      <c r="AB78" s="352"/>
      <c r="AC78" s="29"/>
      <c r="AD78" s="10"/>
      <c r="AE78" s="10"/>
      <c r="AF78" s="27"/>
      <c r="AG78" s="362"/>
      <c r="AH78" s="363"/>
      <c r="AI78" s="363"/>
      <c r="AJ78" s="363"/>
      <c r="AK78" s="363"/>
      <c r="AL78" s="363"/>
      <c r="AM78" s="363"/>
      <c r="AN78" s="363"/>
      <c r="AO78" s="363"/>
      <c r="AP78" s="363"/>
      <c r="AQ78" s="363"/>
      <c r="AR78" s="363"/>
      <c r="AS78" s="363"/>
      <c r="AT78" s="363"/>
      <c r="AU78" s="364"/>
      <c r="AV78" s="35"/>
      <c r="AW78" s="35"/>
      <c r="AX78" s="362"/>
      <c r="AY78" s="363"/>
      <c r="AZ78" s="363"/>
      <c r="BA78" s="363"/>
      <c r="BB78" s="363"/>
      <c r="BC78" s="363"/>
      <c r="BD78" s="363"/>
      <c r="BE78" s="363"/>
      <c r="BF78" s="363"/>
      <c r="BG78" s="363"/>
      <c r="BH78" s="363"/>
      <c r="BI78" s="363"/>
      <c r="BJ78" s="363"/>
      <c r="BK78" s="363"/>
      <c r="BL78" s="363"/>
      <c r="BM78" s="363"/>
      <c r="BN78" s="363"/>
      <c r="BO78" s="363"/>
      <c r="BP78" s="363"/>
      <c r="BQ78" s="363"/>
      <c r="BR78" s="363"/>
      <c r="BS78" s="363"/>
      <c r="BT78" s="363"/>
      <c r="BU78" s="363"/>
      <c r="BV78" s="363"/>
      <c r="BW78" s="364"/>
      <c r="BX78" s="29"/>
      <c r="BY78" s="71"/>
    </row>
    <row r="79" spans="1:77" ht="13.8" thickBot="1" x14ac:dyDescent="0.35">
      <c r="A79" s="10"/>
      <c r="B79" s="27"/>
      <c r="C79" s="350"/>
      <c r="D79" s="351"/>
      <c r="E79" s="351"/>
      <c r="F79" s="351"/>
      <c r="G79" s="351"/>
      <c r="H79" s="351"/>
      <c r="I79" s="351"/>
      <c r="J79" s="351"/>
      <c r="K79" s="351"/>
      <c r="L79" s="351"/>
      <c r="M79" s="351"/>
      <c r="N79" s="351"/>
      <c r="O79" s="351"/>
      <c r="P79" s="351"/>
      <c r="Q79" s="351"/>
      <c r="R79" s="351"/>
      <c r="S79" s="351"/>
      <c r="T79" s="351"/>
      <c r="U79" s="351"/>
      <c r="V79" s="351"/>
      <c r="W79" s="351"/>
      <c r="X79" s="351"/>
      <c r="Y79" s="351"/>
      <c r="Z79" s="351"/>
      <c r="AA79" s="351"/>
      <c r="AB79" s="352"/>
      <c r="AC79" s="29"/>
      <c r="AD79" s="10"/>
      <c r="AE79" s="10"/>
      <c r="AF79" s="30"/>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2"/>
      <c r="BY79" s="71"/>
    </row>
    <row r="80" spans="1:77" ht="13.2" customHeight="1" x14ac:dyDescent="0.3">
      <c r="A80" s="10"/>
      <c r="B80" s="27"/>
      <c r="C80" s="350"/>
      <c r="D80" s="351"/>
      <c r="E80" s="351"/>
      <c r="F80" s="351"/>
      <c r="G80" s="351"/>
      <c r="H80" s="351"/>
      <c r="I80" s="351"/>
      <c r="J80" s="351"/>
      <c r="K80" s="351"/>
      <c r="L80" s="351"/>
      <c r="M80" s="351"/>
      <c r="N80" s="351"/>
      <c r="O80" s="351"/>
      <c r="P80" s="351"/>
      <c r="Q80" s="351"/>
      <c r="R80" s="351"/>
      <c r="S80" s="351"/>
      <c r="T80" s="351"/>
      <c r="U80" s="351"/>
      <c r="V80" s="351"/>
      <c r="W80" s="351"/>
      <c r="X80" s="351"/>
      <c r="Y80" s="351"/>
      <c r="Z80" s="351"/>
      <c r="AA80" s="351"/>
      <c r="AB80" s="352"/>
      <c r="AC80" s="29"/>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71"/>
    </row>
    <row r="81" spans="1:77" ht="13.8" customHeight="1" thickBot="1" x14ac:dyDescent="0.35">
      <c r="A81" s="10"/>
      <c r="B81" s="27"/>
      <c r="C81" s="350"/>
      <c r="D81" s="351"/>
      <c r="E81" s="351"/>
      <c r="F81" s="351"/>
      <c r="G81" s="351"/>
      <c r="H81" s="351"/>
      <c r="I81" s="351"/>
      <c r="J81" s="351"/>
      <c r="K81" s="351"/>
      <c r="L81" s="351"/>
      <c r="M81" s="351"/>
      <c r="N81" s="351"/>
      <c r="O81" s="351"/>
      <c r="P81" s="351"/>
      <c r="Q81" s="351"/>
      <c r="R81" s="351"/>
      <c r="S81" s="351"/>
      <c r="T81" s="351"/>
      <c r="U81" s="351"/>
      <c r="V81" s="351"/>
      <c r="W81" s="351"/>
      <c r="X81" s="351"/>
      <c r="Y81" s="351"/>
      <c r="Z81" s="351"/>
      <c r="AA81" s="351"/>
      <c r="AB81" s="352"/>
      <c r="AC81" s="29"/>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71"/>
    </row>
    <row r="82" spans="1:77" x14ac:dyDescent="0.3">
      <c r="A82" s="10"/>
      <c r="B82" s="27"/>
      <c r="C82" s="350"/>
      <c r="D82" s="351"/>
      <c r="E82" s="351"/>
      <c r="F82" s="351"/>
      <c r="G82" s="351"/>
      <c r="H82" s="351"/>
      <c r="I82" s="351"/>
      <c r="J82" s="351"/>
      <c r="K82" s="351"/>
      <c r="L82" s="351"/>
      <c r="M82" s="351"/>
      <c r="N82" s="351"/>
      <c r="O82" s="351"/>
      <c r="P82" s="351"/>
      <c r="Q82" s="351"/>
      <c r="R82" s="351"/>
      <c r="S82" s="351"/>
      <c r="T82" s="351"/>
      <c r="U82" s="351"/>
      <c r="V82" s="351"/>
      <c r="W82" s="351"/>
      <c r="X82" s="351"/>
      <c r="Y82" s="351"/>
      <c r="Z82" s="351"/>
      <c r="AA82" s="351"/>
      <c r="AB82" s="352"/>
      <c r="AC82" s="29"/>
      <c r="AD82" s="10"/>
      <c r="AE82" s="10"/>
      <c r="AF82" s="143" t="s">
        <v>94</v>
      </c>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5"/>
      <c r="BY82" s="71"/>
    </row>
    <row r="83" spans="1:77" ht="13.8" thickBot="1" x14ac:dyDescent="0.35">
      <c r="A83" s="10"/>
      <c r="B83" s="27"/>
      <c r="C83" s="350"/>
      <c r="D83" s="351"/>
      <c r="E83" s="351"/>
      <c r="F83" s="351"/>
      <c r="G83" s="351"/>
      <c r="H83" s="351"/>
      <c r="I83" s="351"/>
      <c r="J83" s="351"/>
      <c r="K83" s="351"/>
      <c r="L83" s="351"/>
      <c r="M83" s="351"/>
      <c r="N83" s="351"/>
      <c r="O83" s="351"/>
      <c r="P83" s="351"/>
      <c r="Q83" s="351"/>
      <c r="R83" s="351"/>
      <c r="S83" s="351"/>
      <c r="T83" s="351"/>
      <c r="U83" s="351"/>
      <c r="V83" s="351"/>
      <c r="W83" s="351"/>
      <c r="X83" s="351"/>
      <c r="Y83" s="351"/>
      <c r="Z83" s="351"/>
      <c r="AA83" s="351"/>
      <c r="AB83" s="352"/>
      <c r="AC83" s="29"/>
      <c r="AD83" s="10"/>
      <c r="AE83" s="10"/>
      <c r="AF83" s="146"/>
      <c r="AG83" s="147"/>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c r="BI83" s="147"/>
      <c r="BJ83" s="147"/>
      <c r="BK83" s="147"/>
      <c r="BL83" s="147"/>
      <c r="BM83" s="147"/>
      <c r="BN83" s="147"/>
      <c r="BO83" s="147"/>
      <c r="BP83" s="147"/>
      <c r="BQ83" s="147"/>
      <c r="BR83" s="147"/>
      <c r="BS83" s="147"/>
      <c r="BT83" s="147"/>
      <c r="BU83" s="147"/>
      <c r="BV83" s="147"/>
      <c r="BW83" s="147"/>
      <c r="BX83" s="148"/>
      <c r="BY83" s="71"/>
    </row>
    <row r="84" spans="1:77" ht="13.8" thickBot="1" x14ac:dyDescent="0.35">
      <c r="A84" s="10"/>
      <c r="B84" s="27"/>
      <c r="C84" s="350"/>
      <c r="D84" s="351"/>
      <c r="E84" s="351"/>
      <c r="F84" s="351"/>
      <c r="G84" s="351"/>
      <c r="H84" s="351"/>
      <c r="I84" s="351"/>
      <c r="J84" s="351"/>
      <c r="K84" s="351"/>
      <c r="L84" s="351"/>
      <c r="M84" s="351"/>
      <c r="N84" s="351"/>
      <c r="O84" s="351"/>
      <c r="P84" s="351"/>
      <c r="Q84" s="351"/>
      <c r="R84" s="351"/>
      <c r="S84" s="351"/>
      <c r="T84" s="351"/>
      <c r="U84" s="351"/>
      <c r="V84" s="351"/>
      <c r="W84" s="351"/>
      <c r="X84" s="351"/>
      <c r="Y84" s="351"/>
      <c r="Z84" s="351"/>
      <c r="AA84" s="351"/>
      <c r="AB84" s="352"/>
      <c r="AC84" s="29"/>
      <c r="AD84" s="10"/>
      <c r="AE84" s="10"/>
      <c r="AF84" s="27"/>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9"/>
      <c r="BY84" s="71"/>
    </row>
    <row r="85" spans="1:77" ht="14.4" customHeight="1" thickBot="1" x14ac:dyDescent="0.35">
      <c r="A85" s="10"/>
      <c r="B85" s="27"/>
      <c r="C85" s="350"/>
      <c r="D85" s="351"/>
      <c r="E85" s="351"/>
      <c r="F85" s="351"/>
      <c r="G85" s="351"/>
      <c r="H85" s="351"/>
      <c r="I85" s="351"/>
      <c r="J85" s="351"/>
      <c r="K85" s="351"/>
      <c r="L85" s="351"/>
      <c r="M85" s="351"/>
      <c r="N85" s="351"/>
      <c r="O85" s="351"/>
      <c r="P85" s="351"/>
      <c r="Q85" s="351"/>
      <c r="R85" s="351"/>
      <c r="S85" s="351"/>
      <c r="T85" s="351"/>
      <c r="U85" s="351"/>
      <c r="V85" s="351"/>
      <c r="W85" s="351"/>
      <c r="X85" s="351"/>
      <c r="Y85" s="351"/>
      <c r="Z85" s="351"/>
      <c r="AA85" s="351"/>
      <c r="AB85" s="352"/>
      <c r="AC85" s="29"/>
      <c r="AD85" s="10"/>
      <c r="AE85" s="10"/>
      <c r="AF85" s="27"/>
      <c r="AG85" s="368" t="s">
        <v>95</v>
      </c>
      <c r="AH85" s="369"/>
      <c r="AI85" s="369"/>
      <c r="AJ85" s="369"/>
      <c r="AK85" s="369"/>
      <c r="AL85" s="369"/>
      <c r="AM85" s="369"/>
      <c r="AN85" s="369"/>
      <c r="AO85" s="367" t="s">
        <v>23</v>
      </c>
      <c r="AP85" s="367"/>
      <c r="AQ85" s="367"/>
      <c r="AR85" s="365"/>
      <c r="AS85" s="366"/>
      <c r="AT85" s="28"/>
      <c r="AU85" s="28"/>
      <c r="AV85" s="368" t="s">
        <v>96</v>
      </c>
      <c r="AW85" s="369"/>
      <c r="AX85" s="369"/>
      <c r="AY85" s="369"/>
      <c r="AZ85" s="369"/>
      <c r="BA85" s="369"/>
      <c r="BB85" s="369"/>
      <c r="BC85" s="369"/>
      <c r="BD85" s="367" t="s">
        <v>23</v>
      </c>
      <c r="BE85" s="367"/>
      <c r="BF85" s="367"/>
      <c r="BG85" s="365"/>
      <c r="BH85" s="366"/>
      <c r="BI85" s="28"/>
      <c r="BJ85" s="28"/>
      <c r="BK85" s="368" t="s">
        <v>97</v>
      </c>
      <c r="BL85" s="369"/>
      <c r="BM85" s="369"/>
      <c r="BN85" s="369"/>
      <c r="BO85" s="369"/>
      <c r="BP85" s="369"/>
      <c r="BQ85" s="369"/>
      <c r="BR85" s="369"/>
      <c r="BS85" s="367" t="s">
        <v>23</v>
      </c>
      <c r="BT85" s="367"/>
      <c r="BU85" s="367"/>
      <c r="BV85" s="365"/>
      <c r="BW85" s="366"/>
      <c r="BX85" s="29"/>
      <c r="BY85" s="71"/>
    </row>
    <row r="86" spans="1:77" ht="13.2" customHeight="1" x14ac:dyDescent="0.3">
      <c r="A86" s="10"/>
      <c r="B86" s="27"/>
      <c r="C86" s="350"/>
      <c r="D86" s="351"/>
      <c r="E86" s="351"/>
      <c r="F86" s="351"/>
      <c r="G86" s="351"/>
      <c r="H86" s="351"/>
      <c r="I86" s="351"/>
      <c r="J86" s="351"/>
      <c r="K86" s="351"/>
      <c r="L86" s="351"/>
      <c r="M86" s="351"/>
      <c r="N86" s="351"/>
      <c r="O86" s="351"/>
      <c r="P86" s="351"/>
      <c r="Q86" s="351"/>
      <c r="R86" s="351"/>
      <c r="S86" s="351"/>
      <c r="T86" s="351"/>
      <c r="U86" s="351"/>
      <c r="V86" s="351"/>
      <c r="W86" s="351"/>
      <c r="X86" s="351"/>
      <c r="Y86" s="351"/>
      <c r="Z86" s="351"/>
      <c r="AA86" s="351"/>
      <c r="AB86" s="352"/>
      <c r="AC86" s="29"/>
      <c r="AD86" s="10"/>
      <c r="AE86" s="10"/>
      <c r="AF86" s="27"/>
      <c r="AG86" s="356" t="s">
        <v>89</v>
      </c>
      <c r="AH86" s="357"/>
      <c r="AI86" s="357"/>
      <c r="AJ86" s="357"/>
      <c r="AK86" s="357"/>
      <c r="AL86" s="357"/>
      <c r="AM86" s="357"/>
      <c r="AN86" s="357"/>
      <c r="AO86" s="357"/>
      <c r="AP86" s="357"/>
      <c r="AQ86" s="357"/>
      <c r="AR86" s="357"/>
      <c r="AS86" s="358"/>
      <c r="AT86" s="36"/>
      <c r="AU86" s="36"/>
      <c r="AV86" s="356" t="s">
        <v>89</v>
      </c>
      <c r="AW86" s="357"/>
      <c r="AX86" s="357"/>
      <c r="AY86" s="357"/>
      <c r="AZ86" s="357"/>
      <c r="BA86" s="357"/>
      <c r="BB86" s="357"/>
      <c r="BC86" s="357"/>
      <c r="BD86" s="357"/>
      <c r="BE86" s="357"/>
      <c r="BF86" s="357"/>
      <c r="BG86" s="357"/>
      <c r="BH86" s="358"/>
      <c r="BI86" s="36"/>
      <c r="BJ86" s="36"/>
      <c r="BK86" s="356" t="s">
        <v>89</v>
      </c>
      <c r="BL86" s="357"/>
      <c r="BM86" s="357"/>
      <c r="BN86" s="357"/>
      <c r="BO86" s="357"/>
      <c r="BP86" s="357"/>
      <c r="BQ86" s="357"/>
      <c r="BR86" s="357"/>
      <c r="BS86" s="357"/>
      <c r="BT86" s="357"/>
      <c r="BU86" s="357"/>
      <c r="BV86" s="357"/>
      <c r="BW86" s="358"/>
      <c r="BX86" s="29"/>
      <c r="BY86" s="71"/>
    </row>
    <row r="87" spans="1:77" x14ac:dyDescent="0.3">
      <c r="A87" s="10"/>
      <c r="B87" s="27"/>
      <c r="C87" s="350"/>
      <c r="D87" s="351"/>
      <c r="E87" s="351"/>
      <c r="F87" s="351"/>
      <c r="G87" s="351"/>
      <c r="H87" s="351"/>
      <c r="I87" s="351"/>
      <c r="J87" s="351"/>
      <c r="K87" s="351"/>
      <c r="L87" s="351"/>
      <c r="M87" s="351"/>
      <c r="N87" s="351"/>
      <c r="O87" s="351"/>
      <c r="P87" s="351"/>
      <c r="Q87" s="351"/>
      <c r="R87" s="351"/>
      <c r="S87" s="351"/>
      <c r="T87" s="351"/>
      <c r="U87" s="351"/>
      <c r="V87" s="351"/>
      <c r="W87" s="351"/>
      <c r="X87" s="351"/>
      <c r="Y87" s="351"/>
      <c r="Z87" s="351"/>
      <c r="AA87" s="351"/>
      <c r="AB87" s="352"/>
      <c r="AC87" s="29"/>
      <c r="AD87" s="10"/>
      <c r="AE87" s="10"/>
      <c r="AF87" s="27"/>
      <c r="AG87" s="359"/>
      <c r="AH87" s="360"/>
      <c r="AI87" s="360"/>
      <c r="AJ87" s="360"/>
      <c r="AK87" s="360"/>
      <c r="AL87" s="360"/>
      <c r="AM87" s="360"/>
      <c r="AN87" s="360"/>
      <c r="AO87" s="360"/>
      <c r="AP87" s="360"/>
      <c r="AQ87" s="360"/>
      <c r="AR87" s="360"/>
      <c r="AS87" s="361"/>
      <c r="AT87" s="36"/>
      <c r="AU87" s="36"/>
      <c r="AV87" s="359"/>
      <c r="AW87" s="360"/>
      <c r="AX87" s="360"/>
      <c r="AY87" s="360"/>
      <c r="AZ87" s="360"/>
      <c r="BA87" s="360"/>
      <c r="BB87" s="360"/>
      <c r="BC87" s="360"/>
      <c r="BD87" s="360"/>
      <c r="BE87" s="360"/>
      <c r="BF87" s="360"/>
      <c r="BG87" s="360"/>
      <c r="BH87" s="361"/>
      <c r="BI87" s="36"/>
      <c r="BJ87" s="36"/>
      <c r="BK87" s="359"/>
      <c r="BL87" s="360"/>
      <c r="BM87" s="360"/>
      <c r="BN87" s="360"/>
      <c r="BO87" s="360"/>
      <c r="BP87" s="360"/>
      <c r="BQ87" s="360"/>
      <c r="BR87" s="360"/>
      <c r="BS87" s="360"/>
      <c r="BT87" s="360"/>
      <c r="BU87" s="360"/>
      <c r="BV87" s="360"/>
      <c r="BW87" s="361"/>
      <c r="BX87" s="29"/>
      <c r="BY87" s="71"/>
    </row>
    <row r="88" spans="1:77" x14ac:dyDescent="0.3">
      <c r="A88" s="10"/>
      <c r="B88" s="27"/>
      <c r="C88" s="350"/>
      <c r="D88" s="351"/>
      <c r="E88" s="351"/>
      <c r="F88" s="351"/>
      <c r="G88" s="351"/>
      <c r="H88" s="351"/>
      <c r="I88" s="351"/>
      <c r="J88" s="351"/>
      <c r="K88" s="351"/>
      <c r="L88" s="351"/>
      <c r="M88" s="351"/>
      <c r="N88" s="351"/>
      <c r="O88" s="351"/>
      <c r="P88" s="351"/>
      <c r="Q88" s="351"/>
      <c r="R88" s="351"/>
      <c r="S88" s="351"/>
      <c r="T88" s="351"/>
      <c r="U88" s="351"/>
      <c r="V88" s="351"/>
      <c r="W88" s="351"/>
      <c r="X88" s="351"/>
      <c r="Y88" s="351"/>
      <c r="Z88" s="351"/>
      <c r="AA88" s="351"/>
      <c r="AB88" s="352"/>
      <c r="AC88" s="29"/>
      <c r="AD88" s="10"/>
      <c r="AE88" s="10"/>
      <c r="AF88" s="27"/>
      <c r="AG88" s="359"/>
      <c r="AH88" s="360"/>
      <c r="AI88" s="360"/>
      <c r="AJ88" s="360"/>
      <c r="AK88" s="360"/>
      <c r="AL88" s="360"/>
      <c r="AM88" s="360"/>
      <c r="AN88" s="360"/>
      <c r="AO88" s="360"/>
      <c r="AP88" s="360"/>
      <c r="AQ88" s="360"/>
      <c r="AR88" s="360"/>
      <c r="AS88" s="361"/>
      <c r="AT88" s="36"/>
      <c r="AU88" s="36"/>
      <c r="AV88" s="359"/>
      <c r="AW88" s="360"/>
      <c r="AX88" s="360"/>
      <c r="AY88" s="360"/>
      <c r="AZ88" s="360"/>
      <c r="BA88" s="360"/>
      <c r="BB88" s="360"/>
      <c r="BC88" s="360"/>
      <c r="BD88" s="360"/>
      <c r="BE88" s="360"/>
      <c r="BF88" s="360"/>
      <c r="BG88" s="360"/>
      <c r="BH88" s="361"/>
      <c r="BI88" s="36"/>
      <c r="BJ88" s="36"/>
      <c r="BK88" s="359"/>
      <c r="BL88" s="360"/>
      <c r="BM88" s="360"/>
      <c r="BN88" s="360"/>
      <c r="BO88" s="360"/>
      <c r="BP88" s="360"/>
      <c r="BQ88" s="360"/>
      <c r="BR88" s="360"/>
      <c r="BS88" s="360"/>
      <c r="BT88" s="360"/>
      <c r="BU88" s="360"/>
      <c r="BV88" s="360"/>
      <c r="BW88" s="361"/>
      <c r="BX88" s="29"/>
      <c r="BY88" s="71"/>
    </row>
    <row r="89" spans="1:77" x14ac:dyDescent="0.3">
      <c r="A89" s="10"/>
      <c r="B89" s="27"/>
      <c r="C89" s="350"/>
      <c r="D89" s="351"/>
      <c r="E89" s="351"/>
      <c r="F89" s="351"/>
      <c r="G89" s="351"/>
      <c r="H89" s="351"/>
      <c r="I89" s="351"/>
      <c r="J89" s="351"/>
      <c r="K89" s="351"/>
      <c r="L89" s="351"/>
      <c r="M89" s="351"/>
      <c r="N89" s="351"/>
      <c r="O89" s="351"/>
      <c r="P89" s="351"/>
      <c r="Q89" s="351"/>
      <c r="R89" s="351"/>
      <c r="S89" s="351"/>
      <c r="T89" s="351"/>
      <c r="U89" s="351"/>
      <c r="V89" s="351"/>
      <c r="W89" s="351"/>
      <c r="X89" s="351"/>
      <c r="Y89" s="351"/>
      <c r="Z89" s="351"/>
      <c r="AA89" s="351"/>
      <c r="AB89" s="352"/>
      <c r="AC89" s="29"/>
      <c r="AD89" s="10"/>
      <c r="AE89" s="10"/>
      <c r="AF89" s="27"/>
      <c r="AG89" s="359"/>
      <c r="AH89" s="360"/>
      <c r="AI89" s="360"/>
      <c r="AJ89" s="360"/>
      <c r="AK89" s="360"/>
      <c r="AL89" s="360"/>
      <c r="AM89" s="360"/>
      <c r="AN89" s="360"/>
      <c r="AO89" s="360"/>
      <c r="AP89" s="360"/>
      <c r="AQ89" s="360"/>
      <c r="AR89" s="360"/>
      <c r="AS89" s="361"/>
      <c r="AT89" s="36"/>
      <c r="AU89" s="36"/>
      <c r="AV89" s="359"/>
      <c r="AW89" s="360"/>
      <c r="AX89" s="360"/>
      <c r="AY89" s="360"/>
      <c r="AZ89" s="360"/>
      <c r="BA89" s="360"/>
      <c r="BB89" s="360"/>
      <c r="BC89" s="360"/>
      <c r="BD89" s="360"/>
      <c r="BE89" s="360"/>
      <c r="BF89" s="360"/>
      <c r="BG89" s="360"/>
      <c r="BH89" s="361"/>
      <c r="BI89" s="36"/>
      <c r="BJ89" s="36"/>
      <c r="BK89" s="359"/>
      <c r="BL89" s="360"/>
      <c r="BM89" s="360"/>
      <c r="BN89" s="360"/>
      <c r="BO89" s="360"/>
      <c r="BP89" s="360"/>
      <c r="BQ89" s="360"/>
      <c r="BR89" s="360"/>
      <c r="BS89" s="360"/>
      <c r="BT89" s="360"/>
      <c r="BU89" s="360"/>
      <c r="BV89" s="360"/>
      <c r="BW89" s="361"/>
      <c r="BX89" s="29"/>
      <c r="BY89" s="71"/>
    </row>
    <row r="90" spans="1:77" x14ac:dyDescent="0.3">
      <c r="A90" s="10"/>
      <c r="B90" s="27"/>
      <c r="C90" s="350"/>
      <c r="D90" s="351"/>
      <c r="E90" s="351"/>
      <c r="F90" s="351"/>
      <c r="G90" s="351"/>
      <c r="H90" s="351"/>
      <c r="I90" s="351"/>
      <c r="J90" s="351"/>
      <c r="K90" s="351"/>
      <c r="L90" s="351"/>
      <c r="M90" s="351"/>
      <c r="N90" s="351"/>
      <c r="O90" s="351"/>
      <c r="P90" s="351"/>
      <c r="Q90" s="351"/>
      <c r="R90" s="351"/>
      <c r="S90" s="351"/>
      <c r="T90" s="351"/>
      <c r="U90" s="351"/>
      <c r="V90" s="351"/>
      <c r="W90" s="351"/>
      <c r="X90" s="351"/>
      <c r="Y90" s="351"/>
      <c r="Z90" s="351"/>
      <c r="AA90" s="351"/>
      <c r="AB90" s="352"/>
      <c r="AC90" s="29"/>
      <c r="AD90" s="10"/>
      <c r="AE90" s="10"/>
      <c r="AF90" s="27"/>
      <c r="AG90" s="359"/>
      <c r="AH90" s="360"/>
      <c r="AI90" s="360"/>
      <c r="AJ90" s="360"/>
      <c r="AK90" s="360"/>
      <c r="AL90" s="360"/>
      <c r="AM90" s="360"/>
      <c r="AN90" s="360"/>
      <c r="AO90" s="360"/>
      <c r="AP90" s="360"/>
      <c r="AQ90" s="360"/>
      <c r="AR90" s="360"/>
      <c r="AS90" s="361"/>
      <c r="AT90" s="36"/>
      <c r="AU90" s="36"/>
      <c r="AV90" s="359"/>
      <c r="AW90" s="360"/>
      <c r="AX90" s="360"/>
      <c r="AY90" s="360"/>
      <c r="AZ90" s="360"/>
      <c r="BA90" s="360"/>
      <c r="BB90" s="360"/>
      <c r="BC90" s="360"/>
      <c r="BD90" s="360"/>
      <c r="BE90" s="360"/>
      <c r="BF90" s="360"/>
      <c r="BG90" s="360"/>
      <c r="BH90" s="361"/>
      <c r="BI90" s="36"/>
      <c r="BJ90" s="36"/>
      <c r="BK90" s="359"/>
      <c r="BL90" s="360"/>
      <c r="BM90" s="360"/>
      <c r="BN90" s="360"/>
      <c r="BO90" s="360"/>
      <c r="BP90" s="360"/>
      <c r="BQ90" s="360"/>
      <c r="BR90" s="360"/>
      <c r="BS90" s="360"/>
      <c r="BT90" s="360"/>
      <c r="BU90" s="360"/>
      <c r="BV90" s="360"/>
      <c r="BW90" s="361"/>
      <c r="BX90" s="29"/>
      <c r="BY90" s="71"/>
    </row>
    <row r="91" spans="1:77" x14ac:dyDescent="0.3">
      <c r="A91" s="10"/>
      <c r="B91" s="27"/>
      <c r="C91" s="350"/>
      <c r="D91" s="351"/>
      <c r="E91" s="351"/>
      <c r="F91" s="351"/>
      <c r="G91" s="351"/>
      <c r="H91" s="351"/>
      <c r="I91" s="351"/>
      <c r="J91" s="351"/>
      <c r="K91" s="351"/>
      <c r="L91" s="351"/>
      <c r="M91" s="351"/>
      <c r="N91" s="351"/>
      <c r="O91" s="351"/>
      <c r="P91" s="351"/>
      <c r="Q91" s="351"/>
      <c r="R91" s="351"/>
      <c r="S91" s="351"/>
      <c r="T91" s="351"/>
      <c r="U91" s="351"/>
      <c r="V91" s="351"/>
      <c r="W91" s="351"/>
      <c r="X91" s="351"/>
      <c r="Y91" s="351"/>
      <c r="Z91" s="351"/>
      <c r="AA91" s="351"/>
      <c r="AB91" s="352"/>
      <c r="AC91" s="29"/>
      <c r="AD91" s="10"/>
      <c r="AE91" s="10"/>
      <c r="AF91" s="27"/>
      <c r="AG91" s="359"/>
      <c r="AH91" s="360"/>
      <c r="AI91" s="360"/>
      <c r="AJ91" s="360"/>
      <c r="AK91" s="360"/>
      <c r="AL91" s="360"/>
      <c r="AM91" s="360"/>
      <c r="AN91" s="360"/>
      <c r="AO91" s="360"/>
      <c r="AP91" s="360"/>
      <c r="AQ91" s="360"/>
      <c r="AR91" s="360"/>
      <c r="AS91" s="361"/>
      <c r="AT91" s="36"/>
      <c r="AU91" s="36"/>
      <c r="AV91" s="359"/>
      <c r="AW91" s="360"/>
      <c r="AX91" s="360"/>
      <c r="AY91" s="360"/>
      <c r="AZ91" s="360"/>
      <c r="BA91" s="360"/>
      <c r="BB91" s="360"/>
      <c r="BC91" s="360"/>
      <c r="BD91" s="360"/>
      <c r="BE91" s="360"/>
      <c r="BF91" s="360"/>
      <c r="BG91" s="360"/>
      <c r="BH91" s="361"/>
      <c r="BI91" s="36"/>
      <c r="BJ91" s="36"/>
      <c r="BK91" s="359"/>
      <c r="BL91" s="360"/>
      <c r="BM91" s="360"/>
      <c r="BN91" s="360"/>
      <c r="BO91" s="360"/>
      <c r="BP91" s="360"/>
      <c r="BQ91" s="360"/>
      <c r="BR91" s="360"/>
      <c r="BS91" s="360"/>
      <c r="BT91" s="360"/>
      <c r="BU91" s="360"/>
      <c r="BV91" s="360"/>
      <c r="BW91" s="361"/>
      <c r="BX91" s="29"/>
      <c r="BY91" s="71"/>
    </row>
    <row r="92" spans="1:77" x14ac:dyDescent="0.3">
      <c r="A92" s="10"/>
      <c r="B92" s="27"/>
      <c r="C92" s="350"/>
      <c r="D92" s="351"/>
      <c r="E92" s="351"/>
      <c r="F92" s="351"/>
      <c r="G92" s="351"/>
      <c r="H92" s="351"/>
      <c r="I92" s="351"/>
      <c r="J92" s="351"/>
      <c r="K92" s="351"/>
      <c r="L92" s="351"/>
      <c r="M92" s="351"/>
      <c r="N92" s="351"/>
      <c r="O92" s="351"/>
      <c r="P92" s="351"/>
      <c r="Q92" s="351"/>
      <c r="R92" s="351"/>
      <c r="S92" s="351"/>
      <c r="T92" s="351"/>
      <c r="U92" s="351"/>
      <c r="V92" s="351"/>
      <c r="W92" s="351"/>
      <c r="X92" s="351"/>
      <c r="Y92" s="351"/>
      <c r="Z92" s="351"/>
      <c r="AA92" s="351"/>
      <c r="AB92" s="352"/>
      <c r="AC92" s="29"/>
      <c r="AD92" s="10"/>
      <c r="AE92" s="10"/>
      <c r="AF92" s="27"/>
      <c r="AG92" s="359"/>
      <c r="AH92" s="360"/>
      <c r="AI92" s="360"/>
      <c r="AJ92" s="360"/>
      <c r="AK92" s="360"/>
      <c r="AL92" s="360"/>
      <c r="AM92" s="360"/>
      <c r="AN92" s="360"/>
      <c r="AO92" s="360"/>
      <c r="AP92" s="360"/>
      <c r="AQ92" s="360"/>
      <c r="AR92" s="360"/>
      <c r="AS92" s="361"/>
      <c r="AT92" s="36"/>
      <c r="AU92" s="36"/>
      <c r="AV92" s="359"/>
      <c r="AW92" s="360"/>
      <c r="AX92" s="360"/>
      <c r="AY92" s="360"/>
      <c r="AZ92" s="360"/>
      <c r="BA92" s="360"/>
      <c r="BB92" s="360"/>
      <c r="BC92" s="360"/>
      <c r="BD92" s="360"/>
      <c r="BE92" s="360"/>
      <c r="BF92" s="360"/>
      <c r="BG92" s="360"/>
      <c r="BH92" s="361"/>
      <c r="BI92" s="36"/>
      <c r="BJ92" s="36"/>
      <c r="BK92" s="359"/>
      <c r="BL92" s="360"/>
      <c r="BM92" s="360"/>
      <c r="BN92" s="360"/>
      <c r="BO92" s="360"/>
      <c r="BP92" s="360"/>
      <c r="BQ92" s="360"/>
      <c r="BR92" s="360"/>
      <c r="BS92" s="360"/>
      <c r="BT92" s="360"/>
      <c r="BU92" s="360"/>
      <c r="BV92" s="360"/>
      <c r="BW92" s="361"/>
      <c r="BX92" s="29"/>
      <c r="BY92" s="71"/>
    </row>
    <row r="93" spans="1:77" x14ac:dyDescent="0.3">
      <c r="A93" s="10"/>
      <c r="B93" s="27"/>
      <c r="C93" s="350"/>
      <c r="D93" s="351"/>
      <c r="E93" s="351"/>
      <c r="F93" s="351"/>
      <c r="G93" s="351"/>
      <c r="H93" s="351"/>
      <c r="I93" s="351"/>
      <c r="J93" s="351"/>
      <c r="K93" s="351"/>
      <c r="L93" s="351"/>
      <c r="M93" s="351"/>
      <c r="N93" s="351"/>
      <c r="O93" s="351"/>
      <c r="P93" s="351"/>
      <c r="Q93" s="351"/>
      <c r="R93" s="351"/>
      <c r="S93" s="351"/>
      <c r="T93" s="351"/>
      <c r="U93" s="351"/>
      <c r="V93" s="351"/>
      <c r="W93" s="351"/>
      <c r="X93" s="351"/>
      <c r="Y93" s="351"/>
      <c r="Z93" s="351"/>
      <c r="AA93" s="351"/>
      <c r="AB93" s="352"/>
      <c r="AC93" s="29"/>
      <c r="AD93" s="10"/>
      <c r="AE93" s="10"/>
      <c r="AF93" s="27"/>
      <c r="AG93" s="359"/>
      <c r="AH93" s="360"/>
      <c r="AI93" s="360"/>
      <c r="AJ93" s="360"/>
      <c r="AK93" s="360"/>
      <c r="AL93" s="360"/>
      <c r="AM93" s="360"/>
      <c r="AN93" s="360"/>
      <c r="AO93" s="360"/>
      <c r="AP93" s="360"/>
      <c r="AQ93" s="360"/>
      <c r="AR93" s="360"/>
      <c r="AS93" s="361"/>
      <c r="AT93" s="36"/>
      <c r="AU93" s="36"/>
      <c r="AV93" s="359"/>
      <c r="AW93" s="360"/>
      <c r="AX93" s="360"/>
      <c r="AY93" s="360"/>
      <c r="AZ93" s="360"/>
      <c r="BA93" s="360"/>
      <c r="BB93" s="360"/>
      <c r="BC93" s="360"/>
      <c r="BD93" s="360"/>
      <c r="BE93" s="360"/>
      <c r="BF93" s="360"/>
      <c r="BG93" s="360"/>
      <c r="BH93" s="361"/>
      <c r="BI93" s="36"/>
      <c r="BJ93" s="36"/>
      <c r="BK93" s="359"/>
      <c r="BL93" s="360"/>
      <c r="BM93" s="360"/>
      <c r="BN93" s="360"/>
      <c r="BO93" s="360"/>
      <c r="BP93" s="360"/>
      <c r="BQ93" s="360"/>
      <c r="BR93" s="360"/>
      <c r="BS93" s="360"/>
      <c r="BT93" s="360"/>
      <c r="BU93" s="360"/>
      <c r="BV93" s="360"/>
      <c r="BW93" s="361"/>
      <c r="BX93" s="29"/>
      <c r="BY93" s="71"/>
    </row>
    <row r="94" spans="1:77" x14ac:dyDescent="0.3">
      <c r="A94" s="10"/>
      <c r="B94" s="27"/>
      <c r="C94" s="350"/>
      <c r="D94" s="351"/>
      <c r="E94" s="351"/>
      <c r="F94" s="351"/>
      <c r="G94" s="351"/>
      <c r="H94" s="351"/>
      <c r="I94" s="351"/>
      <c r="J94" s="351"/>
      <c r="K94" s="351"/>
      <c r="L94" s="351"/>
      <c r="M94" s="351"/>
      <c r="N94" s="351"/>
      <c r="O94" s="351"/>
      <c r="P94" s="351"/>
      <c r="Q94" s="351"/>
      <c r="R94" s="351"/>
      <c r="S94" s="351"/>
      <c r="T94" s="351"/>
      <c r="U94" s="351"/>
      <c r="V94" s="351"/>
      <c r="W94" s="351"/>
      <c r="X94" s="351"/>
      <c r="Y94" s="351"/>
      <c r="Z94" s="351"/>
      <c r="AA94" s="351"/>
      <c r="AB94" s="352"/>
      <c r="AC94" s="29"/>
      <c r="AD94" s="10"/>
      <c r="AE94" s="10"/>
      <c r="AF94" s="27"/>
      <c r="AG94" s="359"/>
      <c r="AH94" s="360"/>
      <c r="AI94" s="360"/>
      <c r="AJ94" s="360"/>
      <c r="AK94" s="360"/>
      <c r="AL94" s="360"/>
      <c r="AM94" s="360"/>
      <c r="AN94" s="360"/>
      <c r="AO94" s="360"/>
      <c r="AP94" s="360"/>
      <c r="AQ94" s="360"/>
      <c r="AR94" s="360"/>
      <c r="AS94" s="361"/>
      <c r="AT94" s="36"/>
      <c r="AU94" s="36"/>
      <c r="AV94" s="359"/>
      <c r="AW94" s="360"/>
      <c r="AX94" s="360"/>
      <c r="AY94" s="360"/>
      <c r="AZ94" s="360"/>
      <c r="BA94" s="360"/>
      <c r="BB94" s="360"/>
      <c r="BC94" s="360"/>
      <c r="BD94" s="360"/>
      <c r="BE94" s="360"/>
      <c r="BF94" s="360"/>
      <c r="BG94" s="360"/>
      <c r="BH94" s="361"/>
      <c r="BI94" s="36"/>
      <c r="BJ94" s="36"/>
      <c r="BK94" s="359"/>
      <c r="BL94" s="360"/>
      <c r="BM94" s="360"/>
      <c r="BN94" s="360"/>
      <c r="BO94" s="360"/>
      <c r="BP94" s="360"/>
      <c r="BQ94" s="360"/>
      <c r="BR94" s="360"/>
      <c r="BS94" s="360"/>
      <c r="BT94" s="360"/>
      <c r="BU94" s="360"/>
      <c r="BV94" s="360"/>
      <c r="BW94" s="361"/>
      <c r="BX94" s="29"/>
      <c r="BY94" s="71"/>
    </row>
    <row r="95" spans="1:77" ht="13.8" thickBot="1" x14ac:dyDescent="0.35">
      <c r="A95" s="10"/>
      <c r="B95" s="27"/>
      <c r="C95" s="350"/>
      <c r="D95" s="351"/>
      <c r="E95" s="351"/>
      <c r="F95" s="351"/>
      <c r="G95" s="351"/>
      <c r="H95" s="351"/>
      <c r="I95" s="351"/>
      <c r="J95" s="351"/>
      <c r="K95" s="351"/>
      <c r="L95" s="351"/>
      <c r="M95" s="351"/>
      <c r="N95" s="351"/>
      <c r="O95" s="351"/>
      <c r="P95" s="351"/>
      <c r="Q95" s="351"/>
      <c r="R95" s="351"/>
      <c r="S95" s="351"/>
      <c r="T95" s="351"/>
      <c r="U95" s="351"/>
      <c r="V95" s="351"/>
      <c r="W95" s="351"/>
      <c r="X95" s="351"/>
      <c r="Y95" s="351"/>
      <c r="Z95" s="351"/>
      <c r="AA95" s="351"/>
      <c r="AB95" s="352"/>
      <c r="AC95" s="29"/>
      <c r="AD95" s="10"/>
      <c r="AE95" s="10"/>
      <c r="AF95" s="27"/>
      <c r="AG95" s="362"/>
      <c r="AH95" s="363"/>
      <c r="AI95" s="363"/>
      <c r="AJ95" s="363"/>
      <c r="AK95" s="363"/>
      <c r="AL95" s="363"/>
      <c r="AM95" s="363"/>
      <c r="AN95" s="363"/>
      <c r="AO95" s="363"/>
      <c r="AP95" s="363"/>
      <c r="AQ95" s="363"/>
      <c r="AR95" s="363"/>
      <c r="AS95" s="364"/>
      <c r="AT95" s="36"/>
      <c r="AU95" s="36"/>
      <c r="AV95" s="362"/>
      <c r="AW95" s="363"/>
      <c r="AX95" s="363"/>
      <c r="AY95" s="363"/>
      <c r="AZ95" s="363"/>
      <c r="BA95" s="363"/>
      <c r="BB95" s="363"/>
      <c r="BC95" s="363"/>
      <c r="BD95" s="363"/>
      <c r="BE95" s="363"/>
      <c r="BF95" s="363"/>
      <c r="BG95" s="363"/>
      <c r="BH95" s="364"/>
      <c r="BI95" s="36"/>
      <c r="BJ95" s="36"/>
      <c r="BK95" s="362"/>
      <c r="BL95" s="363"/>
      <c r="BM95" s="363"/>
      <c r="BN95" s="363"/>
      <c r="BO95" s="363"/>
      <c r="BP95" s="363"/>
      <c r="BQ95" s="363"/>
      <c r="BR95" s="363"/>
      <c r="BS95" s="363"/>
      <c r="BT95" s="363"/>
      <c r="BU95" s="363"/>
      <c r="BV95" s="363"/>
      <c r="BW95" s="364"/>
      <c r="BX95" s="29"/>
      <c r="BY95" s="71"/>
    </row>
    <row r="96" spans="1:77" ht="13.8" thickBot="1" x14ac:dyDescent="0.35">
      <c r="A96" s="10"/>
      <c r="B96" s="27"/>
      <c r="C96" s="350"/>
      <c r="D96" s="351"/>
      <c r="E96" s="351"/>
      <c r="F96" s="351"/>
      <c r="G96" s="351"/>
      <c r="H96" s="351"/>
      <c r="I96" s="351"/>
      <c r="J96" s="351"/>
      <c r="K96" s="351"/>
      <c r="L96" s="351"/>
      <c r="M96" s="351"/>
      <c r="N96" s="351"/>
      <c r="O96" s="351"/>
      <c r="P96" s="351"/>
      <c r="Q96" s="351"/>
      <c r="R96" s="351"/>
      <c r="S96" s="351"/>
      <c r="T96" s="351"/>
      <c r="U96" s="351"/>
      <c r="V96" s="351"/>
      <c r="W96" s="351"/>
      <c r="X96" s="351"/>
      <c r="Y96" s="351"/>
      <c r="Z96" s="351"/>
      <c r="AA96" s="351"/>
      <c r="AB96" s="352"/>
      <c r="AC96" s="29"/>
      <c r="AD96" s="10"/>
      <c r="AE96" s="10"/>
      <c r="AF96" s="27"/>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9"/>
      <c r="BY96" s="71"/>
    </row>
    <row r="97" spans="1:77" ht="13.8" thickBot="1" x14ac:dyDescent="0.35">
      <c r="A97" s="10"/>
      <c r="B97" s="27"/>
      <c r="C97" s="350"/>
      <c r="D97" s="351"/>
      <c r="E97" s="351"/>
      <c r="F97" s="351"/>
      <c r="G97" s="351"/>
      <c r="H97" s="351"/>
      <c r="I97" s="351"/>
      <c r="J97" s="351"/>
      <c r="K97" s="351"/>
      <c r="L97" s="351"/>
      <c r="M97" s="351"/>
      <c r="N97" s="351"/>
      <c r="O97" s="351"/>
      <c r="P97" s="351"/>
      <c r="Q97" s="351"/>
      <c r="R97" s="351"/>
      <c r="S97" s="351"/>
      <c r="T97" s="351"/>
      <c r="U97" s="351"/>
      <c r="V97" s="351"/>
      <c r="W97" s="351"/>
      <c r="X97" s="351"/>
      <c r="Y97" s="351"/>
      <c r="Z97" s="351"/>
      <c r="AA97" s="351"/>
      <c r="AB97" s="352"/>
      <c r="AC97" s="29"/>
      <c r="AD97" s="10"/>
      <c r="AE97" s="10"/>
      <c r="AF97" s="27"/>
      <c r="AG97" s="368" t="s">
        <v>98</v>
      </c>
      <c r="AH97" s="369"/>
      <c r="AI97" s="369"/>
      <c r="AJ97" s="369"/>
      <c r="AK97" s="369"/>
      <c r="AL97" s="369"/>
      <c r="AM97" s="369"/>
      <c r="AN97" s="369"/>
      <c r="AO97" s="367" t="s">
        <v>23</v>
      </c>
      <c r="AP97" s="367"/>
      <c r="AQ97" s="367"/>
      <c r="AR97" s="365"/>
      <c r="AS97" s="366"/>
      <c r="AT97" s="28"/>
      <c r="AU97" s="28"/>
      <c r="AV97" s="368" t="s">
        <v>99</v>
      </c>
      <c r="AW97" s="369"/>
      <c r="AX97" s="369"/>
      <c r="AY97" s="369"/>
      <c r="AZ97" s="369"/>
      <c r="BA97" s="369"/>
      <c r="BB97" s="369"/>
      <c r="BC97" s="369"/>
      <c r="BD97" s="367" t="s">
        <v>23</v>
      </c>
      <c r="BE97" s="367"/>
      <c r="BF97" s="367"/>
      <c r="BG97" s="365"/>
      <c r="BH97" s="366"/>
      <c r="BI97" s="28"/>
      <c r="BJ97" s="28"/>
      <c r="BK97" s="368" t="s">
        <v>100</v>
      </c>
      <c r="BL97" s="369"/>
      <c r="BM97" s="369"/>
      <c r="BN97" s="369"/>
      <c r="BO97" s="369"/>
      <c r="BP97" s="369"/>
      <c r="BQ97" s="369"/>
      <c r="BR97" s="369"/>
      <c r="BS97" s="367" t="s">
        <v>23</v>
      </c>
      <c r="BT97" s="367"/>
      <c r="BU97" s="367"/>
      <c r="BV97" s="365"/>
      <c r="BW97" s="366"/>
      <c r="BX97" s="29"/>
      <c r="BY97" s="71"/>
    </row>
    <row r="98" spans="1:77" ht="13.2" customHeight="1" x14ac:dyDescent="0.3">
      <c r="A98" s="10"/>
      <c r="B98" s="27"/>
      <c r="C98" s="350"/>
      <c r="D98" s="351"/>
      <c r="E98" s="351"/>
      <c r="F98" s="351"/>
      <c r="G98" s="351"/>
      <c r="H98" s="351"/>
      <c r="I98" s="351"/>
      <c r="J98" s="351"/>
      <c r="K98" s="351"/>
      <c r="L98" s="351"/>
      <c r="M98" s="351"/>
      <c r="N98" s="351"/>
      <c r="O98" s="351"/>
      <c r="P98" s="351"/>
      <c r="Q98" s="351"/>
      <c r="R98" s="351"/>
      <c r="S98" s="351"/>
      <c r="T98" s="351"/>
      <c r="U98" s="351"/>
      <c r="V98" s="351"/>
      <c r="W98" s="351"/>
      <c r="X98" s="351"/>
      <c r="Y98" s="351"/>
      <c r="Z98" s="351"/>
      <c r="AA98" s="351"/>
      <c r="AB98" s="352"/>
      <c r="AC98" s="29"/>
      <c r="AD98" s="10"/>
      <c r="AE98" s="10"/>
      <c r="AF98" s="27"/>
      <c r="AG98" s="356" t="s">
        <v>89</v>
      </c>
      <c r="AH98" s="357"/>
      <c r="AI98" s="357"/>
      <c r="AJ98" s="357"/>
      <c r="AK98" s="357"/>
      <c r="AL98" s="357"/>
      <c r="AM98" s="357"/>
      <c r="AN98" s="357"/>
      <c r="AO98" s="357"/>
      <c r="AP98" s="357"/>
      <c r="AQ98" s="357"/>
      <c r="AR98" s="357"/>
      <c r="AS98" s="358"/>
      <c r="AT98" s="36"/>
      <c r="AU98" s="36"/>
      <c r="AV98" s="356" t="s">
        <v>89</v>
      </c>
      <c r="AW98" s="357"/>
      <c r="AX98" s="357"/>
      <c r="AY98" s="357"/>
      <c r="AZ98" s="357"/>
      <c r="BA98" s="357"/>
      <c r="BB98" s="357"/>
      <c r="BC98" s="357"/>
      <c r="BD98" s="357"/>
      <c r="BE98" s="357"/>
      <c r="BF98" s="357"/>
      <c r="BG98" s="357"/>
      <c r="BH98" s="358"/>
      <c r="BI98" s="36"/>
      <c r="BJ98" s="36"/>
      <c r="BK98" s="356" t="s">
        <v>89</v>
      </c>
      <c r="BL98" s="357"/>
      <c r="BM98" s="357"/>
      <c r="BN98" s="357"/>
      <c r="BO98" s="357"/>
      <c r="BP98" s="357"/>
      <c r="BQ98" s="357"/>
      <c r="BR98" s="357"/>
      <c r="BS98" s="357"/>
      <c r="BT98" s="357"/>
      <c r="BU98" s="357"/>
      <c r="BV98" s="357"/>
      <c r="BW98" s="358"/>
      <c r="BX98" s="29"/>
      <c r="BY98" s="71"/>
    </row>
    <row r="99" spans="1:77" x14ac:dyDescent="0.3">
      <c r="A99" s="10"/>
      <c r="B99" s="27"/>
      <c r="C99" s="350"/>
      <c r="D99" s="351"/>
      <c r="E99" s="351"/>
      <c r="F99" s="351"/>
      <c r="G99" s="351"/>
      <c r="H99" s="351"/>
      <c r="I99" s="351"/>
      <c r="J99" s="351"/>
      <c r="K99" s="351"/>
      <c r="L99" s="351"/>
      <c r="M99" s="351"/>
      <c r="N99" s="351"/>
      <c r="O99" s="351"/>
      <c r="P99" s="351"/>
      <c r="Q99" s="351"/>
      <c r="R99" s="351"/>
      <c r="S99" s="351"/>
      <c r="T99" s="351"/>
      <c r="U99" s="351"/>
      <c r="V99" s="351"/>
      <c r="W99" s="351"/>
      <c r="X99" s="351"/>
      <c r="Y99" s="351"/>
      <c r="Z99" s="351"/>
      <c r="AA99" s="351"/>
      <c r="AB99" s="352"/>
      <c r="AC99" s="29"/>
      <c r="AD99" s="10"/>
      <c r="AE99" s="10"/>
      <c r="AF99" s="27"/>
      <c r="AG99" s="359"/>
      <c r="AH99" s="360"/>
      <c r="AI99" s="360"/>
      <c r="AJ99" s="360"/>
      <c r="AK99" s="360"/>
      <c r="AL99" s="360"/>
      <c r="AM99" s="360"/>
      <c r="AN99" s="360"/>
      <c r="AO99" s="360"/>
      <c r="AP99" s="360"/>
      <c r="AQ99" s="360"/>
      <c r="AR99" s="360"/>
      <c r="AS99" s="361"/>
      <c r="AT99" s="36"/>
      <c r="AU99" s="36"/>
      <c r="AV99" s="359"/>
      <c r="AW99" s="360"/>
      <c r="AX99" s="360"/>
      <c r="AY99" s="360"/>
      <c r="AZ99" s="360"/>
      <c r="BA99" s="360"/>
      <c r="BB99" s="360"/>
      <c r="BC99" s="360"/>
      <c r="BD99" s="360"/>
      <c r="BE99" s="360"/>
      <c r="BF99" s="360"/>
      <c r="BG99" s="360"/>
      <c r="BH99" s="361"/>
      <c r="BI99" s="36"/>
      <c r="BJ99" s="36"/>
      <c r="BK99" s="359"/>
      <c r="BL99" s="360"/>
      <c r="BM99" s="360"/>
      <c r="BN99" s="360"/>
      <c r="BO99" s="360"/>
      <c r="BP99" s="360"/>
      <c r="BQ99" s="360"/>
      <c r="BR99" s="360"/>
      <c r="BS99" s="360"/>
      <c r="BT99" s="360"/>
      <c r="BU99" s="360"/>
      <c r="BV99" s="360"/>
      <c r="BW99" s="361"/>
      <c r="BX99" s="29"/>
      <c r="BY99" s="71"/>
    </row>
    <row r="100" spans="1:77" x14ac:dyDescent="0.3">
      <c r="A100" s="10"/>
      <c r="B100" s="27"/>
      <c r="C100" s="350"/>
      <c r="D100" s="351"/>
      <c r="E100" s="351"/>
      <c r="F100" s="351"/>
      <c r="G100" s="351"/>
      <c r="H100" s="351"/>
      <c r="I100" s="351"/>
      <c r="J100" s="351"/>
      <c r="K100" s="351"/>
      <c r="L100" s="351"/>
      <c r="M100" s="351"/>
      <c r="N100" s="351"/>
      <c r="O100" s="351"/>
      <c r="P100" s="351"/>
      <c r="Q100" s="351"/>
      <c r="R100" s="351"/>
      <c r="S100" s="351"/>
      <c r="T100" s="351"/>
      <c r="U100" s="351"/>
      <c r="V100" s="351"/>
      <c r="W100" s="351"/>
      <c r="X100" s="351"/>
      <c r="Y100" s="351"/>
      <c r="Z100" s="351"/>
      <c r="AA100" s="351"/>
      <c r="AB100" s="352"/>
      <c r="AC100" s="29"/>
      <c r="AD100" s="10"/>
      <c r="AE100" s="10"/>
      <c r="AF100" s="27"/>
      <c r="AG100" s="359"/>
      <c r="AH100" s="360"/>
      <c r="AI100" s="360"/>
      <c r="AJ100" s="360"/>
      <c r="AK100" s="360"/>
      <c r="AL100" s="360"/>
      <c r="AM100" s="360"/>
      <c r="AN100" s="360"/>
      <c r="AO100" s="360"/>
      <c r="AP100" s="360"/>
      <c r="AQ100" s="360"/>
      <c r="AR100" s="360"/>
      <c r="AS100" s="361"/>
      <c r="AT100" s="36"/>
      <c r="AU100" s="36"/>
      <c r="AV100" s="359"/>
      <c r="AW100" s="360"/>
      <c r="AX100" s="360"/>
      <c r="AY100" s="360"/>
      <c r="AZ100" s="360"/>
      <c r="BA100" s="360"/>
      <c r="BB100" s="360"/>
      <c r="BC100" s="360"/>
      <c r="BD100" s="360"/>
      <c r="BE100" s="360"/>
      <c r="BF100" s="360"/>
      <c r="BG100" s="360"/>
      <c r="BH100" s="361"/>
      <c r="BI100" s="36"/>
      <c r="BJ100" s="36"/>
      <c r="BK100" s="359"/>
      <c r="BL100" s="360"/>
      <c r="BM100" s="360"/>
      <c r="BN100" s="360"/>
      <c r="BO100" s="360"/>
      <c r="BP100" s="360"/>
      <c r="BQ100" s="360"/>
      <c r="BR100" s="360"/>
      <c r="BS100" s="360"/>
      <c r="BT100" s="360"/>
      <c r="BU100" s="360"/>
      <c r="BV100" s="360"/>
      <c r="BW100" s="361"/>
      <c r="BX100" s="29"/>
      <c r="BY100" s="71"/>
    </row>
    <row r="101" spans="1:77" x14ac:dyDescent="0.3">
      <c r="A101" s="10"/>
      <c r="B101" s="27"/>
      <c r="C101" s="350"/>
      <c r="D101" s="351"/>
      <c r="E101" s="351"/>
      <c r="F101" s="351"/>
      <c r="G101" s="351"/>
      <c r="H101" s="351"/>
      <c r="I101" s="351"/>
      <c r="J101" s="351"/>
      <c r="K101" s="351"/>
      <c r="L101" s="351"/>
      <c r="M101" s="351"/>
      <c r="N101" s="351"/>
      <c r="O101" s="351"/>
      <c r="P101" s="351"/>
      <c r="Q101" s="351"/>
      <c r="R101" s="351"/>
      <c r="S101" s="351"/>
      <c r="T101" s="351"/>
      <c r="U101" s="351"/>
      <c r="V101" s="351"/>
      <c r="W101" s="351"/>
      <c r="X101" s="351"/>
      <c r="Y101" s="351"/>
      <c r="Z101" s="351"/>
      <c r="AA101" s="351"/>
      <c r="AB101" s="352"/>
      <c r="AC101" s="29"/>
      <c r="AD101" s="10"/>
      <c r="AE101" s="10"/>
      <c r="AF101" s="27"/>
      <c r="AG101" s="359"/>
      <c r="AH101" s="360"/>
      <c r="AI101" s="360"/>
      <c r="AJ101" s="360"/>
      <c r="AK101" s="360"/>
      <c r="AL101" s="360"/>
      <c r="AM101" s="360"/>
      <c r="AN101" s="360"/>
      <c r="AO101" s="360"/>
      <c r="AP101" s="360"/>
      <c r="AQ101" s="360"/>
      <c r="AR101" s="360"/>
      <c r="AS101" s="361"/>
      <c r="AT101" s="36"/>
      <c r="AU101" s="36"/>
      <c r="AV101" s="359"/>
      <c r="AW101" s="360"/>
      <c r="AX101" s="360"/>
      <c r="AY101" s="360"/>
      <c r="AZ101" s="360"/>
      <c r="BA101" s="360"/>
      <c r="BB101" s="360"/>
      <c r="BC101" s="360"/>
      <c r="BD101" s="360"/>
      <c r="BE101" s="360"/>
      <c r="BF101" s="360"/>
      <c r="BG101" s="360"/>
      <c r="BH101" s="361"/>
      <c r="BI101" s="36"/>
      <c r="BJ101" s="36"/>
      <c r="BK101" s="359"/>
      <c r="BL101" s="360"/>
      <c r="BM101" s="360"/>
      <c r="BN101" s="360"/>
      <c r="BO101" s="360"/>
      <c r="BP101" s="360"/>
      <c r="BQ101" s="360"/>
      <c r="BR101" s="360"/>
      <c r="BS101" s="360"/>
      <c r="BT101" s="360"/>
      <c r="BU101" s="360"/>
      <c r="BV101" s="360"/>
      <c r="BW101" s="361"/>
      <c r="BX101" s="29"/>
      <c r="BY101" s="71"/>
    </row>
    <row r="102" spans="1:77" x14ac:dyDescent="0.3">
      <c r="A102" s="10"/>
      <c r="B102" s="27"/>
      <c r="C102" s="350"/>
      <c r="D102" s="351"/>
      <c r="E102" s="351"/>
      <c r="F102" s="351"/>
      <c r="G102" s="351"/>
      <c r="H102" s="351"/>
      <c r="I102" s="351"/>
      <c r="J102" s="351"/>
      <c r="K102" s="351"/>
      <c r="L102" s="351"/>
      <c r="M102" s="351"/>
      <c r="N102" s="351"/>
      <c r="O102" s="351"/>
      <c r="P102" s="351"/>
      <c r="Q102" s="351"/>
      <c r="R102" s="351"/>
      <c r="S102" s="351"/>
      <c r="T102" s="351"/>
      <c r="U102" s="351"/>
      <c r="V102" s="351"/>
      <c r="W102" s="351"/>
      <c r="X102" s="351"/>
      <c r="Y102" s="351"/>
      <c r="Z102" s="351"/>
      <c r="AA102" s="351"/>
      <c r="AB102" s="352"/>
      <c r="AC102" s="29"/>
      <c r="AD102" s="10"/>
      <c r="AE102" s="10"/>
      <c r="AF102" s="27"/>
      <c r="AG102" s="359"/>
      <c r="AH102" s="360"/>
      <c r="AI102" s="360"/>
      <c r="AJ102" s="360"/>
      <c r="AK102" s="360"/>
      <c r="AL102" s="360"/>
      <c r="AM102" s="360"/>
      <c r="AN102" s="360"/>
      <c r="AO102" s="360"/>
      <c r="AP102" s="360"/>
      <c r="AQ102" s="360"/>
      <c r="AR102" s="360"/>
      <c r="AS102" s="361"/>
      <c r="AT102" s="36"/>
      <c r="AU102" s="36"/>
      <c r="AV102" s="359"/>
      <c r="AW102" s="360"/>
      <c r="AX102" s="360"/>
      <c r="AY102" s="360"/>
      <c r="AZ102" s="360"/>
      <c r="BA102" s="360"/>
      <c r="BB102" s="360"/>
      <c r="BC102" s="360"/>
      <c r="BD102" s="360"/>
      <c r="BE102" s="360"/>
      <c r="BF102" s="360"/>
      <c r="BG102" s="360"/>
      <c r="BH102" s="361"/>
      <c r="BI102" s="36"/>
      <c r="BJ102" s="36"/>
      <c r="BK102" s="359"/>
      <c r="BL102" s="360"/>
      <c r="BM102" s="360"/>
      <c r="BN102" s="360"/>
      <c r="BO102" s="360"/>
      <c r="BP102" s="360"/>
      <c r="BQ102" s="360"/>
      <c r="BR102" s="360"/>
      <c r="BS102" s="360"/>
      <c r="BT102" s="360"/>
      <c r="BU102" s="360"/>
      <c r="BV102" s="360"/>
      <c r="BW102" s="361"/>
      <c r="BX102" s="29"/>
      <c r="BY102" s="71"/>
    </row>
    <row r="103" spans="1:77" x14ac:dyDescent="0.3">
      <c r="A103" s="10"/>
      <c r="B103" s="27"/>
      <c r="C103" s="350"/>
      <c r="D103" s="351"/>
      <c r="E103" s="351"/>
      <c r="F103" s="351"/>
      <c r="G103" s="351"/>
      <c r="H103" s="351"/>
      <c r="I103" s="351"/>
      <c r="J103" s="351"/>
      <c r="K103" s="351"/>
      <c r="L103" s="351"/>
      <c r="M103" s="351"/>
      <c r="N103" s="351"/>
      <c r="O103" s="351"/>
      <c r="P103" s="351"/>
      <c r="Q103" s="351"/>
      <c r="R103" s="351"/>
      <c r="S103" s="351"/>
      <c r="T103" s="351"/>
      <c r="U103" s="351"/>
      <c r="V103" s="351"/>
      <c r="W103" s="351"/>
      <c r="X103" s="351"/>
      <c r="Y103" s="351"/>
      <c r="Z103" s="351"/>
      <c r="AA103" s="351"/>
      <c r="AB103" s="352"/>
      <c r="AC103" s="29"/>
      <c r="AD103" s="10"/>
      <c r="AE103" s="10"/>
      <c r="AF103" s="27"/>
      <c r="AG103" s="359"/>
      <c r="AH103" s="360"/>
      <c r="AI103" s="360"/>
      <c r="AJ103" s="360"/>
      <c r="AK103" s="360"/>
      <c r="AL103" s="360"/>
      <c r="AM103" s="360"/>
      <c r="AN103" s="360"/>
      <c r="AO103" s="360"/>
      <c r="AP103" s="360"/>
      <c r="AQ103" s="360"/>
      <c r="AR103" s="360"/>
      <c r="AS103" s="361"/>
      <c r="AT103" s="36"/>
      <c r="AU103" s="36"/>
      <c r="AV103" s="359"/>
      <c r="AW103" s="360"/>
      <c r="AX103" s="360"/>
      <c r="AY103" s="360"/>
      <c r="AZ103" s="360"/>
      <c r="BA103" s="360"/>
      <c r="BB103" s="360"/>
      <c r="BC103" s="360"/>
      <c r="BD103" s="360"/>
      <c r="BE103" s="360"/>
      <c r="BF103" s="360"/>
      <c r="BG103" s="360"/>
      <c r="BH103" s="361"/>
      <c r="BI103" s="36"/>
      <c r="BJ103" s="36"/>
      <c r="BK103" s="359"/>
      <c r="BL103" s="360"/>
      <c r="BM103" s="360"/>
      <c r="BN103" s="360"/>
      <c r="BO103" s="360"/>
      <c r="BP103" s="360"/>
      <c r="BQ103" s="360"/>
      <c r="BR103" s="360"/>
      <c r="BS103" s="360"/>
      <c r="BT103" s="360"/>
      <c r="BU103" s="360"/>
      <c r="BV103" s="360"/>
      <c r="BW103" s="361"/>
      <c r="BX103" s="29"/>
      <c r="BY103" s="71"/>
    </row>
    <row r="104" spans="1:77" x14ac:dyDescent="0.3">
      <c r="A104" s="10"/>
      <c r="B104" s="27"/>
      <c r="C104" s="350"/>
      <c r="D104" s="351"/>
      <c r="E104" s="351"/>
      <c r="F104" s="351"/>
      <c r="G104" s="351"/>
      <c r="H104" s="351"/>
      <c r="I104" s="351"/>
      <c r="J104" s="351"/>
      <c r="K104" s="351"/>
      <c r="L104" s="351"/>
      <c r="M104" s="351"/>
      <c r="N104" s="351"/>
      <c r="O104" s="351"/>
      <c r="P104" s="351"/>
      <c r="Q104" s="351"/>
      <c r="R104" s="351"/>
      <c r="S104" s="351"/>
      <c r="T104" s="351"/>
      <c r="U104" s="351"/>
      <c r="V104" s="351"/>
      <c r="W104" s="351"/>
      <c r="X104" s="351"/>
      <c r="Y104" s="351"/>
      <c r="Z104" s="351"/>
      <c r="AA104" s="351"/>
      <c r="AB104" s="352"/>
      <c r="AC104" s="29"/>
      <c r="AD104" s="10"/>
      <c r="AE104" s="10"/>
      <c r="AF104" s="27"/>
      <c r="AG104" s="359"/>
      <c r="AH104" s="360"/>
      <c r="AI104" s="360"/>
      <c r="AJ104" s="360"/>
      <c r="AK104" s="360"/>
      <c r="AL104" s="360"/>
      <c r="AM104" s="360"/>
      <c r="AN104" s="360"/>
      <c r="AO104" s="360"/>
      <c r="AP104" s="360"/>
      <c r="AQ104" s="360"/>
      <c r="AR104" s="360"/>
      <c r="AS104" s="361"/>
      <c r="AT104" s="36"/>
      <c r="AU104" s="36"/>
      <c r="AV104" s="359"/>
      <c r="AW104" s="360"/>
      <c r="AX104" s="360"/>
      <c r="AY104" s="360"/>
      <c r="AZ104" s="360"/>
      <c r="BA104" s="360"/>
      <c r="BB104" s="360"/>
      <c r="BC104" s="360"/>
      <c r="BD104" s="360"/>
      <c r="BE104" s="360"/>
      <c r="BF104" s="360"/>
      <c r="BG104" s="360"/>
      <c r="BH104" s="361"/>
      <c r="BI104" s="36"/>
      <c r="BJ104" s="36"/>
      <c r="BK104" s="359"/>
      <c r="BL104" s="360"/>
      <c r="BM104" s="360"/>
      <c r="BN104" s="360"/>
      <c r="BO104" s="360"/>
      <c r="BP104" s="360"/>
      <c r="BQ104" s="360"/>
      <c r="BR104" s="360"/>
      <c r="BS104" s="360"/>
      <c r="BT104" s="360"/>
      <c r="BU104" s="360"/>
      <c r="BV104" s="360"/>
      <c r="BW104" s="361"/>
      <c r="BX104" s="29"/>
      <c r="BY104" s="71"/>
    </row>
    <row r="105" spans="1:77" x14ac:dyDescent="0.3">
      <c r="A105" s="10"/>
      <c r="B105" s="27"/>
      <c r="C105" s="350"/>
      <c r="D105" s="351"/>
      <c r="E105" s="351"/>
      <c r="F105" s="351"/>
      <c r="G105" s="351"/>
      <c r="H105" s="351"/>
      <c r="I105" s="351"/>
      <c r="J105" s="351"/>
      <c r="K105" s="351"/>
      <c r="L105" s="351"/>
      <c r="M105" s="351"/>
      <c r="N105" s="351"/>
      <c r="O105" s="351"/>
      <c r="P105" s="351"/>
      <c r="Q105" s="351"/>
      <c r="R105" s="351"/>
      <c r="S105" s="351"/>
      <c r="T105" s="351"/>
      <c r="U105" s="351"/>
      <c r="V105" s="351"/>
      <c r="W105" s="351"/>
      <c r="X105" s="351"/>
      <c r="Y105" s="351"/>
      <c r="Z105" s="351"/>
      <c r="AA105" s="351"/>
      <c r="AB105" s="352"/>
      <c r="AC105" s="29"/>
      <c r="AD105" s="10"/>
      <c r="AE105" s="10"/>
      <c r="AF105" s="27"/>
      <c r="AG105" s="359"/>
      <c r="AH105" s="360"/>
      <c r="AI105" s="360"/>
      <c r="AJ105" s="360"/>
      <c r="AK105" s="360"/>
      <c r="AL105" s="360"/>
      <c r="AM105" s="360"/>
      <c r="AN105" s="360"/>
      <c r="AO105" s="360"/>
      <c r="AP105" s="360"/>
      <c r="AQ105" s="360"/>
      <c r="AR105" s="360"/>
      <c r="AS105" s="361"/>
      <c r="AT105" s="36"/>
      <c r="AU105" s="36"/>
      <c r="AV105" s="359"/>
      <c r="AW105" s="360"/>
      <c r="AX105" s="360"/>
      <c r="AY105" s="360"/>
      <c r="AZ105" s="360"/>
      <c r="BA105" s="360"/>
      <c r="BB105" s="360"/>
      <c r="BC105" s="360"/>
      <c r="BD105" s="360"/>
      <c r="BE105" s="360"/>
      <c r="BF105" s="360"/>
      <c r="BG105" s="360"/>
      <c r="BH105" s="361"/>
      <c r="BI105" s="36"/>
      <c r="BJ105" s="36"/>
      <c r="BK105" s="359"/>
      <c r="BL105" s="360"/>
      <c r="BM105" s="360"/>
      <c r="BN105" s="360"/>
      <c r="BO105" s="360"/>
      <c r="BP105" s="360"/>
      <c r="BQ105" s="360"/>
      <c r="BR105" s="360"/>
      <c r="BS105" s="360"/>
      <c r="BT105" s="360"/>
      <c r="BU105" s="360"/>
      <c r="BV105" s="360"/>
      <c r="BW105" s="361"/>
      <c r="BX105" s="29"/>
      <c r="BY105" s="71"/>
    </row>
    <row r="106" spans="1:77" x14ac:dyDescent="0.3">
      <c r="A106" s="10"/>
      <c r="B106" s="27"/>
      <c r="C106" s="350"/>
      <c r="D106" s="351"/>
      <c r="E106" s="351"/>
      <c r="F106" s="351"/>
      <c r="G106" s="351"/>
      <c r="H106" s="351"/>
      <c r="I106" s="351"/>
      <c r="J106" s="351"/>
      <c r="K106" s="351"/>
      <c r="L106" s="351"/>
      <c r="M106" s="351"/>
      <c r="N106" s="351"/>
      <c r="O106" s="351"/>
      <c r="P106" s="351"/>
      <c r="Q106" s="351"/>
      <c r="R106" s="351"/>
      <c r="S106" s="351"/>
      <c r="T106" s="351"/>
      <c r="U106" s="351"/>
      <c r="V106" s="351"/>
      <c r="W106" s="351"/>
      <c r="X106" s="351"/>
      <c r="Y106" s="351"/>
      <c r="Z106" s="351"/>
      <c r="AA106" s="351"/>
      <c r="AB106" s="352"/>
      <c r="AC106" s="29"/>
      <c r="AD106" s="10"/>
      <c r="AE106" s="10"/>
      <c r="AF106" s="27"/>
      <c r="AG106" s="359"/>
      <c r="AH106" s="360"/>
      <c r="AI106" s="360"/>
      <c r="AJ106" s="360"/>
      <c r="AK106" s="360"/>
      <c r="AL106" s="360"/>
      <c r="AM106" s="360"/>
      <c r="AN106" s="360"/>
      <c r="AO106" s="360"/>
      <c r="AP106" s="360"/>
      <c r="AQ106" s="360"/>
      <c r="AR106" s="360"/>
      <c r="AS106" s="361"/>
      <c r="AT106" s="36"/>
      <c r="AU106" s="36"/>
      <c r="AV106" s="359"/>
      <c r="AW106" s="360"/>
      <c r="AX106" s="360"/>
      <c r="AY106" s="360"/>
      <c r="AZ106" s="360"/>
      <c r="BA106" s="360"/>
      <c r="BB106" s="360"/>
      <c r="BC106" s="360"/>
      <c r="BD106" s="360"/>
      <c r="BE106" s="360"/>
      <c r="BF106" s="360"/>
      <c r="BG106" s="360"/>
      <c r="BH106" s="361"/>
      <c r="BI106" s="36"/>
      <c r="BJ106" s="36"/>
      <c r="BK106" s="359"/>
      <c r="BL106" s="360"/>
      <c r="BM106" s="360"/>
      <c r="BN106" s="360"/>
      <c r="BO106" s="360"/>
      <c r="BP106" s="360"/>
      <c r="BQ106" s="360"/>
      <c r="BR106" s="360"/>
      <c r="BS106" s="360"/>
      <c r="BT106" s="360"/>
      <c r="BU106" s="360"/>
      <c r="BV106" s="360"/>
      <c r="BW106" s="361"/>
      <c r="BX106" s="29"/>
      <c r="BY106" s="71"/>
    </row>
    <row r="107" spans="1:77" ht="13.8" thickBot="1" x14ac:dyDescent="0.35">
      <c r="A107" s="10"/>
      <c r="B107" s="27"/>
      <c r="C107" s="353"/>
      <c r="D107" s="354"/>
      <c r="E107" s="354"/>
      <c r="F107" s="354"/>
      <c r="G107" s="354"/>
      <c r="H107" s="354"/>
      <c r="I107" s="354"/>
      <c r="J107" s="354"/>
      <c r="K107" s="354"/>
      <c r="L107" s="354"/>
      <c r="M107" s="354"/>
      <c r="N107" s="354"/>
      <c r="O107" s="354"/>
      <c r="P107" s="354"/>
      <c r="Q107" s="354"/>
      <c r="R107" s="354"/>
      <c r="S107" s="354"/>
      <c r="T107" s="354"/>
      <c r="U107" s="354"/>
      <c r="V107" s="354"/>
      <c r="W107" s="354"/>
      <c r="X107" s="354"/>
      <c r="Y107" s="354"/>
      <c r="Z107" s="354"/>
      <c r="AA107" s="354"/>
      <c r="AB107" s="355"/>
      <c r="AC107" s="29"/>
      <c r="AD107" s="10"/>
      <c r="AE107" s="10"/>
      <c r="AF107" s="27"/>
      <c r="AG107" s="362"/>
      <c r="AH107" s="363"/>
      <c r="AI107" s="363"/>
      <c r="AJ107" s="363"/>
      <c r="AK107" s="363"/>
      <c r="AL107" s="363"/>
      <c r="AM107" s="363"/>
      <c r="AN107" s="363"/>
      <c r="AO107" s="363"/>
      <c r="AP107" s="363"/>
      <c r="AQ107" s="363"/>
      <c r="AR107" s="363"/>
      <c r="AS107" s="364"/>
      <c r="AT107" s="36"/>
      <c r="AU107" s="36"/>
      <c r="AV107" s="362"/>
      <c r="AW107" s="363"/>
      <c r="AX107" s="363"/>
      <c r="AY107" s="363"/>
      <c r="AZ107" s="363"/>
      <c r="BA107" s="363"/>
      <c r="BB107" s="363"/>
      <c r="BC107" s="363"/>
      <c r="BD107" s="363"/>
      <c r="BE107" s="363"/>
      <c r="BF107" s="363"/>
      <c r="BG107" s="363"/>
      <c r="BH107" s="364"/>
      <c r="BI107" s="36"/>
      <c r="BJ107" s="36"/>
      <c r="BK107" s="362"/>
      <c r="BL107" s="363"/>
      <c r="BM107" s="363"/>
      <c r="BN107" s="363"/>
      <c r="BO107" s="363"/>
      <c r="BP107" s="363"/>
      <c r="BQ107" s="363"/>
      <c r="BR107" s="363"/>
      <c r="BS107" s="363"/>
      <c r="BT107" s="363"/>
      <c r="BU107" s="363"/>
      <c r="BV107" s="363"/>
      <c r="BW107" s="364"/>
      <c r="BX107" s="29"/>
      <c r="BY107" s="71"/>
    </row>
    <row r="108" spans="1:77" ht="13.8" thickBot="1" x14ac:dyDescent="0.35">
      <c r="A108" s="10"/>
      <c r="B108" s="30"/>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2"/>
      <c r="AD108" s="10"/>
      <c r="AE108" s="10"/>
      <c r="AF108" s="30"/>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2"/>
      <c r="BY108" s="71"/>
    </row>
    <row r="109" spans="1:77" x14ac:dyDescent="0.3">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0"/>
      <c r="BR109" s="10"/>
      <c r="BS109" s="10"/>
      <c r="BT109" s="10"/>
      <c r="BU109" s="10"/>
      <c r="BV109" s="10"/>
      <c r="BW109" s="10"/>
      <c r="BX109" s="10"/>
      <c r="BY109" s="71"/>
    </row>
    <row r="110" spans="1:77" hidden="1" x14ac:dyDescent="0.3">
      <c r="A110" s="71"/>
      <c r="B110" s="71"/>
      <c r="C110" s="71"/>
      <c r="D110" s="71"/>
      <c r="E110" s="71"/>
      <c r="F110" s="71"/>
      <c r="G110" s="71"/>
      <c r="H110" s="71"/>
      <c r="I110" s="71"/>
      <c r="J110" s="71"/>
      <c r="K110" s="71"/>
      <c r="L110" s="71"/>
      <c r="M110" s="71"/>
      <c r="N110" s="71"/>
      <c r="O110" s="71"/>
      <c r="P110" s="71"/>
      <c r="Q110" s="71"/>
      <c r="R110" s="71"/>
      <c r="S110" s="71"/>
      <c r="T110" s="71"/>
      <c r="U110" s="71"/>
      <c r="V110" s="71"/>
      <c r="W110" s="71"/>
      <c r="X110" s="71"/>
      <c r="Y110" s="71"/>
      <c r="Z110" s="71"/>
      <c r="AA110" s="71"/>
      <c r="AB110" s="71"/>
      <c r="AC110" s="71"/>
      <c r="AD110" s="71"/>
      <c r="AE110" s="71"/>
      <c r="AF110" s="71"/>
      <c r="AG110" s="71"/>
      <c r="AH110" s="71"/>
      <c r="AI110" s="71"/>
      <c r="AJ110" s="71"/>
      <c r="AK110" s="71"/>
      <c r="AL110" s="71"/>
      <c r="AM110" s="71"/>
      <c r="AN110" s="71"/>
      <c r="AO110" s="71"/>
      <c r="AP110" s="71"/>
      <c r="AQ110" s="71"/>
      <c r="AR110" s="71"/>
      <c r="AS110" s="71"/>
      <c r="AT110" s="71"/>
      <c r="AU110" s="71"/>
      <c r="AV110" s="71"/>
      <c r="AW110" s="71"/>
      <c r="AX110" s="71"/>
      <c r="AY110" s="71"/>
      <c r="AZ110" s="71"/>
      <c r="BA110" s="71"/>
      <c r="BB110" s="71"/>
      <c r="BC110" s="71"/>
      <c r="BD110" s="71"/>
      <c r="BE110" s="71"/>
      <c r="BF110" s="71"/>
      <c r="BG110" s="71"/>
      <c r="BH110" s="71"/>
      <c r="BI110" s="71"/>
      <c r="BJ110" s="71"/>
      <c r="BK110" s="71"/>
      <c r="BL110" s="71"/>
      <c r="BM110" s="71"/>
      <c r="BN110" s="71"/>
      <c r="BO110" s="71"/>
      <c r="BP110" s="71"/>
      <c r="BQ110" s="71"/>
      <c r="BR110" s="71"/>
      <c r="BS110" s="71"/>
      <c r="BT110" s="71"/>
      <c r="BU110" s="71"/>
      <c r="BV110" s="71"/>
      <c r="BW110" s="71"/>
      <c r="BX110" s="71"/>
      <c r="BY110" s="71"/>
    </row>
  </sheetData>
  <mergeCells count="345">
    <mergeCell ref="N11:Y11"/>
    <mergeCell ref="N12:S12"/>
    <mergeCell ref="T12:V12"/>
    <mergeCell ref="W12:Y12"/>
    <mergeCell ref="AG98:AS107"/>
    <mergeCell ref="AV98:BH107"/>
    <mergeCell ref="D48:G48"/>
    <mergeCell ref="H48:AA48"/>
    <mergeCell ref="D49:G49"/>
    <mergeCell ref="H49:AA49"/>
    <mergeCell ref="AG44:AZ49"/>
    <mergeCell ref="BD44:BW49"/>
    <mergeCell ref="B53:AC54"/>
    <mergeCell ref="C56:AB70"/>
    <mergeCell ref="AG56:AU56"/>
    <mergeCell ref="AG57:AU66"/>
    <mergeCell ref="AG68:AU68"/>
    <mergeCell ref="AX56:BW56"/>
    <mergeCell ref="D46:G46"/>
    <mergeCell ref="H46:AA46"/>
    <mergeCell ref="AO18:AZ18"/>
    <mergeCell ref="BK98:BW107"/>
    <mergeCell ref="AF82:BX83"/>
    <mergeCell ref="B74:AC75"/>
    <mergeCell ref="C77:AB107"/>
    <mergeCell ref="AG86:AS95"/>
    <mergeCell ref="AV86:BH95"/>
    <mergeCell ref="BK86:BW95"/>
    <mergeCell ref="AR85:AS85"/>
    <mergeCell ref="AO85:AQ85"/>
    <mergeCell ref="AG85:AN85"/>
    <mergeCell ref="AV85:BC85"/>
    <mergeCell ref="BD85:BF85"/>
    <mergeCell ref="BG85:BH85"/>
    <mergeCell ref="BK85:BR85"/>
    <mergeCell ref="BS85:BU85"/>
    <mergeCell ref="BV85:BW85"/>
    <mergeCell ref="AG97:AN97"/>
    <mergeCell ref="AO97:AQ97"/>
    <mergeCell ref="AR97:AS97"/>
    <mergeCell ref="AV97:BC97"/>
    <mergeCell ref="BD97:BF97"/>
    <mergeCell ref="BG97:BH97"/>
    <mergeCell ref="AG69:AU78"/>
    <mergeCell ref="AX57:BW78"/>
    <mergeCell ref="BK97:BR97"/>
    <mergeCell ref="BS97:BU97"/>
    <mergeCell ref="BV97:BW97"/>
    <mergeCell ref="D47:G47"/>
    <mergeCell ref="H47:AA47"/>
    <mergeCell ref="AG41:AU41"/>
    <mergeCell ref="AV41:AX41"/>
    <mergeCell ref="AY41:BA41"/>
    <mergeCell ref="BB41:BG41"/>
    <mergeCell ref="BH41:BJ41"/>
    <mergeCell ref="BK41:BM41"/>
    <mergeCell ref="BN41:BW41"/>
    <mergeCell ref="AG43:AZ43"/>
    <mergeCell ref="BD43:BW43"/>
    <mergeCell ref="D43:G43"/>
    <mergeCell ref="H43:U43"/>
    <mergeCell ref="V43:X43"/>
    <mergeCell ref="Y43:AA43"/>
    <mergeCell ref="D44:G44"/>
    <mergeCell ref="H44:U44"/>
    <mergeCell ref="V44:X44"/>
    <mergeCell ref="Y44:AA44"/>
    <mergeCell ref="AY39:BA39"/>
    <mergeCell ref="BB39:BG39"/>
    <mergeCell ref="BH39:BJ39"/>
    <mergeCell ref="BK39:BM39"/>
    <mergeCell ref="BN39:BW39"/>
    <mergeCell ref="AG40:AU40"/>
    <mergeCell ref="AV40:AX40"/>
    <mergeCell ref="AY40:BA40"/>
    <mergeCell ref="BB40:BG40"/>
    <mergeCell ref="BH40:BJ40"/>
    <mergeCell ref="BK40:BM40"/>
    <mergeCell ref="BN40:BW40"/>
    <mergeCell ref="AG39:AU39"/>
    <mergeCell ref="AV39:AX39"/>
    <mergeCell ref="BH37:BJ37"/>
    <mergeCell ref="BK37:BM37"/>
    <mergeCell ref="BN37:BW37"/>
    <mergeCell ref="AG38:AU38"/>
    <mergeCell ref="AV38:AX38"/>
    <mergeCell ref="AY38:BA38"/>
    <mergeCell ref="BB38:BG38"/>
    <mergeCell ref="BH38:BJ38"/>
    <mergeCell ref="BK38:BM38"/>
    <mergeCell ref="BN38:BW38"/>
    <mergeCell ref="AG37:AU37"/>
    <mergeCell ref="AV37:AX37"/>
    <mergeCell ref="AY37:BA37"/>
    <mergeCell ref="BB37:BG37"/>
    <mergeCell ref="BN35:BW35"/>
    <mergeCell ref="AG36:AU36"/>
    <mergeCell ref="AV36:AX36"/>
    <mergeCell ref="AY36:BA36"/>
    <mergeCell ref="BB36:BG36"/>
    <mergeCell ref="BH36:BJ36"/>
    <mergeCell ref="BK36:BM36"/>
    <mergeCell ref="BN36:BW36"/>
    <mergeCell ref="AG35:AU35"/>
    <mergeCell ref="AV35:AX35"/>
    <mergeCell ref="AY35:BA35"/>
    <mergeCell ref="BB35:BG35"/>
    <mergeCell ref="AG31:AN33"/>
    <mergeCell ref="AT31:AU31"/>
    <mergeCell ref="AV31:AW31"/>
    <mergeCell ref="AX31:AY31"/>
    <mergeCell ref="AP31:AS31"/>
    <mergeCell ref="AP32:AS32"/>
    <mergeCell ref="AT32:AU32"/>
    <mergeCell ref="AV32:AW32"/>
    <mergeCell ref="AX32:AY32"/>
    <mergeCell ref="BR28:BT28"/>
    <mergeCell ref="BN28:BO28"/>
    <mergeCell ref="BU28:BW28"/>
    <mergeCell ref="BK29:BM29"/>
    <mergeCell ref="BP29:BQ29"/>
    <mergeCell ref="BR29:BT29"/>
    <mergeCell ref="BN29:BO29"/>
    <mergeCell ref="BU29:BW29"/>
    <mergeCell ref="AG30:AN30"/>
    <mergeCell ref="AP30:AY30"/>
    <mergeCell ref="D40:G40"/>
    <mergeCell ref="H40:U40"/>
    <mergeCell ref="V40:X40"/>
    <mergeCell ref="Y40:AA40"/>
    <mergeCell ref="D41:G41"/>
    <mergeCell ref="H41:U41"/>
    <mergeCell ref="V41:X41"/>
    <mergeCell ref="Y41:AA41"/>
    <mergeCell ref="D42:G42"/>
    <mergeCell ref="H42:U42"/>
    <mergeCell ref="V42:X42"/>
    <mergeCell ref="Y42:AA42"/>
    <mergeCell ref="D37:G37"/>
    <mergeCell ref="H37:U37"/>
    <mergeCell ref="V37:X37"/>
    <mergeCell ref="Y37:AA37"/>
    <mergeCell ref="D38:G38"/>
    <mergeCell ref="H38:U38"/>
    <mergeCell ref="V38:X38"/>
    <mergeCell ref="Y38:AA38"/>
    <mergeCell ref="D39:G39"/>
    <mergeCell ref="H39:U39"/>
    <mergeCell ref="V39:X39"/>
    <mergeCell ref="Y39:AA39"/>
    <mergeCell ref="D34:G34"/>
    <mergeCell ref="H34:U34"/>
    <mergeCell ref="V34:X34"/>
    <mergeCell ref="Y34:AA34"/>
    <mergeCell ref="D35:G35"/>
    <mergeCell ref="H35:U35"/>
    <mergeCell ref="V35:X35"/>
    <mergeCell ref="Y35:AA35"/>
    <mergeCell ref="D36:G36"/>
    <mergeCell ref="H36:U36"/>
    <mergeCell ref="V36:X36"/>
    <mergeCell ref="Y36:AA36"/>
    <mergeCell ref="D31:G31"/>
    <mergeCell ref="H31:U31"/>
    <mergeCell ref="V31:X31"/>
    <mergeCell ref="Y31:AA31"/>
    <mergeCell ref="D32:G32"/>
    <mergeCell ref="H32:U32"/>
    <mergeCell ref="V32:X32"/>
    <mergeCell ref="Y32:AA32"/>
    <mergeCell ref="D33:G33"/>
    <mergeCell ref="H33:U33"/>
    <mergeCell ref="V33:X33"/>
    <mergeCell ref="Y33:AA33"/>
    <mergeCell ref="D28:G28"/>
    <mergeCell ref="H28:U28"/>
    <mergeCell ref="V28:X28"/>
    <mergeCell ref="Y28:AA28"/>
    <mergeCell ref="D29:G29"/>
    <mergeCell ref="H29:U29"/>
    <mergeCell ref="V29:X29"/>
    <mergeCell ref="Y29:AA29"/>
    <mergeCell ref="D30:G30"/>
    <mergeCell ref="H30:U30"/>
    <mergeCell ref="V30:X30"/>
    <mergeCell ref="Y30:AA30"/>
    <mergeCell ref="D27:G27"/>
    <mergeCell ref="V27:X27"/>
    <mergeCell ref="Y27:AA27"/>
    <mergeCell ref="H26:U26"/>
    <mergeCell ref="H27:U27"/>
    <mergeCell ref="B3:O3"/>
    <mergeCell ref="B2:O2"/>
    <mergeCell ref="Q2:T2"/>
    <mergeCell ref="Q3:T3"/>
    <mergeCell ref="D26:G26"/>
    <mergeCell ref="V26:X26"/>
    <mergeCell ref="Y26:AA26"/>
    <mergeCell ref="B23:AC24"/>
    <mergeCell ref="F17:H17"/>
    <mergeCell ref="F18:H18"/>
    <mergeCell ref="C13:E13"/>
    <mergeCell ref="C14:E14"/>
    <mergeCell ref="C15:E15"/>
    <mergeCell ref="C16:E16"/>
    <mergeCell ref="C17:E17"/>
    <mergeCell ref="C18:E18"/>
    <mergeCell ref="B5:G5"/>
    <mergeCell ref="B6:G6"/>
    <mergeCell ref="I5:N5"/>
    <mergeCell ref="BF2:BX6"/>
    <mergeCell ref="W5:AB5"/>
    <mergeCell ref="W6:AB6"/>
    <mergeCell ref="AD5:AI5"/>
    <mergeCell ref="AD6:AI6"/>
    <mergeCell ref="AK5:AP5"/>
    <mergeCell ref="AK6:AP6"/>
    <mergeCell ref="AW2:BD2"/>
    <mergeCell ref="AW3:BD3"/>
    <mergeCell ref="V2:AC2"/>
    <mergeCell ref="V3:AC3"/>
    <mergeCell ref="AE2:AL2"/>
    <mergeCell ref="AE3:AL3"/>
    <mergeCell ref="AN2:AU2"/>
    <mergeCell ref="AN3:AU3"/>
    <mergeCell ref="AR5:BD5"/>
    <mergeCell ref="AR6:BD6"/>
    <mergeCell ref="I6:N6"/>
    <mergeCell ref="P5:U5"/>
    <mergeCell ref="P6:U6"/>
    <mergeCell ref="N18:P18"/>
    <mergeCell ref="Q13:S13"/>
    <mergeCell ref="Q14:S14"/>
    <mergeCell ref="Q15:S15"/>
    <mergeCell ref="Q16:S16"/>
    <mergeCell ref="Q17:S17"/>
    <mergeCell ref="Q18:S18"/>
    <mergeCell ref="N13:P13"/>
    <mergeCell ref="N14:P14"/>
    <mergeCell ref="N15:P15"/>
    <mergeCell ref="N16:P16"/>
    <mergeCell ref="N17:P17"/>
    <mergeCell ref="I13:K13"/>
    <mergeCell ref="I14:K14"/>
    <mergeCell ref="I15:K15"/>
    <mergeCell ref="I16:K16"/>
    <mergeCell ref="I17:K17"/>
    <mergeCell ref="I18:K18"/>
    <mergeCell ref="C11:K11"/>
    <mergeCell ref="C12:H12"/>
    <mergeCell ref="I12:K12"/>
    <mergeCell ref="F13:H13"/>
    <mergeCell ref="AB13:AK13"/>
    <mergeCell ref="AB14:AK14"/>
    <mergeCell ref="AB15:AK15"/>
    <mergeCell ref="AB16:AK16"/>
    <mergeCell ref="AB17:AK17"/>
    <mergeCell ref="AB18:AK18"/>
    <mergeCell ref="F14:H14"/>
    <mergeCell ref="F15:H15"/>
    <mergeCell ref="F16:H16"/>
    <mergeCell ref="W13:Y13"/>
    <mergeCell ref="W14:Y14"/>
    <mergeCell ref="W15:Y15"/>
    <mergeCell ref="W16:Y16"/>
    <mergeCell ref="W17:Y17"/>
    <mergeCell ref="W18:Y18"/>
    <mergeCell ref="T13:V13"/>
    <mergeCell ref="T14:V14"/>
    <mergeCell ref="T15:V15"/>
    <mergeCell ref="T16:V16"/>
    <mergeCell ref="T17:V17"/>
    <mergeCell ref="T18:V18"/>
    <mergeCell ref="BB12:BD12"/>
    <mergeCell ref="BM11:BW18"/>
    <mergeCell ref="A8:BX9"/>
    <mergeCell ref="BB17:BF17"/>
    <mergeCell ref="BG17:BK17"/>
    <mergeCell ref="BB16:BF16"/>
    <mergeCell ref="BG16:BK16"/>
    <mergeCell ref="BE11:BK11"/>
    <mergeCell ref="BE12:BK12"/>
    <mergeCell ref="BB18:BF18"/>
    <mergeCell ref="BG18:BK18"/>
    <mergeCell ref="BB11:BD11"/>
    <mergeCell ref="AB11:AZ12"/>
    <mergeCell ref="BB15:BF15"/>
    <mergeCell ref="BG15:BK15"/>
    <mergeCell ref="AL13:AN13"/>
    <mergeCell ref="AL14:AN14"/>
    <mergeCell ref="AL15:AN15"/>
    <mergeCell ref="AL16:AN16"/>
    <mergeCell ref="AL17:AN17"/>
    <mergeCell ref="AL18:AN18"/>
    <mergeCell ref="BB14:BK14"/>
    <mergeCell ref="AO13:AZ13"/>
    <mergeCell ref="AO14:AZ14"/>
    <mergeCell ref="AO15:AZ15"/>
    <mergeCell ref="AO16:AZ16"/>
    <mergeCell ref="AO17:AZ17"/>
    <mergeCell ref="BK31:BM31"/>
    <mergeCell ref="AF23:BX24"/>
    <mergeCell ref="AG26:AN26"/>
    <mergeCell ref="AG27:AJ28"/>
    <mergeCell ref="AK27:AN28"/>
    <mergeCell ref="AP26:AW26"/>
    <mergeCell ref="AP27:AW28"/>
    <mergeCell ref="AY27:AZ27"/>
    <mergeCell ref="BB26:BE26"/>
    <mergeCell ref="BB27:BE27"/>
    <mergeCell ref="BB28:BE28"/>
    <mergeCell ref="BF26:BI26"/>
    <mergeCell ref="BF27:BI27"/>
    <mergeCell ref="BF28:BI28"/>
    <mergeCell ref="BB29:BE29"/>
    <mergeCell ref="BF29:BI29"/>
    <mergeCell ref="BK26:BW26"/>
    <mergeCell ref="BK27:BW27"/>
    <mergeCell ref="BK30:BW30"/>
    <mergeCell ref="BK28:BM28"/>
    <mergeCell ref="BP28:BQ28"/>
    <mergeCell ref="BR54:BX54"/>
    <mergeCell ref="BR53:BX53"/>
    <mergeCell ref="AF53:BQ54"/>
    <mergeCell ref="BA31:BF31"/>
    <mergeCell ref="BA32:BB32"/>
    <mergeCell ref="BC32:BD32"/>
    <mergeCell ref="BE32:BF32"/>
    <mergeCell ref="BA33:BB33"/>
    <mergeCell ref="BC33:BD33"/>
    <mergeCell ref="BE33:BF33"/>
    <mergeCell ref="BN31:BO31"/>
    <mergeCell ref="BP31:BR31"/>
    <mergeCell ref="BS31:BT31"/>
    <mergeCell ref="BU31:BW31"/>
    <mergeCell ref="BN32:BO32"/>
    <mergeCell ref="BP32:BR32"/>
    <mergeCell ref="BS32:BT32"/>
    <mergeCell ref="BU32:BW32"/>
    <mergeCell ref="BN33:BO33"/>
    <mergeCell ref="BP33:BR33"/>
    <mergeCell ref="BS33:BT33"/>
    <mergeCell ref="BU33:BW33"/>
    <mergeCell ref="BH35:BJ35"/>
    <mergeCell ref="BK35:BM35"/>
  </mergeCells>
  <dataValidations count="6">
    <dataValidation type="list" allowBlank="1" showInputMessage="1" showErrorMessage="1" sqref="AB14:AK17" xr:uid="{00000000-0002-0000-0000-000000000000}">
      <formula1>"Barbarian, Bard, Cleric, Druid, Fighter, Monk, Paladin, Ranger, Rogue, Sorcerer, Warlock, Wizard"</formula1>
    </dataValidation>
    <dataValidation type="list" allowBlank="1" showInputMessage="1" showErrorMessage="1" sqref="V2:AC2" xr:uid="{00000000-0002-0000-0000-000001000000}">
      <formula1>"Centaur, Human, Leonin, Minotaur, Satyr, Triton"</formula1>
    </dataValidation>
    <dataValidation type="list" allowBlank="1" showInputMessage="1" showErrorMessage="1" sqref="T13:V18 Y27:AA44" xr:uid="{00000000-0002-0000-0000-000002000000}">
      <formula1>"Yes"</formula1>
    </dataValidation>
    <dataValidation type="list" allowBlank="1" showInputMessage="1" showErrorMessage="1" sqref="V27:X44" xr:uid="{00000000-0002-0000-0000-000003000000}">
      <formula1>"Yes, 0.5, 2"</formula1>
    </dataValidation>
    <dataValidation type="list" allowBlank="1" showInputMessage="1" showErrorMessage="1" sqref="BK27:BW27" xr:uid="{00000000-0002-0000-0000-000004000000}">
      <formula1>"None, Padded, Leather, Studded Leather, Hide, Chain Shirt, Scale Mail, Breastplate, Half Plate, Ring Mail, Chain Mail, Splint, Plate"</formula1>
    </dataValidation>
    <dataValidation type="list" allowBlank="1" showInputMessage="1" showErrorMessage="1" sqref="BK30:BW30" xr:uid="{00000000-0002-0000-0000-000005000000}">
      <formula1>"No Shield, Shield"</formula1>
    </dataValidation>
  </dataValidations>
  <pageMargins left="0.7" right="0.7" top="0.75" bottom="0.75" header="0.3" footer="0.3"/>
  <pageSetup scale="71" orientation="portrait" r:id="rId1"/>
  <rowBreaks count="1" manualBreakCount="1">
    <brk id="51" max="16383" man="1"/>
  </rowBreaks>
  <colBreaks count="1" manualBreakCount="1">
    <brk id="76"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38" r:id="rId4" name="Check Box 14">
              <controlPr defaultSize="0" autoFill="0" autoLine="0" autoPict="0">
                <anchor moveWithCells="1">
                  <from>
                    <xdr:col>45</xdr:col>
                    <xdr:colOff>22860</xdr:colOff>
                    <xdr:row>30</xdr:row>
                    <xdr:rowOff>15240</xdr:rowOff>
                  </from>
                  <to>
                    <xdr:col>46</xdr:col>
                    <xdr:colOff>99060</xdr:colOff>
                    <xdr:row>30</xdr:row>
                    <xdr:rowOff>167640</xdr:rowOff>
                  </to>
                </anchor>
              </controlPr>
            </control>
          </mc:Choice>
        </mc:AlternateContent>
        <mc:AlternateContent xmlns:mc="http://schemas.openxmlformats.org/markup-compatibility/2006">
          <mc:Choice Requires="x14">
            <control shapeId="1039" r:id="rId5" name="Check Box 15">
              <controlPr defaultSize="0" autoFill="0" autoLine="0" autoPict="0">
                <anchor moveWithCells="1">
                  <from>
                    <xdr:col>47</xdr:col>
                    <xdr:colOff>22860</xdr:colOff>
                    <xdr:row>29</xdr:row>
                    <xdr:rowOff>175260</xdr:rowOff>
                  </from>
                  <to>
                    <xdr:col>48</xdr:col>
                    <xdr:colOff>99060</xdr:colOff>
                    <xdr:row>31</xdr:row>
                    <xdr:rowOff>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47</xdr:col>
                    <xdr:colOff>22860</xdr:colOff>
                    <xdr:row>30</xdr:row>
                    <xdr:rowOff>15240</xdr:rowOff>
                  </from>
                  <to>
                    <xdr:col>48</xdr:col>
                    <xdr:colOff>99060</xdr:colOff>
                    <xdr:row>30</xdr:row>
                    <xdr:rowOff>167640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49</xdr:col>
                    <xdr:colOff>22860</xdr:colOff>
                    <xdr:row>30</xdr:row>
                    <xdr:rowOff>15240</xdr:rowOff>
                  </from>
                  <to>
                    <xdr:col>50</xdr:col>
                    <xdr:colOff>99060</xdr:colOff>
                    <xdr:row>30</xdr:row>
                    <xdr:rowOff>167640</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45</xdr:col>
                    <xdr:colOff>22860</xdr:colOff>
                    <xdr:row>31</xdr:row>
                    <xdr:rowOff>15240</xdr:rowOff>
                  </from>
                  <to>
                    <xdr:col>46</xdr:col>
                    <xdr:colOff>99060</xdr:colOff>
                    <xdr:row>31</xdr:row>
                    <xdr:rowOff>167640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47</xdr:col>
                    <xdr:colOff>22860</xdr:colOff>
                    <xdr:row>31</xdr:row>
                    <xdr:rowOff>15240</xdr:rowOff>
                  </from>
                  <to>
                    <xdr:col>48</xdr:col>
                    <xdr:colOff>99060</xdr:colOff>
                    <xdr:row>31</xdr:row>
                    <xdr:rowOff>167640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49</xdr:col>
                    <xdr:colOff>22860</xdr:colOff>
                    <xdr:row>31</xdr:row>
                    <xdr:rowOff>15240</xdr:rowOff>
                  </from>
                  <to>
                    <xdr:col>50</xdr:col>
                    <xdr:colOff>99060</xdr:colOff>
                    <xdr:row>31</xdr:row>
                    <xdr:rowOff>167640</xdr:rowOff>
                  </to>
                </anchor>
              </controlPr>
            </control>
          </mc:Choice>
        </mc:AlternateContent>
        <mc:AlternateContent xmlns:mc="http://schemas.openxmlformats.org/markup-compatibility/2006">
          <mc:Choice Requires="x14">
            <control shapeId="1046" r:id="rId11" name="Check Box 22">
              <controlPr defaultSize="0" autoFill="0" autoLine="0" autoPict="0">
                <anchor moveWithCells="1">
                  <from>
                    <xdr:col>52</xdr:col>
                    <xdr:colOff>30480</xdr:colOff>
                    <xdr:row>30</xdr:row>
                    <xdr:rowOff>160020</xdr:rowOff>
                  </from>
                  <to>
                    <xdr:col>54</xdr:col>
                    <xdr:colOff>0</xdr:colOff>
                    <xdr:row>32</xdr:row>
                    <xdr:rowOff>15240</xdr:rowOff>
                  </to>
                </anchor>
              </controlPr>
            </control>
          </mc:Choice>
        </mc:AlternateContent>
        <mc:AlternateContent xmlns:mc="http://schemas.openxmlformats.org/markup-compatibility/2006">
          <mc:Choice Requires="x14">
            <control shapeId="1047" r:id="rId12" name="Check Box 23">
              <controlPr defaultSize="0" autoFill="0" autoLine="0" autoPict="0">
                <anchor moveWithCells="1">
                  <from>
                    <xdr:col>54</xdr:col>
                    <xdr:colOff>30480</xdr:colOff>
                    <xdr:row>30</xdr:row>
                    <xdr:rowOff>160020</xdr:rowOff>
                  </from>
                  <to>
                    <xdr:col>56</xdr:col>
                    <xdr:colOff>0</xdr:colOff>
                    <xdr:row>32</xdr:row>
                    <xdr:rowOff>15240</xdr:rowOff>
                  </to>
                </anchor>
              </controlPr>
            </control>
          </mc:Choice>
        </mc:AlternateContent>
        <mc:AlternateContent xmlns:mc="http://schemas.openxmlformats.org/markup-compatibility/2006">
          <mc:Choice Requires="x14">
            <control shapeId="1048" r:id="rId13" name="Check Box 24">
              <controlPr defaultSize="0" autoFill="0" autoLine="0" autoPict="0">
                <anchor moveWithCells="1">
                  <from>
                    <xdr:col>56</xdr:col>
                    <xdr:colOff>30480</xdr:colOff>
                    <xdr:row>30</xdr:row>
                    <xdr:rowOff>160020</xdr:rowOff>
                  </from>
                  <to>
                    <xdr:col>58</xdr:col>
                    <xdr:colOff>0</xdr:colOff>
                    <xdr:row>32</xdr:row>
                    <xdr:rowOff>15240</xdr:rowOff>
                  </to>
                </anchor>
              </controlPr>
            </control>
          </mc:Choice>
        </mc:AlternateContent>
        <mc:AlternateContent xmlns:mc="http://schemas.openxmlformats.org/markup-compatibility/2006">
          <mc:Choice Requires="x14">
            <control shapeId="1049" r:id="rId14" name="Check Box 25">
              <controlPr defaultSize="0" autoFill="0" autoLine="0" autoPict="0">
                <anchor moveWithCells="1">
                  <from>
                    <xdr:col>52</xdr:col>
                    <xdr:colOff>30480</xdr:colOff>
                    <xdr:row>31</xdr:row>
                    <xdr:rowOff>160020</xdr:rowOff>
                  </from>
                  <to>
                    <xdr:col>54</xdr:col>
                    <xdr:colOff>0</xdr:colOff>
                    <xdr:row>33</xdr:row>
                    <xdr:rowOff>15240</xdr:rowOff>
                  </to>
                </anchor>
              </controlPr>
            </control>
          </mc:Choice>
        </mc:AlternateContent>
        <mc:AlternateContent xmlns:mc="http://schemas.openxmlformats.org/markup-compatibility/2006">
          <mc:Choice Requires="x14">
            <control shapeId="1050" r:id="rId15" name="Check Box 26">
              <controlPr defaultSize="0" autoFill="0" autoLine="0" autoPict="0">
                <anchor moveWithCells="1">
                  <from>
                    <xdr:col>54</xdr:col>
                    <xdr:colOff>30480</xdr:colOff>
                    <xdr:row>31</xdr:row>
                    <xdr:rowOff>160020</xdr:rowOff>
                  </from>
                  <to>
                    <xdr:col>56</xdr:col>
                    <xdr:colOff>0</xdr:colOff>
                    <xdr:row>33</xdr:row>
                    <xdr:rowOff>15240</xdr:rowOff>
                  </to>
                </anchor>
              </controlPr>
            </control>
          </mc:Choice>
        </mc:AlternateContent>
        <mc:AlternateContent xmlns:mc="http://schemas.openxmlformats.org/markup-compatibility/2006">
          <mc:Choice Requires="x14">
            <control shapeId="1051" r:id="rId16" name="Check Box 27">
              <controlPr defaultSize="0" autoFill="0" autoLine="0" autoPict="0">
                <anchor moveWithCells="1">
                  <from>
                    <xdr:col>56</xdr:col>
                    <xdr:colOff>30480</xdr:colOff>
                    <xdr:row>31</xdr:row>
                    <xdr:rowOff>160020</xdr:rowOff>
                  </from>
                  <to>
                    <xdr:col>58</xdr:col>
                    <xdr:colOff>0</xdr:colOff>
                    <xdr:row>33</xdr:row>
                    <xdr:rowOff>15240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70C0"/>
  </sheetPr>
  <dimension ref="A1:BX102"/>
  <sheetViews>
    <sheetView topLeftCell="A2" zoomScaleNormal="100" workbookViewId="0">
      <selection activeCell="A2" sqref="A2:BX3"/>
    </sheetView>
  </sheetViews>
  <sheetFormatPr defaultColWidth="0" defaultRowHeight="13.2" zeroHeight="1" x14ac:dyDescent="0.3"/>
  <cols>
    <col min="1" max="1" width="1.6640625" style="74" customWidth="1"/>
    <col min="2" max="75" width="1.6640625" style="13" customWidth="1"/>
    <col min="76" max="76" width="1.6640625" style="76" customWidth="1"/>
    <col min="77" max="16384" width="8.88671875" style="13" hidden="1"/>
  </cols>
  <sheetData>
    <row r="1" spans="1:76" ht="13.8" hidden="1" thickBot="1" x14ac:dyDescent="0.35">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row>
    <row r="2" spans="1:76" x14ac:dyDescent="0.3">
      <c r="A2" s="177" t="s">
        <v>102</v>
      </c>
      <c r="B2" s="178"/>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8"/>
      <c r="AN2" s="178"/>
      <c r="AO2" s="178"/>
      <c r="AP2" s="178"/>
      <c r="AQ2" s="178"/>
      <c r="AR2" s="178"/>
      <c r="AS2" s="178"/>
      <c r="AT2" s="178"/>
      <c r="AU2" s="178"/>
      <c r="AV2" s="178"/>
      <c r="AW2" s="178"/>
      <c r="AX2" s="178"/>
      <c r="AY2" s="178"/>
      <c r="AZ2" s="178"/>
      <c r="BA2" s="178"/>
      <c r="BB2" s="178"/>
      <c r="BC2" s="178"/>
      <c r="BD2" s="178"/>
      <c r="BE2" s="178"/>
      <c r="BF2" s="178"/>
      <c r="BG2" s="178"/>
      <c r="BH2" s="178"/>
      <c r="BI2" s="178"/>
      <c r="BJ2" s="178"/>
      <c r="BK2" s="178"/>
      <c r="BL2" s="178"/>
      <c r="BM2" s="178"/>
      <c r="BN2" s="178"/>
      <c r="BO2" s="178"/>
      <c r="BP2" s="178"/>
      <c r="BQ2" s="178"/>
      <c r="BR2" s="178"/>
      <c r="BS2" s="178"/>
      <c r="BT2" s="178"/>
      <c r="BU2" s="178"/>
      <c r="BV2" s="178"/>
      <c r="BW2" s="178"/>
      <c r="BX2" s="179"/>
    </row>
    <row r="3" spans="1:76" ht="13.8" thickBot="1" x14ac:dyDescent="0.35">
      <c r="A3" s="541"/>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542"/>
      <c r="AJ3" s="542"/>
      <c r="AK3" s="542"/>
      <c r="AL3" s="542"/>
      <c r="AM3" s="542"/>
      <c r="AN3" s="542"/>
      <c r="AO3" s="542"/>
      <c r="AP3" s="542"/>
      <c r="AQ3" s="542"/>
      <c r="AR3" s="542"/>
      <c r="AS3" s="542"/>
      <c r="AT3" s="542"/>
      <c r="AU3" s="542"/>
      <c r="AV3" s="542"/>
      <c r="AW3" s="542"/>
      <c r="AX3" s="542"/>
      <c r="AY3" s="542"/>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3"/>
    </row>
    <row r="4" spans="1:76" ht="13.8" thickBot="1" x14ac:dyDescent="0.35">
      <c r="A4" s="37"/>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40"/>
    </row>
    <row r="5" spans="1:76" ht="14.4" thickBot="1" x14ac:dyDescent="0.35">
      <c r="A5" s="37"/>
      <c r="B5" s="38"/>
      <c r="C5" s="517" t="s">
        <v>103</v>
      </c>
      <c r="D5" s="518"/>
      <c r="E5" s="518"/>
      <c r="F5" s="518"/>
      <c r="G5" s="518"/>
      <c r="H5" s="518"/>
      <c r="I5" s="518"/>
      <c r="J5" s="518"/>
      <c r="K5" s="518"/>
      <c r="L5" s="518"/>
      <c r="M5" s="518"/>
      <c r="N5" s="518"/>
      <c r="O5" s="519" t="s">
        <v>104</v>
      </c>
      <c r="P5" s="519"/>
      <c r="Q5" s="520" t="s">
        <v>105</v>
      </c>
      <c r="R5" s="520"/>
      <c r="S5" s="520" t="s">
        <v>106</v>
      </c>
      <c r="T5" s="521"/>
      <c r="U5" s="38"/>
      <c r="V5" s="38"/>
      <c r="W5" s="517" t="s">
        <v>103</v>
      </c>
      <c r="X5" s="518"/>
      <c r="Y5" s="518"/>
      <c r="Z5" s="518"/>
      <c r="AA5" s="518"/>
      <c r="AB5" s="518"/>
      <c r="AC5" s="518"/>
      <c r="AD5" s="518"/>
      <c r="AE5" s="518"/>
      <c r="AF5" s="518"/>
      <c r="AG5" s="518"/>
      <c r="AH5" s="518"/>
      <c r="AI5" s="519" t="s">
        <v>104</v>
      </c>
      <c r="AJ5" s="519"/>
      <c r="AK5" s="520" t="s">
        <v>105</v>
      </c>
      <c r="AL5" s="520"/>
      <c r="AM5" s="520" t="s">
        <v>106</v>
      </c>
      <c r="AN5" s="521"/>
      <c r="AO5" s="38"/>
      <c r="AP5" s="39"/>
      <c r="AQ5" s="472" t="s">
        <v>121</v>
      </c>
      <c r="AR5" s="473"/>
      <c r="AS5" s="473"/>
      <c r="AT5" s="473"/>
      <c r="AU5" s="473"/>
      <c r="AV5" s="473"/>
      <c r="AW5" s="473"/>
      <c r="AX5" s="473"/>
      <c r="AY5" s="473"/>
      <c r="AZ5" s="473"/>
      <c r="BA5" s="473"/>
      <c r="BB5" s="473"/>
      <c r="BC5" s="473"/>
      <c r="BD5" s="473"/>
      <c r="BE5" s="474"/>
      <c r="BF5" s="39"/>
      <c r="BG5" s="39"/>
      <c r="BH5" s="415" t="s">
        <v>126</v>
      </c>
      <c r="BI5" s="416"/>
      <c r="BJ5" s="416"/>
      <c r="BK5" s="416"/>
      <c r="BL5" s="416"/>
      <c r="BM5" s="416"/>
      <c r="BN5" s="416"/>
      <c r="BO5" s="416"/>
      <c r="BP5" s="416"/>
      <c r="BQ5" s="416"/>
      <c r="BR5" s="416"/>
      <c r="BS5" s="416"/>
      <c r="BT5" s="416"/>
      <c r="BU5" s="416"/>
      <c r="BV5" s="416"/>
      <c r="BW5" s="417"/>
      <c r="BX5" s="51"/>
    </row>
    <row r="6" spans="1:76" ht="14.4" customHeight="1" thickBot="1" x14ac:dyDescent="0.35">
      <c r="A6" s="37"/>
      <c r="B6" s="41"/>
      <c r="C6" s="544" t="s">
        <v>107</v>
      </c>
      <c r="D6" s="545"/>
      <c r="E6" s="545"/>
      <c r="F6" s="545"/>
      <c r="G6" s="545"/>
      <c r="H6" s="545"/>
      <c r="I6" s="545"/>
      <c r="J6" s="545"/>
      <c r="K6" s="545"/>
      <c r="L6" s="545"/>
      <c r="M6" s="545"/>
      <c r="N6" s="545"/>
      <c r="O6" s="545"/>
      <c r="P6" s="545"/>
      <c r="Q6" s="545"/>
      <c r="R6" s="545"/>
      <c r="S6" s="545"/>
      <c r="T6" s="546"/>
      <c r="U6" s="41"/>
      <c r="V6" s="38"/>
      <c r="W6" s="501" t="s">
        <v>112</v>
      </c>
      <c r="X6" s="502"/>
      <c r="Y6" s="502"/>
      <c r="Z6" s="502"/>
      <c r="AA6" s="502"/>
      <c r="AB6" s="502"/>
      <c r="AC6" s="502"/>
      <c r="AD6" s="502"/>
      <c r="AE6" s="502"/>
      <c r="AF6" s="502"/>
      <c r="AG6" s="502"/>
      <c r="AH6" s="502"/>
      <c r="AI6" s="513"/>
      <c r="AJ6" s="513"/>
      <c r="AK6" s="514"/>
      <c r="AL6" s="514"/>
      <c r="AM6" s="505"/>
      <c r="AN6" s="506"/>
      <c r="AO6" s="41"/>
      <c r="AP6" s="39"/>
      <c r="AQ6" s="421" t="s">
        <v>115</v>
      </c>
      <c r="AR6" s="422"/>
      <c r="AS6" s="422"/>
      <c r="AT6" s="422" t="s">
        <v>116</v>
      </c>
      <c r="AU6" s="422"/>
      <c r="AV6" s="422"/>
      <c r="AW6" s="422" t="s">
        <v>117</v>
      </c>
      <c r="AX6" s="422"/>
      <c r="AY6" s="422"/>
      <c r="AZ6" s="422" t="s">
        <v>118</v>
      </c>
      <c r="BA6" s="422"/>
      <c r="BB6" s="422"/>
      <c r="BC6" s="422" t="s">
        <v>119</v>
      </c>
      <c r="BD6" s="422"/>
      <c r="BE6" s="423"/>
      <c r="BF6" s="39"/>
      <c r="BG6" s="39"/>
      <c r="BH6" s="547" t="s">
        <v>127</v>
      </c>
      <c r="BI6" s="548"/>
      <c r="BJ6" s="548"/>
      <c r="BK6" s="548"/>
      <c r="BL6" s="548"/>
      <c r="BM6" s="548"/>
      <c r="BN6" s="548"/>
      <c r="BO6" s="548"/>
      <c r="BP6" s="548"/>
      <c r="BQ6" s="548"/>
      <c r="BR6" s="548"/>
      <c r="BS6" s="548"/>
      <c r="BT6" s="548"/>
      <c r="BU6" s="548"/>
      <c r="BV6" s="548"/>
      <c r="BW6" s="549"/>
      <c r="BX6" s="40"/>
    </row>
    <row r="7" spans="1:76" ht="14.4" thickBot="1" x14ac:dyDescent="0.35">
      <c r="A7" s="37"/>
      <c r="B7" s="38"/>
      <c r="C7" s="484" t="s">
        <v>108</v>
      </c>
      <c r="D7" s="485"/>
      <c r="E7" s="485"/>
      <c r="F7" s="485"/>
      <c r="G7" s="485"/>
      <c r="H7" s="485"/>
      <c r="I7" s="485"/>
      <c r="J7" s="485"/>
      <c r="K7" s="485"/>
      <c r="L7" s="485"/>
      <c r="M7" s="485"/>
      <c r="N7" s="554"/>
      <c r="O7" s="555"/>
      <c r="P7" s="556"/>
      <c r="Q7" s="557"/>
      <c r="R7" s="557"/>
      <c r="S7" s="535">
        <f>SUM(Front!BU33)</f>
        <v>13</v>
      </c>
      <c r="T7" s="536"/>
      <c r="U7" s="38"/>
      <c r="V7" s="38"/>
      <c r="W7" s="484"/>
      <c r="X7" s="485"/>
      <c r="Y7" s="485"/>
      <c r="Z7" s="485"/>
      <c r="AA7" s="485"/>
      <c r="AB7" s="485"/>
      <c r="AC7" s="485"/>
      <c r="AD7" s="485"/>
      <c r="AE7" s="485"/>
      <c r="AF7" s="485"/>
      <c r="AG7" s="485"/>
      <c r="AH7" s="485"/>
      <c r="AI7" s="507"/>
      <c r="AJ7" s="507"/>
      <c r="AK7" s="508"/>
      <c r="AL7" s="508"/>
      <c r="AM7" s="488"/>
      <c r="AN7" s="489"/>
      <c r="AO7" s="38"/>
      <c r="AP7" s="39"/>
      <c r="AQ7" s="476"/>
      <c r="AR7" s="477"/>
      <c r="AS7" s="477"/>
      <c r="AT7" s="477"/>
      <c r="AU7" s="477"/>
      <c r="AV7" s="477"/>
      <c r="AW7" s="477"/>
      <c r="AX7" s="477"/>
      <c r="AY7" s="477"/>
      <c r="AZ7" s="477"/>
      <c r="BA7" s="477"/>
      <c r="BB7" s="477"/>
      <c r="BC7" s="477"/>
      <c r="BD7" s="477"/>
      <c r="BE7" s="480"/>
      <c r="BF7" s="39"/>
      <c r="BG7" s="39"/>
      <c r="BH7" s="550"/>
      <c r="BI7" s="548"/>
      <c r="BJ7" s="548"/>
      <c r="BK7" s="548"/>
      <c r="BL7" s="548"/>
      <c r="BM7" s="548"/>
      <c r="BN7" s="548"/>
      <c r="BO7" s="548"/>
      <c r="BP7" s="548"/>
      <c r="BQ7" s="548"/>
      <c r="BR7" s="548"/>
      <c r="BS7" s="548"/>
      <c r="BT7" s="548"/>
      <c r="BU7" s="548"/>
      <c r="BV7" s="548"/>
      <c r="BW7" s="549"/>
      <c r="BX7" s="40"/>
    </row>
    <row r="8" spans="1:76" ht="13.2" customHeight="1" thickBot="1" x14ac:dyDescent="0.35">
      <c r="A8" s="42"/>
      <c r="B8" s="43"/>
      <c r="C8" s="496" t="s">
        <v>109</v>
      </c>
      <c r="D8" s="497"/>
      <c r="E8" s="497"/>
      <c r="F8" s="497"/>
      <c r="G8" s="497"/>
      <c r="H8" s="497"/>
      <c r="I8" s="497"/>
      <c r="J8" s="497"/>
      <c r="K8" s="497"/>
      <c r="L8" s="497"/>
      <c r="M8" s="497"/>
      <c r="N8" s="497"/>
      <c r="O8" s="511"/>
      <c r="P8" s="511"/>
      <c r="Q8" s="512"/>
      <c r="R8" s="512"/>
      <c r="S8" s="524"/>
      <c r="T8" s="525"/>
      <c r="U8" s="43"/>
      <c r="V8" s="43"/>
      <c r="W8" s="496"/>
      <c r="X8" s="497"/>
      <c r="Y8" s="497"/>
      <c r="Z8" s="497"/>
      <c r="AA8" s="497"/>
      <c r="AB8" s="497"/>
      <c r="AC8" s="497"/>
      <c r="AD8" s="497"/>
      <c r="AE8" s="497"/>
      <c r="AF8" s="497"/>
      <c r="AG8" s="497"/>
      <c r="AH8" s="497"/>
      <c r="AI8" s="511"/>
      <c r="AJ8" s="511"/>
      <c r="AK8" s="512"/>
      <c r="AL8" s="512"/>
      <c r="AM8" s="500"/>
      <c r="AN8" s="489"/>
      <c r="AO8" s="43"/>
      <c r="AP8" s="39"/>
      <c r="AQ8" s="478"/>
      <c r="AR8" s="479"/>
      <c r="AS8" s="479"/>
      <c r="AT8" s="479"/>
      <c r="AU8" s="479"/>
      <c r="AV8" s="479"/>
      <c r="AW8" s="479"/>
      <c r="AX8" s="479"/>
      <c r="AY8" s="479"/>
      <c r="AZ8" s="479"/>
      <c r="BA8" s="479"/>
      <c r="BB8" s="479"/>
      <c r="BC8" s="479"/>
      <c r="BD8" s="479"/>
      <c r="BE8" s="481"/>
      <c r="BF8" s="39"/>
      <c r="BG8" s="39"/>
      <c r="BH8" s="550"/>
      <c r="BI8" s="548"/>
      <c r="BJ8" s="548"/>
      <c r="BK8" s="548"/>
      <c r="BL8" s="548"/>
      <c r="BM8" s="548"/>
      <c r="BN8" s="548"/>
      <c r="BO8" s="548"/>
      <c r="BP8" s="548"/>
      <c r="BQ8" s="548"/>
      <c r="BR8" s="548"/>
      <c r="BS8" s="548"/>
      <c r="BT8" s="548"/>
      <c r="BU8" s="548"/>
      <c r="BV8" s="548"/>
      <c r="BW8" s="549"/>
      <c r="BX8" s="40"/>
    </row>
    <row r="9" spans="1:76" ht="13.8" customHeight="1" thickBot="1" x14ac:dyDescent="0.35">
      <c r="A9" s="42"/>
      <c r="B9" s="43"/>
      <c r="C9" s="484"/>
      <c r="D9" s="485"/>
      <c r="E9" s="485"/>
      <c r="F9" s="485"/>
      <c r="G9" s="485"/>
      <c r="H9" s="485"/>
      <c r="I9" s="485"/>
      <c r="J9" s="485"/>
      <c r="K9" s="485"/>
      <c r="L9" s="485"/>
      <c r="M9" s="485"/>
      <c r="N9" s="485"/>
      <c r="O9" s="507"/>
      <c r="P9" s="507"/>
      <c r="Q9" s="508"/>
      <c r="R9" s="508"/>
      <c r="S9" s="500"/>
      <c r="T9" s="489"/>
      <c r="U9" s="43"/>
      <c r="V9" s="43"/>
      <c r="W9" s="484"/>
      <c r="X9" s="485"/>
      <c r="Y9" s="485"/>
      <c r="Z9" s="485"/>
      <c r="AA9" s="485"/>
      <c r="AB9" s="485"/>
      <c r="AC9" s="485"/>
      <c r="AD9" s="485"/>
      <c r="AE9" s="485"/>
      <c r="AF9" s="485"/>
      <c r="AG9" s="485"/>
      <c r="AH9" s="485"/>
      <c r="AI9" s="507"/>
      <c r="AJ9" s="507"/>
      <c r="AK9" s="508"/>
      <c r="AL9" s="508"/>
      <c r="AM9" s="488"/>
      <c r="AN9" s="489"/>
      <c r="AO9" s="43"/>
      <c r="AP9" s="39"/>
      <c r="AQ9" s="112" t="s">
        <v>299</v>
      </c>
      <c r="AR9" s="39"/>
      <c r="AS9" s="39"/>
      <c r="AT9" s="39"/>
      <c r="AU9" s="39"/>
      <c r="AV9" s="39"/>
      <c r="AW9" s="39"/>
      <c r="AX9" s="39"/>
      <c r="AY9" s="39"/>
      <c r="AZ9" s="466">
        <f>SUM(AZ7+AW7*0.5+AT7*0.1+AQ7*0.01+BC7*10)</f>
        <v>0</v>
      </c>
      <c r="BA9" s="467"/>
      <c r="BB9" s="467"/>
      <c r="BC9" s="467"/>
      <c r="BD9" s="467"/>
      <c r="BE9" s="468"/>
      <c r="BF9" s="39"/>
      <c r="BG9" s="39"/>
      <c r="BH9" s="550"/>
      <c r="BI9" s="548"/>
      <c r="BJ9" s="548"/>
      <c r="BK9" s="548"/>
      <c r="BL9" s="548"/>
      <c r="BM9" s="548"/>
      <c r="BN9" s="548"/>
      <c r="BO9" s="548"/>
      <c r="BP9" s="548"/>
      <c r="BQ9" s="548"/>
      <c r="BR9" s="548"/>
      <c r="BS9" s="548"/>
      <c r="BT9" s="548"/>
      <c r="BU9" s="548"/>
      <c r="BV9" s="548"/>
      <c r="BW9" s="549"/>
      <c r="BX9" s="40"/>
    </row>
    <row r="10" spans="1:76" ht="14.4" thickBot="1" x14ac:dyDescent="0.35">
      <c r="A10" s="37"/>
      <c r="B10" s="38"/>
      <c r="C10" s="496"/>
      <c r="D10" s="497"/>
      <c r="E10" s="497"/>
      <c r="F10" s="497"/>
      <c r="G10" s="497"/>
      <c r="H10" s="497"/>
      <c r="I10" s="497"/>
      <c r="J10" s="497"/>
      <c r="K10" s="497"/>
      <c r="L10" s="497"/>
      <c r="M10" s="497"/>
      <c r="N10" s="497"/>
      <c r="O10" s="523"/>
      <c r="P10" s="523"/>
      <c r="Q10" s="448"/>
      <c r="R10" s="448"/>
      <c r="S10" s="500"/>
      <c r="T10" s="489"/>
      <c r="U10" s="38"/>
      <c r="V10" s="38"/>
      <c r="W10" s="496"/>
      <c r="X10" s="497"/>
      <c r="Y10" s="497"/>
      <c r="Z10" s="497"/>
      <c r="AA10" s="497"/>
      <c r="AB10" s="497"/>
      <c r="AC10" s="497"/>
      <c r="AD10" s="497"/>
      <c r="AE10" s="497"/>
      <c r="AF10" s="497"/>
      <c r="AG10" s="497"/>
      <c r="AH10" s="497"/>
      <c r="AI10" s="511"/>
      <c r="AJ10" s="511"/>
      <c r="AK10" s="512"/>
      <c r="AL10" s="512"/>
      <c r="AM10" s="500"/>
      <c r="AN10" s="489"/>
      <c r="AO10" s="38"/>
      <c r="AP10" s="39"/>
      <c r="AQ10" s="38"/>
      <c r="AR10" s="39"/>
      <c r="AS10" s="39"/>
      <c r="AT10" s="39"/>
      <c r="AU10" s="39"/>
      <c r="AV10" s="53" t="s">
        <v>120</v>
      </c>
      <c r="AW10" s="38"/>
      <c r="AX10" s="39"/>
      <c r="AY10" s="39"/>
      <c r="AZ10" s="39"/>
      <c r="BA10" s="39"/>
      <c r="BB10" s="39"/>
      <c r="BC10" s="469">
        <f>SUM(AQ7*0.005+AT7*0.005+AW7*0.005+AZ7*0.005+BC7*0.005)</f>
        <v>0</v>
      </c>
      <c r="BD10" s="470"/>
      <c r="BE10" s="471"/>
      <c r="BF10" s="39"/>
      <c r="BG10" s="39"/>
      <c r="BH10" s="550"/>
      <c r="BI10" s="548"/>
      <c r="BJ10" s="548"/>
      <c r="BK10" s="548"/>
      <c r="BL10" s="548"/>
      <c r="BM10" s="548"/>
      <c r="BN10" s="548"/>
      <c r="BO10" s="548"/>
      <c r="BP10" s="548"/>
      <c r="BQ10" s="548"/>
      <c r="BR10" s="548"/>
      <c r="BS10" s="548"/>
      <c r="BT10" s="548"/>
      <c r="BU10" s="548"/>
      <c r="BV10" s="548"/>
      <c r="BW10" s="549"/>
      <c r="BX10" s="40"/>
    </row>
    <row r="11" spans="1:76" ht="14.4" customHeight="1" x14ac:dyDescent="0.3">
      <c r="A11" s="37"/>
      <c r="B11" s="38"/>
      <c r="C11" s="484"/>
      <c r="D11" s="485"/>
      <c r="E11" s="485"/>
      <c r="F11" s="485"/>
      <c r="G11" s="485"/>
      <c r="H11" s="485"/>
      <c r="I11" s="485"/>
      <c r="J11" s="485"/>
      <c r="K11" s="485"/>
      <c r="L11" s="485"/>
      <c r="M11" s="485"/>
      <c r="N11" s="485"/>
      <c r="O11" s="507"/>
      <c r="P11" s="507"/>
      <c r="Q11" s="508"/>
      <c r="R11" s="508"/>
      <c r="S11" s="500"/>
      <c r="T11" s="489"/>
      <c r="U11" s="47"/>
      <c r="V11" s="47"/>
      <c r="W11" s="484"/>
      <c r="X11" s="485"/>
      <c r="Y11" s="485"/>
      <c r="Z11" s="485"/>
      <c r="AA11" s="485"/>
      <c r="AB11" s="485"/>
      <c r="AC11" s="485"/>
      <c r="AD11" s="485"/>
      <c r="AE11" s="485"/>
      <c r="AF11" s="485"/>
      <c r="AG11" s="485"/>
      <c r="AH11" s="485"/>
      <c r="AI11" s="507"/>
      <c r="AJ11" s="507"/>
      <c r="AK11" s="508"/>
      <c r="AL11" s="508"/>
      <c r="AM11" s="488"/>
      <c r="AN11" s="489"/>
      <c r="AO11" s="49"/>
      <c r="AP11" s="39"/>
      <c r="AQ11" s="475" t="s">
        <v>122</v>
      </c>
      <c r="AR11" s="459"/>
      <c r="AS11" s="459"/>
      <c r="AT11" s="459"/>
      <c r="AU11" s="459"/>
      <c r="AV11" s="459"/>
      <c r="AW11" s="459"/>
      <c r="AX11" s="459"/>
      <c r="AY11" s="459"/>
      <c r="AZ11" s="459" t="s">
        <v>104</v>
      </c>
      <c r="BA11" s="459"/>
      <c r="BB11" s="460" t="s">
        <v>298</v>
      </c>
      <c r="BC11" s="460"/>
      <c r="BD11" s="460"/>
      <c r="BE11" s="461"/>
      <c r="BF11" s="39"/>
      <c r="BG11" s="39"/>
      <c r="BH11" s="550"/>
      <c r="BI11" s="548"/>
      <c r="BJ11" s="548"/>
      <c r="BK11" s="548"/>
      <c r="BL11" s="548"/>
      <c r="BM11" s="548"/>
      <c r="BN11" s="548"/>
      <c r="BO11" s="548"/>
      <c r="BP11" s="548"/>
      <c r="BQ11" s="548"/>
      <c r="BR11" s="548"/>
      <c r="BS11" s="548"/>
      <c r="BT11" s="548"/>
      <c r="BU11" s="548"/>
      <c r="BV11" s="548"/>
      <c r="BW11" s="549"/>
      <c r="BX11" s="40"/>
    </row>
    <row r="12" spans="1:76" ht="13.8" customHeight="1" x14ac:dyDescent="0.3">
      <c r="A12" s="37"/>
      <c r="B12" s="38"/>
      <c r="C12" s="496"/>
      <c r="D12" s="497"/>
      <c r="E12" s="497"/>
      <c r="F12" s="497"/>
      <c r="G12" s="497"/>
      <c r="H12" s="497"/>
      <c r="I12" s="497"/>
      <c r="J12" s="497"/>
      <c r="K12" s="497"/>
      <c r="L12" s="497"/>
      <c r="M12" s="497"/>
      <c r="N12" s="497"/>
      <c r="O12" s="523"/>
      <c r="P12" s="523"/>
      <c r="Q12" s="448"/>
      <c r="R12" s="448"/>
      <c r="S12" s="500"/>
      <c r="T12" s="489"/>
      <c r="U12" s="47"/>
      <c r="V12" s="47"/>
      <c r="W12" s="496"/>
      <c r="X12" s="497"/>
      <c r="Y12" s="497"/>
      <c r="Z12" s="497"/>
      <c r="AA12" s="497"/>
      <c r="AB12" s="497"/>
      <c r="AC12" s="497"/>
      <c r="AD12" s="497"/>
      <c r="AE12" s="497"/>
      <c r="AF12" s="497"/>
      <c r="AG12" s="497"/>
      <c r="AH12" s="497"/>
      <c r="AI12" s="511"/>
      <c r="AJ12" s="511"/>
      <c r="AK12" s="512"/>
      <c r="AL12" s="512"/>
      <c r="AM12" s="500"/>
      <c r="AN12" s="489"/>
      <c r="AO12" s="49"/>
      <c r="AP12" s="39"/>
      <c r="AQ12" s="440"/>
      <c r="AR12" s="441"/>
      <c r="AS12" s="441"/>
      <c r="AT12" s="441"/>
      <c r="AU12" s="441"/>
      <c r="AV12" s="441"/>
      <c r="AW12" s="441"/>
      <c r="AX12" s="441"/>
      <c r="AY12" s="441"/>
      <c r="AZ12" s="455"/>
      <c r="BA12" s="455"/>
      <c r="BB12" s="455"/>
      <c r="BC12" s="455"/>
      <c r="BD12" s="455"/>
      <c r="BE12" s="456"/>
      <c r="BF12" s="39"/>
      <c r="BG12" s="39"/>
      <c r="BH12" s="550"/>
      <c r="BI12" s="548"/>
      <c r="BJ12" s="548"/>
      <c r="BK12" s="548"/>
      <c r="BL12" s="548"/>
      <c r="BM12" s="548"/>
      <c r="BN12" s="548"/>
      <c r="BO12" s="548"/>
      <c r="BP12" s="548"/>
      <c r="BQ12" s="548"/>
      <c r="BR12" s="548"/>
      <c r="BS12" s="548"/>
      <c r="BT12" s="548"/>
      <c r="BU12" s="548"/>
      <c r="BV12" s="548"/>
      <c r="BW12" s="549"/>
      <c r="BX12" s="40"/>
    </row>
    <row r="13" spans="1:76" ht="14.4" customHeight="1" x14ac:dyDescent="0.3">
      <c r="A13" s="37"/>
      <c r="B13" s="38"/>
      <c r="C13" s="484"/>
      <c r="D13" s="485"/>
      <c r="E13" s="485"/>
      <c r="F13" s="485"/>
      <c r="G13" s="485"/>
      <c r="H13" s="485"/>
      <c r="I13" s="485"/>
      <c r="J13" s="485"/>
      <c r="K13" s="485"/>
      <c r="L13" s="485"/>
      <c r="M13" s="485"/>
      <c r="N13" s="485"/>
      <c r="O13" s="507"/>
      <c r="P13" s="507"/>
      <c r="Q13" s="508"/>
      <c r="R13" s="508"/>
      <c r="S13" s="500"/>
      <c r="T13" s="489"/>
      <c r="U13" s="38"/>
      <c r="V13" s="38"/>
      <c r="W13" s="484"/>
      <c r="X13" s="485"/>
      <c r="Y13" s="485"/>
      <c r="Z13" s="485"/>
      <c r="AA13" s="485"/>
      <c r="AB13" s="485"/>
      <c r="AC13" s="485"/>
      <c r="AD13" s="485"/>
      <c r="AE13" s="485"/>
      <c r="AF13" s="485"/>
      <c r="AG13" s="485"/>
      <c r="AH13" s="485"/>
      <c r="AI13" s="507"/>
      <c r="AJ13" s="507"/>
      <c r="AK13" s="508"/>
      <c r="AL13" s="508"/>
      <c r="AM13" s="488"/>
      <c r="AN13" s="489"/>
      <c r="AO13" s="47"/>
      <c r="AP13" s="39"/>
      <c r="AQ13" s="444"/>
      <c r="AR13" s="445"/>
      <c r="AS13" s="445"/>
      <c r="AT13" s="445"/>
      <c r="AU13" s="445"/>
      <c r="AV13" s="445"/>
      <c r="AW13" s="445"/>
      <c r="AX13" s="445"/>
      <c r="AY13" s="445"/>
      <c r="AZ13" s="448"/>
      <c r="BA13" s="448"/>
      <c r="BB13" s="448"/>
      <c r="BC13" s="448"/>
      <c r="BD13" s="448"/>
      <c r="BE13" s="449"/>
      <c r="BF13" s="39"/>
      <c r="BG13" s="39"/>
      <c r="BH13" s="550"/>
      <c r="BI13" s="548"/>
      <c r="BJ13" s="548"/>
      <c r="BK13" s="548"/>
      <c r="BL13" s="548"/>
      <c r="BM13" s="548"/>
      <c r="BN13" s="548"/>
      <c r="BO13" s="548"/>
      <c r="BP13" s="548"/>
      <c r="BQ13" s="548"/>
      <c r="BR13" s="548"/>
      <c r="BS13" s="548"/>
      <c r="BT13" s="548"/>
      <c r="BU13" s="548"/>
      <c r="BV13" s="548"/>
      <c r="BW13" s="549"/>
      <c r="BX13" s="40"/>
    </row>
    <row r="14" spans="1:76" ht="15" customHeight="1" x14ac:dyDescent="0.3">
      <c r="A14" s="37"/>
      <c r="B14" s="38"/>
      <c r="C14" s="496"/>
      <c r="D14" s="497"/>
      <c r="E14" s="497"/>
      <c r="F14" s="497"/>
      <c r="G14" s="497"/>
      <c r="H14" s="497"/>
      <c r="I14" s="497"/>
      <c r="J14" s="497"/>
      <c r="K14" s="497"/>
      <c r="L14" s="497"/>
      <c r="M14" s="497"/>
      <c r="N14" s="497"/>
      <c r="O14" s="523"/>
      <c r="P14" s="523"/>
      <c r="Q14" s="448"/>
      <c r="R14" s="448"/>
      <c r="S14" s="500"/>
      <c r="T14" s="489"/>
      <c r="U14" s="38"/>
      <c r="V14" s="38"/>
      <c r="W14" s="496"/>
      <c r="X14" s="497"/>
      <c r="Y14" s="497"/>
      <c r="Z14" s="497"/>
      <c r="AA14" s="497"/>
      <c r="AB14" s="497"/>
      <c r="AC14" s="497"/>
      <c r="AD14" s="497"/>
      <c r="AE14" s="497"/>
      <c r="AF14" s="497"/>
      <c r="AG14" s="497"/>
      <c r="AH14" s="497"/>
      <c r="AI14" s="511"/>
      <c r="AJ14" s="511"/>
      <c r="AK14" s="512"/>
      <c r="AL14" s="512"/>
      <c r="AM14" s="500"/>
      <c r="AN14" s="489"/>
      <c r="AO14" s="38"/>
      <c r="AP14" s="39"/>
      <c r="AQ14" s="440"/>
      <c r="AR14" s="441"/>
      <c r="AS14" s="441"/>
      <c r="AT14" s="441"/>
      <c r="AU14" s="441"/>
      <c r="AV14" s="441"/>
      <c r="AW14" s="441"/>
      <c r="AX14" s="441"/>
      <c r="AY14" s="441"/>
      <c r="AZ14" s="455"/>
      <c r="BA14" s="455"/>
      <c r="BB14" s="455"/>
      <c r="BC14" s="455"/>
      <c r="BD14" s="455"/>
      <c r="BE14" s="456"/>
      <c r="BF14" s="39"/>
      <c r="BG14" s="39"/>
      <c r="BH14" s="550"/>
      <c r="BI14" s="548"/>
      <c r="BJ14" s="548"/>
      <c r="BK14" s="548"/>
      <c r="BL14" s="548"/>
      <c r="BM14" s="548"/>
      <c r="BN14" s="548"/>
      <c r="BO14" s="548"/>
      <c r="BP14" s="548"/>
      <c r="BQ14" s="548"/>
      <c r="BR14" s="548"/>
      <c r="BS14" s="548"/>
      <c r="BT14" s="548"/>
      <c r="BU14" s="548"/>
      <c r="BV14" s="548"/>
      <c r="BW14" s="549"/>
      <c r="BX14" s="40"/>
    </row>
    <row r="15" spans="1:76" ht="13.8" x14ac:dyDescent="0.3">
      <c r="A15" s="37"/>
      <c r="B15" s="38"/>
      <c r="C15" s="484"/>
      <c r="D15" s="485"/>
      <c r="E15" s="485"/>
      <c r="F15" s="485"/>
      <c r="G15" s="485"/>
      <c r="H15" s="485"/>
      <c r="I15" s="485"/>
      <c r="J15" s="485"/>
      <c r="K15" s="485"/>
      <c r="L15" s="485"/>
      <c r="M15" s="485"/>
      <c r="N15" s="485"/>
      <c r="O15" s="507"/>
      <c r="P15" s="507"/>
      <c r="Q15" s="508"/>
      <c r="R15" s="508"/>
      <c r="S15" s="500"/>
      <c r="T15" s="489"/>
      <c r="U15" s="38"/>
      <c r="V15" s="38"/>
      <c r="W15" s="484"/>
      <c r="X15" s="485"/>
      <c r="Y15" s="485"/>
      <c r="Z15" s="485"/>
      <c r="AA15" s="485"/>
      <c r="AB15" s="485"/>
      <c r="AC15" s="485"/>
      <c r="AD15" s="485"/>
      <c r="AE15" s="485"/>
      <c r="AF15" s="485"/>
      <c r="AG15" s="485"/>
      <c r="AH15" s="485"/>
      <c r="AI15" s="507"/>
      <c r="AJ15" s="507"/>
      <c r="AK15" s="508"/>
      <c r="AL15" s="508"/>
      <c r="AM15" s="488"/>
      <c r="AN15" s="489"/>
      <c r="AO15" s="38"/>
      <c r="AP15" s="39"/>
      <c r="AQ15" s="444"/>
      <c r="AR15" s="445"/>
      <c r="AS15" s="445"/>
      <c r="AT15" s="445"/>
      <c r="AU15" s="445"/>
      <c r="AV15" s="445"/>
      <c r="AW15" s="445"/>
      <c r="AX15" s="445"/>
      <c r="AY15" s="445"/>
      <c r="AZ15" s="448"/>
      <c r="BA15" s="448"/>
      <c r="BB15" s="448"/>
      <c r="BC15" s="448"/>
      <c r="BD15" s="448"/>
      <c r="BE15" s="449"/>
      <c r="BF15" s="39"/>
      <c r="BG15" s="39"/>
      <c r="BH15" s="550"/>
      <c r="BI15" s="548"/>
      <c r="BJ15" s="548"/>
      <c r="BK15" s="548"/>
      <c r="BL15" s="548"/>
      <c r="BM15" s="548"/>
      <c r="BN15" s="548"/>
      <c r="BO15" s="548"/>
      <c r="BP15" s="548"/>
      <c r="BQ15" s="548"/>
      <c r="BR15" s="548"/>
      <c r="BS15" s="548"/>
      <c r="BT15" s="548"/>
      <c r="BU15" s="548"/>
      <c r="BV15" s="548"/>
      <c r="BW15" s="549"/>
      <c r="BX15" s="40"/>
    </row>
    <row r="16" spans="1:76" ht="14.4" thickBot="1" x14ac:dyDescent="0.35">
      <c r="A16" s="37"/>
      <c r="B16" s="38"/>
      <c r="C16" s="490"/>
      <c r="D16" s="491"/>
      <c r="E16" s="491"/>
      <c r="F16" s="491"/>
      <c r="G16" s="491"/>
      <c r="H16" s="491"/>
      <c r="I16" s="491"/>
      <c r="J16" s="491"/>
      <c r="K16" s="491"/>
      <c r="L16" s="491"/>
      <c r="M16" s="491"/>
      <c r="N16" s="491"/>
      <c r="O16" s="522"/>
      <c r="P16" s="522"/>
      <c r="Q16" s="464"/>
      <c r="R16" s="464"/>
      <c r="S16" s="494"/>
      <c r="T16" s="495"/>
      <c r="U16" s="38"/>
      <c r="V16" s="38"/>
      <c r="W16" s="496"/>
      <c r="X16" s="497"/>
      <c r="Y16" s="497"/>
      <c r="Z16" s="497"/>
      <c r="AA16" s="497"/>
      <c r="AB16" s="497"/>
      <c r="AC16" s="497"/>
      <c r="AD16" s="497"/>
      <c r="AE16" s="497"/>
      <c r="AF16" s="497"/>
      <c r="AG16" s="497"/>
      <c r="AH16" s="497"/>
      <c r="AI16" s="511"/>
      <c r="AJ16" s="511"/>
      <c r="AK16" s="512"/>
      <c r="AL16" s="512"/>
      <c r="AM16" s="500"/>
      <c r="AN16" s="489"/>
      <c r="AO16" s="38"/>
      <c r="AP16" s="39"/>
      <c r="AQ16" s="440"/>
      <c r="AR16" s="441"/>
      <c r="AS16" s="441"/>
      <c r="AT16" s="441"/>
      <c r="AU16" s="441"/>
      <c r="AV16" s="441"/>
      <c r="AW16" s="441"/>
      <c r="AX16" s="441"/>
      <c r="AY16" s="441"/>
      <c r="AZ16" s="455"/>
      <c r="BA16" s="455"/>
      <c r="BB16" s="455"/>
      <c r="BC16" s="455"/>
      <c r="BD16" s="455"/>
      <c r="BE16" s="456"/>
      <c r="BF16" s="39"/>
      <c r="BG16" s="39"/>
      <c r="BH16" s="550"/>
      <c r="BI16" s="548"/>
      <c r="BJ16" s="548"/>
      <c r="BK16" s="548"/>
      <c r="BL16" s="548"/>
      <c r="BM16" s="548"/>
      <c r="BN16" s="548"/>
      <c r="BO16" s="548"/>
      <c r="BP16" s="548"/>
      <c r="BQ16" s="548"/>
      <c r="BR16" s="548"/>
      <c r="BS16" s="548"/>
      <c r="BT16" s="548"/>
      <c r="BU16" s="548"/>
      <c r="BV16" s="548"/>
      <c r="BW16" s="549"/>
      <c r="BX16" s="40"/>
    </row>
    <row r="17" spans="1:76" ht="14.4" thickBot="1" x14ac:dyDescent="0.35">
      <c r="A17" s="37"/>
      <c r="B17" s="38"/>
      <c r="C17" s="501" t="s">
        <v>110</v>
      </c>
      <c r="D17" s="502"/>
      <c r="E17" s="502"/>
      <c r="F17" s="502"/>
      <c r="G17" s="502"/>
      <c r="H17" s="502"/>
      <c r="I17" s="502"/>
      <c r="J17" s="502"/>
      <c r="K17" s="502"/>
      <c r="L17" s="502"/>
      <c r="M17" s="502"/>
      <c r="N17" s="502"/>
      <c r="O17" s="513"/>
      <c r="P17" s="513"/>
      <c r="Q17" s="514"/>
      <c r="R17" s="534"/>
      <c r="S17" s="535">
        <f>SUM(S18:T27)</f>
        <v>0</v>
      </c>
      <c r="T17" s="536"/>
      <c r="U17" s="38"/>
      <c r="V17" s="38"/>
      <c r="W17" s="484"/>
      <c r="X17" s="485"/>
      <c r="Y17" s="485"/>
      <c r="Z17" s="485"/>
      <c r="AA17" s="485"/>
      <c r="AB17" s="485"/>
      <c r="AC17" s="485"/>
      <c r="AD17" s="485"/>
      <c r="AE17" s="485"/>
      <c r="AF17" s="485"/>
      <c r="AG17" s="485"/>
      <c r="AH17" s="485"/>
      <c r="AI17" s="507"/>
      <c r="AJ17" s="507"/>
      <c r="AK17" s="508"/>
      <c r="AL17" s="508"/>
      <c r="AM17" s="488"/>
      <c r="AN17" s="489"/>
      <c r="AO17" s="38"/>
      <c r="AP17" s="39"/>
      <c r="AQ17" s="462"/>
      <c r="AR17" s="463"/>
      <c r="AS17" s="463"/>
      <c r="AT17" s="463"/>
      <c r="AU17" s="463"/>
      <c r="AV17" s="463"/>
      <c r="AW17" s="463"/>
      <c r="AX17" s="463"/>
      <c r="AY17" s="463"/>
      <c r="AZ17" s="464"/>
      <c r="BA17" s="464"/>
      <c r="BB17" s="464"/>
      <c r="BC17" s="464"/>
      <c r="BD17" s="464"/>
      <c r="BE17" s="465"/>
      <c r="BF17" s="39"/>
      <c r="BG17" s="39"/>
      <c r="BH17" s="550"/>
      <c r="BI17" s="548"/>
      <c r="BJ17" s="548"/>
      <c r="BK17" s="548"/>
      <c r="BL17" s="548"/>
      <c r="BM17" s="548"/>
      <c r="BN17" s="548"/>
      <c r="BO17" s="548"/>
      <c r="BP17" s="548"/>
      <c r="BQ17" s="548"/>
      <c r="BR17" s="548"/>
      <c r="BS17" s="548"/>
      <c r="BT17" s="548"/>
      <c r="BU17" s="548"/>
      <c r="BV17" s="548"/>
      <c r="BW17" s="549"/>
      <c r="BX17" s="40"/>
    </row>
    <row r="18" spans="1:76" ht="13.8" x14ac:dyDescent="0.3">
      <c r="A18" s="37"/>
      <c r="B18" s="38"/>
      <c r="C18" s="484"/>
      <c r="D18" s="485"/>
      <c r="E18" s="485"/>
      <c r="F18" s="485"/>
      <c r="G18" s="485"/>
      <c r="H18" s="485"/>
      <c r="I18" s="485"/>
      <c r="J18" s="485"/>
      <c r="K18" s="485"/>
      <c r="L18" s="485"/>
      <c r="M18" s="485"/>
      <c r="N18" s="485"/>
      <c r="O18" s="539"/>
      <c r="P18" s="539"/>
      <c r="Q18" s="540"/>
      <c r="R18" s="540"/>
      <c r="S18" s="524"/>
      <c r="T18" s="525"/>
      <c r="U18" s="38"/>
      <c r="V18" s="38"/>
      <c r="W18" s="496"/>
      <c r="X18" s="497"/>
      <c r="Y18" s="497"/>
      <c r="Z18" s="497"/>
      <c r="AA18" s="497"/>
      <c r="AB18" s="497"/>
      <c r="AC18" s="497"/>
      <c r="AD18" s="497"/>
      <c r="AE18" s="497"/>
      <c r="AF18" s="497"/>
      <c r="AG18" s="497"/>
      <c r="AH18" s="497"/>
      <c r="AI18" s="511"/>
      <c r="AJ18" s="511"/>
      <c r="AK18" s="512"/>
      <c r="AL18" s="512"/>
      <c r="AM18" s="500"/>
      <c r="AN18" s="489"/>
      <c r="AO18" s="38"/>
      <c r="AP18" s="39"/>
      <c r="AQ18" s="457" t="s">
        <v>123</v>
      </c>
      <c r="AR18" s="458"/>
      <c r="AS18" s="458"/>
      <c r="AT18" s="458"/>
      <c r="AU18" s="458"/>
      <c r="AV18" s="458"/>
      <c r="AW18" s="458"/>
      <c r="AX18" s="458"/>
      <c r="AY18" s="458"/>
      <c r="AZ18" s="459" t="s">
        <v>104</v>
      </c>
      <c r="BA18" s="459"/>
      <c r="BB18" s="460" t="s">
        <v>298</v>
      </c>
      <c r="BC18" s="460"/>
      <c r="BD18" s="460"/>
      <c r="BE18" s="461"/>
      <c r="BF18" s="39"/>
      <c r="BG18" s="39"/>
      <c r="BH18" s="550"/>
      <c r="BI18" s="548"/>
      <c r="BJ18" s="548"/>
      <c r="BK18" s="548"/>
      <c r="BL18" s="548"/>
      <c r="BM18" s="548"/>
      <c r="BN18" s="548"/>
      <c r="BO18" s="548"/>
      <c r="BP18" s="548"/>
      <c r="BQ18" s="548"/>
      <c r="BR18" s="548"/>
      <c r="BS18" s="548"/>
      <c r="BT18" s="548"/>
      <c r="BU18" s="548"/>
      <c r="BV18" s="548"/>
      <c r="BW18" s="549"/>
      <c r="BX18" s="40"/>
    </row>
    <row r="19" spans="1:76" ht="13.8" x14ac:dyDescent="0.3">
      <c r="A19" s="37"/>
      <c r="B19" s="38"/>
      <c r="C19" s="496"/>
      <c r="D19" s="497"/>
      <c r="E19" s="497"/>
      <c r="F19" s="497"/>
      <c r="G19" s="497"/>
      <c r="H19" s="497"/>
      <c r="I19" s="497"/>
      <c r="J19" s="497"/>
      <c r="K19" s="497"/>
      <c r="L19" s="497"/>
      <c r="M19" s="497"/>
      <c r="N19" s="497"/>
      <c r="O19" s="537"/>
      <c r="P19" s="537"/>
      <c r="Q19" s="538"/>
      <c r="R19" s="538"/>
      <c r="S19" s="500"/>
      <c r="T19" s="489"/>
      <c r="U19" s="38"/>
      <c r="V19" s="38"/>
      <c r="W19" s="484"/>
      <c r="X19" s="485"/>
      <c r="Y19" s="485"/>
      <c r="Z19" s="485"/>
      <c r="AA19" s="485"/>
      <c r="AB19" s="485"/>
      <c r="AC19" s="485"/>
      <c r="AD19" s="485"/>
      <c r="AE19" s="485"/>
      <c r="AF19" s="485"/>
      <c r="AG19" s="485"/>
      <c r="AH19" s="485"/>
      <c r="AI19" s="507"/>
      <c r="AJ19" s="507"/>
      <c r="AK19" s="508"/>
      <c r="AL19" s="508"/>
      <c r="AM19" s="488"/>
      <c r="AN19" s="489"/>
      <c r="AO19" s="38"/>
      <c r="AP19" s="39"/>
      <c r="AQ19" s="440"/>
      <c r="AR19" s="441"/>
      <c r="AS19" s="441"/>
      <c r="AT19" s="441"/>
      <c r="AU19" s="441"/>
      <c r="AV19" s="441"/>
      <c r="AW19" s="441"/>
      <c r="AX19" s="441"/>
      <c r="AY19" s="441"/>
      <c r="AZ19" s="455"/>
      <c r="BA19" s="455"/>
      <c r="BB19" s="455"/>
      <c r="BC19" s="455"/>
      <c r="BD19" s="455"/>
      <c r="BE19" s="456"/>
      <c r="BF19" s="39"/>
      <c r="BG19" s="39"/>
      <c r="BH19" s="550"/>
      <c r="BI19" s="548"/>
      <c r="BJ19" s="548"/>
      <c r="BK19" s="548"/>
      <c r="BL19" s="548"/>
      <c r="BM19" s="548"/>
      <c r="BN19" s="548"/>
      <c r="BO19" s="548"/>
      <c r="BP19" s="548"/>
      <c r="BQ19" s="548"/>
      <c r="BR19" s="548"/>
      <c r="BS19" s="548"/>
      <c r="BT19" s="548"/>
      <c r="BU19" s="548"/>
      <c r="BV19" s="548"/>
      <c r="BW19" s="549"/>
      <c r="BX19" s="40"/>
    </row>
    <row r="20" spans="1:76" ht="14.4" thickBot="1" x14ac:dyDescent="0.35">
      <c r="A20" s="37"/>
      <c r="B20" s="38"/>
      <c r="C20" s="484"/>
      <c r="D20" s="485"/>
      <c r="E20" s="485"/>
      <c r="F20" s="485"/>
      <c r="G20" s="485"/>
      <c r="H20" s="485"/>
      <c r="I20" s="485"/>
      <c r="J20" s="485"/>
      <c r="K20" s="485"/>
      <c r="L20" s="485"/>
      <c r="M20" s="485"/>
      <c r="N20" s="485"/>
      <c r="O20" s="539"/>
      <c r="P20" s="539"/>
      <c r="Q20" s="540"/>
      <c r="R20" s="540"/>
      <c r="S20" s="500"/>
      <c r="T20" s="489"/>
      <c r="U20" s="38"/>
      <c r="V20" s="38"/>
      <c r="W20" s="496"/>
      <c r="X20" s="497"/>
      <c r="Y20" s="497"/>
      <c r="Z20" s="497"/>
      <c r="AA20" s="497"/>
      <c r="AB20" s="497"/>
      <c r="AC20" s="497"/>
      <c r="AD20" s="497"/>
      <c r="AE20" s="497"/>
      <c r="AF20" s="497"/>
      <c r="AG20" s="497"/>
      <c r="AH20" s="497"/>
      <c r="AI20" s="511"/>
      <c r="AJ20" s="511"/>
      <c r="AK20" s="512"/>
      <c r="AL20" s="512"/>
      <c r="AM20" s="500"/>
      <c r="AN20" s="489"/>
      <c r="AO20" s="38"/>
      <c r="AP20" s="39"/>
      <c r="AQ20" s="444"/>
      <c r="AR20" s="445"/>
      <c r="AS20" s="445"/>
      <c r="AT20" s="445"/>
      <c r="AU20" s="445"/>
      <c r="AV20" s="445"/>
      <c r="AW20" s="445"/>
      <c r="AX20" s="445"/>
      <c r="AY20" s="445"/>
      <c r="AZ20" s="448"/>
      <c r="BA20" s="448"/>
      <c r="BB20" s="448"/>
      <c r="BC20" s="448"/>
      <c r="BD20" s="448"/>
      <c r="BE20" s="449"/>
      <c r="BF20" s="39"/>
      <c r="BG20" s="39"/>
      <c r="BH20" s="551"/>
      <c r="BI20" s="552"/>
      <c r="BJ20" s="552"/>
      <c r="BK20" s="552"/>
      <c r="BL20" s="552"/>
      <c r="BM20" s="552"/>
      <c r="BN20" s="552"/>
      <c r="BO20" s="552"/>
      <c r="BP20" s="552"/>
      <c r="BQ20" s="552"/>
      <c r="BR20" s="552"/>
      <c r="BS20" s="552"/>
      <c r="BT20" s="552"/>
      <c r="BU20" s="552"/>
      <c r="BV20" s="552"/>
      <c r="BW20" s="553"/>
      <c r="BX20" s="40"/>
    </row>
    <row r="21" spans="1:76" ht="14.4" thickBot="1" x14ac:dyDescent="0.35">
      <c r="A21" s="37"/>
      <c r="B21" s="38"/>
      <c r="C21" s="496"/>
      <c r="D21" s="497"/>
      <c r="E21" s="497"/>
      <c r="F21" s="497"/>
      <c r="G21" s="497"/>
      <c r="H21" s="497"/>
      <c r="I21" s="497"/>
      <c r="J21" s="497"/>
      <c r="K21" s="497"/>
      <c r="L21" s="497"/>
      <c r="M21" s="497"/>
      <c r="N21" s="497"/>
      <c r="O21" s="537"/>
      <c r="P21" s="537"/>
      <c r="Q21" s="538"/>
      <c r="R21" s="538"/>
      <c r="S21" s="500"/>
      <c r="T21" s="489"/>
      <c r="U21" s="38"/>
      <c r="V21" s="38"/>
      <c r="W21" s="484"/>
      <c r="X21" s="485"/>
      <c r="Y21" s="485"/>
      <c r="Z21" s="485"/>
      <c r="AA21" s="485"/>
      <c r="AB21" s="485"/>
      <c r="AC21" s="485"/>
      <c r="AD21" s="485"/>
      <c r="AE21" s="485"/>
      <c r="AF21" s="485"/>
      <c r="AG21" s="485"/>
      <c r="AH21" s="485"/>
      <c r="AI21" s="507"/>
      <c r="AJ21" s="507"/>
      <c r="AK21" s="508"/>
      <c r="AL21" s="508"/>
      <c r="AM21" s="488"/>
      <c r="AN21" s="489"/>
      <c r="AO21" s="38"/>
      <c r="AP21" s="39"/>
      <c r="AQ21" s="440"/>
      <c r="AR21" s="441"/>
      <c r="AS21" s="441"/>
      <c r="AT21" s="441"/>
      <c r="AU21" s="441"/>
      <c r="AV21" s="441"/>
      <c r="AW21" s="441"/>
      <c r="AX21" s="441"/>
      <c r="AY21" s="441"/>
      <c r="AZ21" s="455"/>
      <c r="BA21" s="455"/>
      <c r="BB21" s="455"/>
      <c r="BC21" s="455"/>
      <c r="BD21" s="455"/>
      <c r="BE21" s="456"/>
      <c r="BF21" s="39"/>
      <c r="BG21" s="39"/>
      <c r="BH21" s="39"/>
      <c r="BI21" s="39"/>
      <c r="BJ21" s="39"/>
      <c r="BK21" s="39"/>
      <c r="BL21" s="39"/>
      <c r="BM21" s="39"/>
      <c r="BN21" s="39"/>
      <c r="BO21" s="39"/>
      <c r="BP21" s="39"/>
      <c r="BQ21" s="39"/>
      <c r="BR21" s="39"/>
      <c r="BS21" s="39"/>
      <c r="BT21" s="39"/>
      <c r="BU21" s="39"/>
      <c r="BV21" s="39"/>
      <c r="BW21" s="39"/>
      <c r="BX21" s="40"/>
    </row>
    <row r="22" spans="1:76" ht="13.2" customHeight="1" x14ac:dyDescent="0.3">
      <c r="A22" s="37"/>
      <c r="B22" s="38"/>
      <c r="C22" s="484"/>
      <c r="D22" s="485"/>
      <c r="E22" s="485"/>
      <c r="F22" s="485"/>
      <c r="G22" s="485"/>
      <c r="H22" s="485"/>
      <c r="I22" s="485"/>
      <c r="J22" s="485"/>
      <c r="K22" s="485"/>
      <c r="L22" s="485"/>
      <c r="M22" s="485"/>
      <c r="N22" s="485"/>
      <c r="O22" s="539"/>
      <c r="P22" s="539"/>
      <c r="Q22" s="540"/>
      <c r="R22" s="540"/>
      <c r="S22" s="500"/>
      <c r="T22" s="489"/>
      <c r="U22" s="38"/>
      <c r="V22" s="38"/>
      <c r="W22" s="496"/>
      <c r="X22" s="497"/>
      <c r="Y22" s="497"/>
      <c r="Z22" s="497"/>
      <c r="AA22" s="497"/>
      <c r="AB22" s="497"/>
      <c r="AC22" s="497"/>
      <c r="AD22" s="497"/>
      <c r="AE22" s="497"/>
      <c r="AF22" s="497"/>
      <c r="AG22" s="497"/>
      <c r="AH22" s="497"/>
      <c r="AI22" s="511"/>
      <c r="AJ22" s="511"/>
      <c r="AK22" s="512"/>
      <c r="AL22" s="512"/>
      <c r="AM22" s="500"/>
      <c r="AN22" s="489"/>
      <c r="AO22" s="38"/>
      <c r="AP22" s="39"/>
      <c r="AQ22" s="444"/>
      <c r="AR22" s="445"/>
      <c r="AS22" s="445"/>
      <c r="AT22" s="445"/>
      <c r="AU22" s="445"/>
      <c r="AV22" s="445"/>
      <c r="AW22" s="445"/>
      <c r="AX22" s="445"/>
      <c r="AY22" s="445"/>
      <c r="AZ22" s="448"/>
      <c r="BA22" s="448"/>
      <c r="BB22" s="448"/>
      <c r="BC22" s="448"/>
      <c r="BD22" s="448"/>
      <c r="BE22" s="449"/>
      <c r="BF22" s="39"/>
      <c r="BG22" s="39"/>
      <c r="BH22" s="415" t="s">
        <v>128</v>
      </c>
      <c r="BI22" s="416"/>
      <c r="BJ22" s="416"/>
      <c r="BK22" s="416"/>
      <c r="BL22" s="416"/>
      <c r="BM22" s="416"/>
      <c r="BN22" s="416"/>
      <c r="BO22" s="416"/>
      <c r="BP22" s="416"/>
      <c r="BQ22" s="416"/>
      <c r="BR22" s="416"/>
      <c r="BS22" s="416"/>
      <c r="BT22" s="416"/>
      <c r="BU22" s="416"/>
      <c r="BV22" s="416"/>
      <c r="BW22" s="417"/>
      <c r="BX22" s="40"/>
    </row>
    <row r="23" spans="1:76" ht="13.2" customHeight="1" thickBot="1" x14ac:dyDescent="0.35">
      <c r="A23" s="37"/>
      <c r="B23" s="44"/>
      <c r="C23" s="496"/>
      <c r="D23" s="497"/>
      <c r="E23" s="497"/>
      <c r="F23" s="497"/>
      <c r="G23" s="497"/>
      <c r="H23" s="497"/>
      <c r="I23" s="497"/>
      <c r="J23" s="497"/>
      <c r="K23" s="497"/>
      <c r="L23" s="497"/>
      <c r="M23" s="497"/>
      <c r="N23" s="497"/>
      <c r="O23" s="537"/>
      <c r="P23" s="537"/>
      <c r="Q23" s="538"/>
      <c r="R23" s="538"/>
      <c r="S23" s="500"/>
      <c r="T23" s="489"/>
      <c r="U23" s="44"/>
      <c r="V23" s="44"/>
      <c r="W23" s="484"/>
      <c r="X23" s="485"/>
      <c r="Y23" s="485"/>
      <c r="Z23" s="485"/>
      <c r="AA23" s="485"/>
      <c r="AB23" s="485"/>
      <c r="AC23" s="485"/>
      <c r="AD23" s="485"/>
      <c r="AE23" s="485"/>
      <c r="AF23" s="485"/>
      <c r="AG23" s="485"/>
      <c r="AH23" s="485"/>
      <c r="AI23" s="507"/>
      <c r="AJ23" s="507"/>
      <c r="AK23" s="508"/>
      <c r="AL23" s="508"/>
      <c r="AM23" s="488"/>
      <c r="AN23" s="489"/>
      <c r="AO23" s="50"/>
      <c r="AP23" s="39"/>
      <c r="AQ23" s="440"/>
      <c r="AR23" s="441"/>
      <c r="AS23" s="441"/>
      <c r="AT23" s="441"/>
      <c r="AU23" s="441"/>
      <c r="AV23" s="441"/>
      <c r="AW23" s="441"/>
      <c r="AX23" s="441"/>
      <c r="AY23" s="441"/>
      <c r="AZ23" s="455"/>
      <c r="BA23" s="455"/>
      <c r="BB23" s="455"/>
      <c r="BC23" s="455"/>
      <c r="BD23" s="455"/>
      <c r="BE23" s="456"/>
      <c r="BF23" s="39"/>
      <c r="BG23" s="39"/>
      <c r="BH23" s="434" t="s">
        <v>129</v>
      </c>
      <c r="BI23" s="435"/>
      <c r="BJ23" s="435"/>
      <c r="BK23" s="439" t="str">
        <f>IF(AM35&gt;Front!F13*5,"Yes","No")</f>
        <v>No</v>
      </c>
      <c r="BL23" s="439"/>
      <c r="BM23" s="435" t="s">
        <v>130</v>
      </c>
      <c r="BN23" s="435"/>
      <c r="BO23" s="435"/>
      <c r="BP23" s="436" t="str">
        <f>IF(AM35&gt;Front!F13*10,"Yes","No")</f>
        <v>No</v>
      </c>
      <c r="BQ23" s="436"/>
      <c r="BR23" s="435" t="s">
        <v>131</v>
      </c>
      <c r="BS23" s="435"/>
      <c r="BT23" s="435"/>
      <c r="BU23" s="435"/>
      <c r="BV23" s="437">
        <f>Front!F13*15</f>
        <v>180</v>
      </c>
      <c r="BW23" s="438"/>
      <c r="BX23" s="40"/>
    </row>
    <row r="24" spans="1:76" ht="13.8" customHeight="1" thickBot="1" x14ac:dyDescent="0.35">
      <c r="A24" s="37"/>
      <c r="B24" s="44"/>
      <c r="C24" s="484"/>
      <c r="D24" s="485"/>
      <c r="E24" s="485"/>
      <c r="F24" s="485"/>
      <c r="G24" s="485"/>
      <c r="H24" s="485"/>
      <c r="I24" s="485"/>
      <c r="J24" s="485"/>
      <c r="K24" s="485"/>
      <c r="L24" s="485"/>
      <c r="M24" s="485"/>
      <c r="N24" s="485"/>
      <c r="O24" s="539"/>
      <c r="P24" s="539"/>
      <c r="Q24" s="540"/>
      <c r="R24" s="540"/>
      <c r="S24" s="500"/>
      <c r="T24" s="489"/>
      <c r="U24" s="44"/>
      <c r="V24" s="44"/>
      <c r="W24" s="496"/>
      <c r="X24" s="497"/>
      <c r="Y24" s="497"/>
      <c r="Z24" s="497"/>
      <c r="AA24" s="497"/>
      <c r="AB24" s="497"/>
      <c r="AC24" s="497"/>
      <c r="AD24" s="497"/>
      <c r="AE24" s="497"/>
      <c r="AF24" s="497"/>
      <c r="AG24" s="497"/>
      <c r="AH24" s="497"/>
      <c r="AI24" s="511"/>
      <c r="AJ24" s="511"/>
      <c r="AK24" s="512"/>
      <c r="AL24" s="512"/>
      <c r="AM24" s="500"/>
      <c r="AN24" s="489"/>
      <c r="AO24" s="50"/>
      <c r="AP24" s="39"/>
      <c r="AQ24" s="444"/>
      <c r="AR24" s="445"/>
      <c r="AS24" s="445"/>
      <c r="AT24" s="445"/>
      <c r="AU24" s="445"/>
      <c r="AV24" s="445"/>
      <c r="AW24" s="445"/>
      <c r="AX24" s="445"/>
      <c r="AY24" s="445"/>
      <c r="AZ24" s="448"/>
      <c r="BA24" s="448"/>
      <c r="BB24" s="448"/>
      <c r="BC24" s="448"/>
      <c r="BD24" s="448"/>
      <c r="BE24" s="449"/>
      <c r="BF24" s="39"/>
      <c r="BG24" s="39"/>
      <c r="BH24" s="38"/>
      <c r="BI24" s="38"/>
      <c r="BJ24" s="39"/>
      <c r="BK24" s="39"/>
      <c r="BL24" s="39"/>
      <c r="BM24" s="39"/>
      <c r="BN24" s="39"/>
      <c r="BO24" s="39"/>
      <c r="BP24" s="39"/>
      <c r="BQ24" s="39"/>
      <c r="BR24" s="39"/>
      <c r="BS24" s="39"/>
      <c r="BT24" s="39"/>
      <c r="BU24" s="39"/>
      <c r="BV24" s="39"/>
      <c r="BW24" s="39"/>
      <c r="BX24" s="40"/>
    </row>
    <row r="25" spans="1:76" ht="13.8" x14ac:dyDescent="0.3">
      <c r="A25" s="37"/>
      <c r="B25" s="38"/>
      <c r="C25" s="496"/>
      <c r="D25" s="497"/>
      <c r="E25" s="497"/>
      <c r="F25" s="497"/>
      <c r="G25" s="497"/>
      <c r="H25" s="497"/>
      <c r="I25" s="497"/>
      <c r="J25" s="497"/>
      <c r="K25" s="497"/>
      <c r="L25" s="497"/>
      <c r="M25" s="497"/>
      <c r="N25" s="497"/>
      <c r="O25" s="537"/>
      <c r="P25" s="537"/>
      <c r="Q25" s="538"/>
      <c r="R25" s="538"/>
      <c r="S25" s="500"/>
      <c r="T25" s="489"/>
      <c r="U25" s="38"/>
      <c r="V25" s="38"/>
      <c r="W25" s="484"/>
      <c r="X25" s="485"/>
      <c r="Y25" s="485"/>
      <c r="Z25" s="485"/>
      <c r="AA25" s="485"/>
      <c r="AB25" s="485"/>
      <c r="AC25" s="485"/>
      <c r="AD25" s="485"/>
      <c r="AE25" s="485"/>
      <c r="AF25" s="485"/>
      <c r="AG25" s="485"/>
      <c r="AH25" s="485"/>
      <c r="AI25" s="507"/>
      <c r="AJ25" s="507"/>
      <c r="AK25" s="508"/>
      <c r="AL25" s="508"/>
      <c r="AM25" s="488"/>
      <c r="AN25" s="489"/>
      <c r="AO25" s="38"/>
      <c r="AP25" s="39"/>
      <c r="AQ25" s="440"/>
      <c r="AR25" s="441"/>
      <c r="AS25" s="441"/>
      <c r="AT25" s="441"/>
      <c r="AU25" s="441"/>
      <c r="AV25" s="441"/>
      <c r="AW25" s="441"/>
      <c r="AX25" s="441"/>
      <c r="AY25" s="441"/>
      <c r="AZ25" s="455"/>
      <c r="BA25" s="455"/>
      <c r="BB25" s="455"/>
      <c r="BC25" s="455"/>
      <c r="BD25" s="455"/>
      <c r="BE25" s="456"/>
      <c r="BF25" s="39"/>
      <c r="BG25" s="39"/>
      <c r="BH25" s="415" t="s">
        <v>132</v>
      </c>
      <c r="BI25" s="416"/>
      <c r="BJ25" s="416"/>
      <c r="BK25" s="416"/>
      <c r="BL25" s="416"/>
      <c r="BM25" s="416"/>
      <c r="BN25" s="416"/>
      <c r="BO25" s="416"/>
      <c r="BP25" s="416"/>
      <c r="BQ25" s="416"/>
      <c r="BR25" s="416"/>
      <c r="BS25" s="416"/>
      <c r="BT25" s="416"/>
      <c r="BU25" s="416"/>
      <c r="BV25" s="416"/>
      <c r="BW25" s="417"/>
      <c r="BX25" s="40"/>
    </row>
    <row r="26" spans="1:76" ht="14.4" thickBot="1" x14ac:dyDescent="0.35">
      <c r="A26" s="37"/>
      <c r="B26" s="38"/>
      <c r="C26" s="484"/>
      <c r="D26" s="485"/>
      <c r="E26" s="485"/>
      <c r="F26" s="485"/>
      <c r="G26" s="485"/>
      <c r="H26" s="485"/>
      <c r="I26" s="485"/>
      <c r="J26" s="485"/>
      <c r="K26" s="485"/>
      <c r="L26" s="485"/>
      <c r="M26" s="485"/>
      <c r="N26" s="485"/>
      <c r="O26" s="539"/>
      <c r="P26" s="539"/>
      <c r="Q26" s="540"/>
      <c r="R26" s="540"/>
      <c r="S26" s="500"/>
      <c r="T26" s="489"/>
      <c r="U26" s="47"/>
      <c r="V26" s="47"/>
      <c r="W26" s="490"/>
      <c r="X26" s="491"/>
      <c r="Y26" s="491"/>
      <c r="Z26" s="491"/>
      <c r="AA26" s="491"/>
      <c r="AB26" s="491"/>
      <c r="AC26" s="491"/>
      <c r="AD26" s="491"/>
      <c r="AE26" s="491"/>
      <c r="AF26" s="491"/>
      <c r="AG26" s="491"/>
      <c r="AH26" s="491"/>
      <c r="AI26" s="509"/>
      <c r="AJ26" s="509"/>
      <c r="AK26" s="510"/>
      <c r="AL26" s="510"/>
      <c r="AM26" s="494"/>
      <c r="AN26" s="495"/>
      <c r="AO26" s="38"/>
      <c r="AP26" s="39"/>
      <c r="AQ26" s="444"/>
      <c r="AR26" s="445"/>
      <c r="AS26" s="445"/>
      <c r="AT26" s="445"/>
      <c r="AU26" s="445"/>
      <c r="AV26" s="445"/>
      <c r="AW26" s="445"/>
      <c r="AX26" s="445"/>
      <c r="AY26" s="445"/>
      <c r="AZ26" s="448"/>
      <c r="BA26" s="448"/>
      <c r="BB26" s="448"/>
      <c r="BC26" s="448"/>
      <c r="BD26" s="448"/>
      <c r="BE26" s="449"/>
      <c r="BF26" s="39"/>
      <c r="BG26" s="39"/>
      <c r="BH26" s="424" t="s">
        <v>89</v>
      </c>
      <c r="BI26" s="425"/>
      <c r="BJ26" s="425"/>
      <c r="BK26" s="425"/>
      <c r="BL26" s="425"/>
      <c r="BM26" s="425"/>
      <c r="BN26" s="425"/>
      <c r="BO26" s="425"/>
      <c r="BP26" s="425"/>
      <c r="BQ26" s="425"/>
      <c r="BR26" s="425"/>
      <c r="BS26" s="425"/>
      <c r="BT26" s="425"/>
      <c r="BU26" s="425"/>
      <c r="BV26" s="425"/>
      <c r="BW26" s="426"/>
      <c r="BX26" s="40"/>
    </row>
    <row r="27" spans="1:76" ht="15" customHeight="1" thickBot="1" x14ac:dyDescent="0.35">
      <c r="A27" s="37"/>
      <c r="B27" s="38"/>
      <c r="C27" s="526"/>
      <c r="D27" s="527"/>
      <c r="E27" s="527"/>
      <c r="F27" s="527"/>
      <c r="G27" s="527"/>
      <c r="H27" s="527"/>
      <c r="I27" s="527"/>
      <c r="J27" s="527"/>
      <c r="K27" s="527"/>
      <c r="L27" s="527"/>
      <c r="M27" s="527"/>
      <c r="N27" s="527"/>
      <c r="O27" s="528"/>
      <c r="P27" s="528"/>
      <c r="Q27" s="529"/>
      <c r="R27" s="529"/>
      <c r="S27" s="530"/>
      <c r="T27" s="531"/>
      <c r="U27" s="39"/>
      <c r="V27" s="39"/>
      <c r="W27" s="39"/>
      <c r="X27" s="38"/>
      <c r="Y27" s="39"/>
      <c r="Z27" s="39"/>
      <c r="AA27" s="39"/>
      <c r="AB27" s="38"/>
      <c r="AC27" s="53" t="s">
        <v>113</v>
      </c>
      <c r="AD27" s="38"/>
      <c r="AE27" s="38"/>
      <c r="AF27" s="38"/>
      <c r="AG27" s="38"/>
      <c r="AH27" s="38"/>
      <c r="AI27" s="38"/>
      <c r="AJ27" s="38"/>
      <c r="AK27" s="38"/>
      <c r="AL27" s="38"/>
      <c r="AM27" s="466">
        <f>SUM(AM7:AN26)</f>
        <v>0</v>
      </c>
      <c r="AN27" s="468"/>
      <c r="AO27" s="38"/>
      <c r="AP27" s="39"/>
      <c r="AQ27" s="112" t="s">
        <v>300</v>
      </c>
      <c r="AR27" s="113"/>
      <c r="AS27" s="39"/>
      <c r="AT27" s="39"/>
      <c r="AU27" s="39"/>
      <c r="AV27" s="39"/>
      <c r="AW27" s="39"/>
      <c r="AX27" s="39"/>
      <c r="AY27" s="54"/>
      <c r="AZ27" s="450">
        <f>SUM(AZ9+BB12+BB13+BB14+BB15+BB17+BB16+BB19+BB20+BB21+BB22+BB23+BB24+BB25+BB26)</f>
        <v>0</v>
      </c>
      <c r="BA27" s="451"/>
      <c r="BB27" s="451"/>
      <c r="BC27" s="451"/>
      <c r="BD27" s="451"/>
      <c r="BE27" s="452"/>
      <c r="BF27" s="39"/>
      <c r="BG27" s="39"/>
      <c r="BH27" s="427"/>
      <c r="BI27" s="425"/>
      <c r="BJ27" s="425"/>
      <c r="BK27" s="425"/>
      <c r="BL27" s="425"/>
      <c r="BM27" s="425"/>
      <c r="BN27" s="425"/>
      <c r="BO27" s="425"/>
      <c r="BP27" s="425"/>
      <c r="BQ27" s="425"/>
      <c r="BR27" s="425"/>
      <c r="BS27" s="425"/>
      <c r="BT27" s="425"/>
      <c r="BU27" s="425"/>
      <c r="BV27" s="425"/>
      <c r="BW27" s="426"/>
      <c r="BX27" s="40"/>
    </row>
    <row r="28" spans="1:76" ht="14.4" thickBot="1" x14ac:dyDescent="0.35">
      <c r="A28" s="37"/>
      <c r="B28" s="38"/>
      <c r="C28" s="532" t="s">
        <v>297</v>
      </c>
      <c r="D28" s="533"/>
      <c r="E28" s="533"/>
      <c r="F28" s="533"/>
      <c r="G28" s="533"/>
      <c r="H28" s="533"/>
      <c r="I28" s="533"/>
      <c r="J28" s="533"/>
      <c r="K28" s="533"/>
      <c r="L28" s="533"/>
      <c r="M28" s="533"/>
      <c r="N28" s="533"/>
      <c r="O28" s="513"/>
      <c r="P28" s="513"/>
      <c r="Q28" s="514"/>
      <c r="R28" s="534"/>
      <c r="S28" s="535">
        <f>SUM(S29:T34)</f>
        <v>0</v>
      </c>
      <c r="T28" s="536"/>
      <c r="U28" s="39"/>
      <c r="V28" s="39"/>
      <c r="W28" s="501" t="s">
        <v>146</v>
      </c>
      <c r="X28" s="502"/>
      <c r="Y28" s="502"/>
      <c r="Z28" s="502"/>
      <c r="AA28" s="502"/>
      <c r="AB28" s="502"/>
      <c r="AC28" s="502"/>
      <c r="AD28" s="502"/>
      <c r="AE28" s="502"/>
      <c r="AF28" s="502"/>
      <c r="AG28" s="502"/>
      <c r="AH28" s="502"/>
      <c r="AI28" s="503"/>
      <c r="AJ28" s="503"/>
      <c r="AK28" s="504"/>
      <c r="AL28" s="504"/>
      <c r="AM28" s="505"/>
      <c r="AN28" s="506"/>
      <c r="AO28" s="38"/>
      <c r="AP28" s="39"/>
      <c r="AQ28" s="39"/>
      <c r="AR28" s="39"/>
      <c r="AS28" s="39"/>
      <c r="AT28" s="39"/>
      <c r="AU28" s="39"/>
      <c r="AV28" s="39"/>
      <c r="AW28" s="39"/>
      <c r="AX28" s="39"/>
      <c r="AY28" s="39"/>
      <c r="AZ28" s="39"/>
      <c r="BA28" s="39"/>
      <c r="BB28" s="39"/>
      <c r="BC28" s="39"/>
      <c r="BD28" s="39"/>
      <c r="BE28" s="39"/>
      <c r="BF28" s="39"/>
      <c r="BG28" s="39"/>
      <c r="BH28" s="427"/>
      <c r="BI28" s="425"/>
      <c r="BJ28" s="425"/>
      <c r="BK28" s="425"/>
      <c r="BL28" s="425"/>
      <c r="BM28" s="425"/>
      <c r="BN28" s="425"/>
      <c r="BO28" s="425"/>
      <c r="BP28" s="425"/>
      <c r="BQ28" s="425"/>
      <c r="BR28" s="425"/>
      <c r="BS28" s="425"/>
      <c r="BT28" s="425"/>
      <c r="BU28" s="425"/>
      <c r="BV28" s="425"/>
      <c r="BW28" s="426"/>
      <c r="BX28" s="40"/>
    </row>
    <row r="29" spans="1:76" ht="13.8" x14ac:dyDescent="0.3">
      <c r="A29" s="37"/>
      <c r="B29" s="38"/>
      <c r="C29" s="484"/>
      <c r="D29" s="485"/>
      <c r="E29" s="485"/>
      <c r="F29" s="485"/>
      <c r="G29" s="485"/>
      <c r="H29" s="485"/>
      <c r="I29" s="485"/>
      <c r="J29" s="485"/>
      <c r="K29" s="485"/>
      <c r="L29" s="485"/>
      <c r="M29" s="485"/>
      <c r="N29" s="485"/>
      <c r="O29" s="507"/>
      <c r="P29" s="507"/>
      <c r="Q29" s="508"/>
      <c r="R29" s="508"/>
      <c r="S29" s="524"/>
      <c r="T29" s="525"/>
      <c r="U29" s="39"/>
      <c r="V29" s="39"/>
      <c r="W29" s="484"/>
      <c r="X29" s="485"/>
      <c r="Y29" s="485"/>
      <c r="Z29" s="485"/>
      <c r="AA29" s="485"/>
      <c r="AB29" s="485"/>
      <c r="AC29" s="485"/>
      <c r="AD29" s="485"/>
      <c r="AE29" s="485"/>
      <c r="AF29" s="485"/>
      <c r="AG29" s="485"/>
      <c r="AH29" s="485"/>
      <c r="AI29" s="486"/>
      <c r="AJ29" s="486"/>
      <c r="AK29" s="487"/>
      <c r="AL29" s="487"/>
      <c r="AM29" s="488"/>
      <c r="AN29" s="489"/>
      <c r="AO29" s="38"/>
      <c r="AP29" s="39"/>
      <c r="AQ29" s="453" t="s">
        <v>124</v>
      </c>
      <c r="AR29" s="454"/>
      <c r="AS29" s="454"/>
      <c r="AT29" s="454"/>
      <c r="AU29" s="454"/>
      <c r="AV29" s="454"/>
      <c r="AW29" s="454"/>
      <c r="AX29" s="454"/>
      <c r="AY29" s="454"/>
      <c r="AZ29" s="416" t="s">
        <v>104</v>
      </c>
      <c r="BA29" s="416"/>
      <c r="BB29" s="416" t="s">
        <v>125</v>
      </c>
      <c r="BC29" s="416"/>
      <c r="BD29" s="416"/>
      <c r="BE29" s="417"/>
      <c r="BF29" s="39"/>
      <c r="BG29" s="39"/>
      <c r="BH29" s="427"/>
      <c r="BI29" s="425"/>
      <c r="BJ29" s="425"/>
      <c r="BK29" s="425"/>
      <c r="BL29" s="425"/>
      <c r="BM29" s="425"/>
      <c r="BN29" s="425"/>
      <c r="BO29" s="425"/>
      <c r="BP29" s="425"/>
      <c r="BQ29" s="425"/>
      <c r="BR29" s="425"/>
      <c r="BS29" s="425"/>
      <c r="BT29" s="425"/>
      <c r="BU29" s="425"/>
      <c r="BV29" s="425"/>
      <c r="BW29" s="426"/>
      <c r="BX29" s="40"/>
    </row>
    <row r="30" spans="1:76" ht="13.8" x14ac:dyDescent="0.3">
      <c r="A30" s="37"/>
      <c r="B30" s="38"/>
      <c r="C30" s="496"/>
      <c r="D30" s="497"/>
      <c r="E30" s="497"/>
      <c r="F30" s="497"/>
      <c r="G30" s="497"/>
      <c r="H30" s="497"/>
      <c r="I30" s="497"/>
      <c r="J30" s="497"/>
      <c r="K30" s="497"/>
      <c r="L30" s="497"/>
      <c r="M30" s="497"/>
      <c r="N30" s="497"/>
      <c r="O30" s="523"/>
      <c r="P30" s="523"/>
      <c r="Q30" s="448"/>
      <c r="R30" s="448"/>
      <c r="S30" s="500"/>
      <c r="T30" s="489"/>
      <c r="U30" s="39"/>
      <c r="V30" s="39"/>
      <c r="W30" s="496"/>
      <c r="X30" s="497"/>
      <c r="Y30" s="497"/>
      <c r="Z30" s="497"/>
      <c r="AA30" s="497"/>
      <c r="AB30" s="497"/>
      <c r="AC30" s="497"/>
      <c r="AD30" s="497"/>
      <c r="AE30" s="497"/>
      <c r="AF30" s="497"/>
      <c r="AG30" s="497"/>
      <c r="AH30" s="497"/>
      <c r="AI30" s="498"/>
      <c r="AJ30" s="498"/>
      <c r="AK30" s="499"/>
      <c r="AL30" s="499"/>
      <c r="AM30" s="500"/>
      <c r="AN30" s="489"/>
      <c r="AO30" s="38"/>
      <c r="AP30" s="39"/>
      <c r="AQ30" s="440"/>
      <c r="AR30" s="441"/>
      <c r="AS30" s="441"/>
      <c r="AT30" s="441"/>
      <c r="AU30" s="441"/>
      <c r="AV30" s="441"/>
      <c r="AW30" s="441"/>
      <c r="AX30" s="441"/>
      <c r="AY30" s="441"/>
      <c r="AZ30" s="442"/>
      <c r="BA30" s="442"/>
      <c r="BB30" s="442"/>
      <c r="BC30" s="442"/>
      <c r="BD30" s="442"/>
      <c r="BE30" s="443"/>
      <c r="BF30" s="39"/>
      <c r="BG30" s="39"/>
      <c r="BH30" s="427"/>
      <c r="BI30" s="425"/>
      <c r="BJ30" s="425"/>
      <c r="BK30" s="425"/>
      <c r="BL30" s="425"/>
      <c r="BM30" s="425"/>
      <c r="BN30" s="425"/>
      <c r="BO30" s="425"/>
      <c r="BP30" s="425"/>
      <c r="BQ30" s="425"/>
      <c r="BR30" s="425"/>
      <c r="BS30" s="425"/>
      <c r="BT30" s="425"/>
      <c r="BU30" s="425"/>
      <c r="BV30" s="425"/>
      <c r="BW30" s="426"/>
      <c r="BX30" s="40"/>
    </row>
    <row r="31" spans="1:76" ht="13.8" x14ac:dyDescent="0.3">
      <c r="A31" s="37"/>
      <c r="B31" s="38"/>
      <c r="C31" s="484"/>
      <c r="D31" s="485"/>
      <c r="E31" s="485"/>
      <c r="F31" s="485"/>
      <c r="G31" s="485"/>
      <c r="H31" s="485"/>
      <c r="I31" s="485"/>
      <c r="J31" s="485"/>
      <c r="K31" s="485"/>
      <c r="L31" s="485"/>
      <c r="M31" s="485"/>
      <c r="N31" s="485"/>
      <c r="O31" s="507"/>
      <c r="P31" s="507"/>
      <c r="Q31" s="508"/>
      <c r="R31" s="508"/>
      <c r="S31" s="500"/>
      <c r="T31" s="489"/>
      <c r="U31" s="39"/>
      <c r="V31" s="39"/>
      <c r="W31" s="484"/>
      <c r="X31" s="485"/>
      <c r="Y31" s="485"/>
      <c r="Z31" s="485"/>
      <c r="AA31" s="485"/>
      <c r="AB31" s="485"/>
      <c r="AC31" s="485"/>
      <c r="AD31" s="485"/>
      <c r="AE31" s="485"/>
      <c r="AF31" s="485"/>
      <c r="AG31" s="485"/>
      <c r="AH31" s="485"/>
      <c r="AI31" s="486"/>
      <c r="AJ31" s="486"/>
      <c r="AK31" s="487"/>
      <c r="AL31" s="487"/>
      <c r="AM31" s="488"/>
      <c r="AN31" s="489"/>
      <c r="AO31" s="38"/>
      <c r="AP31" s="39"/>
      <c r="AQ31" s="444"/>
      <c r="AR31" s="445"/>
      <c r="AS31" s="445"/>
      <c r="AT31" s="445"/>
      <c r="AU31" s="445"/>
      <c r="AV31" s="445"/>
      <c r="AW31" s="445"/>
      <c r="AX31" s="445"/>
      <c r="AY31" s="445"/>
      <c r="AZ31" s="446"/>
      <c r="BA31" s="446"/>
      <c r="BB31" s="446"/>
      <c r="BC31" s="446"/>
      <c r="BD31" s="446"/>
      <c r="BE31" s="447"/>
      <c r="BF31" s="39"/>
      <c r="BG31" s="39"/>
      <c r="BH31" s="427"/>
      <c r="BI31" s="425"/>
      <c r="BJ31" s="425"/>
      <c r="BK31" s="425"/>
      <c r="BL31" s="425"/>
      <c r="BM31" s="425"/>
      <c r="BN31" s="425"/>
      <c r="BO31" s="425"/>
      <c r="BP31" s="425"/>
      <c r="BQ31" s="425"/>
      <c r="BR31" s="425"/>
      <c r="BS31" s="425"/>
      <c r="BT31" s="425"/>
      <c r="BU31" s="425"/>
      <c r="BV31" s="425"/>
      <c r="BW31" s="426"/>
      <c r="BX31" s="40"/>
    </row>
    <row r="32" spans="1:76" ht="13.8" x14ac:dyDescent="0.3">
      <c r="A32" s="37"/>
      <c r="B32" s="38"/>
      <c r="C32" s="496"/>
      <c r="D32" s="497"/>
      <c r="E32" s="497"/>
      <c r="F32" s="497"/>
      <c r="G32" s="497"/>
      <c r="H32" s="497"/>
      <c r="I32" s="497"/>
      <c r="J32" s="497"/>
      <c r="K32" s="497"/>
      <c r="L32" s="497"/>
      <c r="M32" s="497"/>
      <c r="N32" s="497"/>
      <c r="O32" s="523"/>
      <c r="P32" s="523"/>
      <c r="Q32" s="448"/>
      <c r="R32" s="448"/>
      <c r="S32" s="500"/>
      <c r="T32" s="489"/>
      <c r="U32" s="39"/>
      <c r="V32" s="39"/>
      <c r="W32" s="496"/>
      <c r="X32" s="497"/>
      <c r="Y32" s="497"/>
      <c r="Z32" s="497"/>
      <c r="AA32" s="497"/>
      <c r="AB32" s="497"/>
      <c r="AC32" s="497"/>
      <c r="AD32" s="497"/>
      <c r="AE32" s="497"/>
      <c r="AF32" s="497"/>
      <c r="AG32" s="497"/>
      <c r="AH32" s="497"/>
      <c r="AI32" s="498"/>
      <c r="AJ32" s="498"/>
      <c r="AK32" s="499"/>
      <c r="AL32" s="499"/>
      <c r="AM32" s="500"/>
      <c r="AN32" s="489"/>
      <c r="AO32" s="38"/>
      <c r="AP32" s="39"/>
      <c r="AQ32" s="440"/>
      <c r="AR32" s="441"/>
      <c r="AS32" s="441"/>
      <c r="AT32" s="441"/>
      <c r="AU32" s="441"/>
      <c r="AV32" s="441"/>
      <c r="AW32" s="441"/>
      <c r="AX32" s="441"/>
      <c r="AY32" s="441"/>
      <c r="AZ32" s="442"/>
      <c r="BA32" s="442"/>
      <c r="BB32" s="442"/>
      <c r="BC32" s="442"/>
      <c r="BD32" s="442"/>
      <c r="BE32" s="443"/>
      <c r="BF32" s="39"/>
      <c r="BG32" s="39"/>
      <c r="BH32" s="427"/>
      <c r="BI32" s="425"/>
      <c r="BJ32" s="425"/>
      <c r="BK32" s="425"/>
      <c r="BL32" s="425"/>
      <c r="BM32" s="425"/>
      <c r="BN32" s="425"/>
      <c r="BO32" s="425"/>
      <c r="BP32" s="425"/>
      <c r="BQ32" s="425"/>
      <c r="BR32" s="425"/>
      <c r="BS32" s="425"/>
      <c r="BT32" s="425"/>
      <c r="BU32" s="425"/>
      <c r="BV32" s="425"/>
      <c r="BW32" s="426"/>
      <c r="BX32" s="40"/>
    </row>
    <row r="33" spans="1:76" ht="13.8" x14ac:dyDescent="0.3">
      <c r="A33" s="37"/>
      <c r="B33" s="38"/>
      <c r="C33" s="484"/>
      <c r="D33" s="485"/>
      <c r="E33" s="485"/>
      <c r="F33" s="485"/>
      <c r="G33" s="485"/>
      <c r="H33" s="485"/>
      <c r="I33" s="485"/>
      <c r="J33" s="485"/>
      <c r="K33" s="485"/>
      <c r="L33" s="485"/>
      <c r="M33" s="485"/>
      <c r="N33" s="485"/>
      <c r="O33" s="507"/>
      <c r="P33" s="507"/>
      <c r="Q33" s="508"/>
      <c r="R33" s="508"/>
      <c r="S33" s="500"/>
      <c r="T33" s="489"/>
      <c r="U33" s="39"/>
      <c r="V33" s="39"/>
      <c r="W33" s="484"/>
      <c r="X33" s="485"/>
      <c r="Y33" s="485"/>
      <c r="Z33" s="485"/>
      <c r="AA33" s="485"/>
      <c r="AB33" s="485"/>
      <c r="AC33" s="485"/>
      <c r="AD33" s="485"/>
      <c r="AE33" s="485"/>
      <c r="AF33" s="485"/>
      <c r="AG33" s="485"/>
      <c r="AH33" s="485"/>
      <c r="AI33" s="486"/>
      <c r="AJ33" s="486"/>
      <c r="AK33" s="487"/>
      <c r="AL33" s="487"/>
      <c r="AM33" s="488"/>
      <c r="AN33" s="489"/>
      <c r="AO33" s="38"/>
      <c r="AP33" s="39"/>
      <c r="AQ33" s="444"/>
      <c r="AR33" s="445"/>
      <c r="AS33" s="445"/>
      <c r="AT33" s="445"/>
      <c r="AU33" s="445"/>
      <c r="AV33" s="445"/>
      <c r="AW33" s="445"/>
      <c r="AX33" s="445"/>
      <c r="AY33" s="445"/>
      <c r="AZ33" s="446"/>
      <c r="BA33" s="446"/>
      <c r="BB33" s="446"/>
      <c r="BC33" s="446"/>
      <c r="BD33" s="446"/>
      <c r="BE33" s="447"/>
      <c r="BF33" s="39"/>
      <c r="BG33" s="39"/>
      <c r="BH33" s="427"/>
      <c r="BI33" s="425"/>
      <c r="BJ33" s="425"/>
      <c r="BK33" s="425"/>
      <c r="BL33" s="425"/>
      <c r="BM33" s="425"/>
      <c r="BN33" s="425"/>
      <c r="BO33" s="425"/>
      <c r="BP33" s="425"/>
      <c r="BQ33" s="425"/>
      <c r="BR33" s="425"/>
      <c r="BS33" s="425"/>
      <c r="BT33" s="425"/>
      <c r="BU33" s="425"/>
      <c r="BV33" s="425"/>
      <c r="BW33" s="426"/>
      <c r="BX33" s="40"/>
    </row>
    <row r="34" spans="1:76" ht="14.4" thickBot="1" x14ac:dyDescent="0.35">
      <c r="A34" s="37"/>
      <c r="B34" s="38"/>
      <c r="C34" s="490"/>
      <c r="D34" s="491"/>
      <c r="E34" s="491"/>
      <c r="F34" s="491"/>
      <c r="G34" s="491"/>
      <c r="H34" s="491"/>
      <c r="I34" s="491"/>
      <c r="J34" s="491"/>
      <c r="K34" s="491"/>
      <c r="L34" s="491"/>
      <c r="M34" s="491"/>
      <c r="N34" s="491"/>
      <c r="O34" s="522"/>
      <c r="P34" s="522"/>
      <c r="Q34" s="464"/>
      <c r="R34" s="464"/>
      <c r="S34" s="494"/>
      <c r="T34" s="495"/>
      <c r="U34" s="39"/>
      <c r="V34" s="39"/>
      <c r="W34" s="490"/>
      <c r="X34" s="491"/>
      <c r="Y34" s="491"/>
      <c r="Z34" s="491"/>
      <c r="AA34" s="491"/>
      <c r="AB34" s="491"/>
      <c r="AC34" s="491"/>
      <c r="AD34" s="491"/>
      <c r="AE34" s="491"/>
      <c r="AF34" s="491"/>
      <c r="AG34" s="491"/>
      <c r="AH34" s="491"/>
      <c r="AI34" s="492"/>
      <c r="AJ34" s="492"/>
      <c r="AK34" s="493"/>
      <c r="AL34" s="493"/>
      <c r="AM34" s="494"/>
      <c r="AN34" s="495"/>
      <c r="AO34" s="38"/>
      <c r="AP34" s="39"/>
      <c r="AQ34" s="440"/>
      <c r="AR34" s="441"/>
      <c r="AS34" s="441"/>
      <c r="AT34" s="441"/>
      <c r="AU34" s="441"/>
      <c r="AV34" s="441"/>
      <c r="AW34" s="441"/>
      <c r="AX34" s="441"/>
      <c r="AY34" s="441"/>
      <c r="AZ34" s="442"/>
      <c r="BA34" s="442"/>
      <c r="BB34" s="442"/>
      <c r="BC34" s="442"/>
      <c r="BD34" s="442"/>
      <c r="BE34" s="443"/>
      <c r="BF34" s="39"/>
      <c r="BG34" s="39"/>
      <c r="BH34" s="427"/>
      <c r="BI34" s="425"/>
      <c r="BJ34" s="425"/>
      <c r="BK34" s="425"/>
      <c r="BL34" s="425"/>
      <c r="BM34" s="425"/>
      <c r="BN34" s="425"/>
      <c r="BO34" s="425"/>
      <c r="BP34" s="425"/>
      <c r="BQ34" s="425"/>
      <c r="BR34" s="425"/>
      <c r="BS34" s="425"/>
      <c r="BT34" s="425"/>
      <c r="BU34" s="425"/>
      <c r="BV34" s="425"/>
      <c r="BW34" s="426"/>
      <c r="BX34" s="40"/>
    </row>
    <row r="35" spans="1:76" ht="13.8" thickBot="1" x14ac:dyDescent="0.35">
      <c r="A35" s="37"/>
      <c r="B35" s="38"/>
      <c r="C35" s="38"/>
      <c r="D35" s="39"/>
      <c r="E35" s="39"/>
      <c r="F35" s="39"/>
      <c r="G35" s="39"/>
      <c r="H35" s="39"/>
      <c r="I35" s="39"/>
      <c r="J35" s="53" t="s">
        <v>111</v>
      </c>
      <c r="K35" s="38"/>
      <c r="L35" s="39"/>
      <c r="M35" s="39"/>
      <c r="N35" s="39"/>
      <c r="O35" s="39"/>
      <c r="P35" s="39"/>
      <c r="Q35" s="39"/>
      <c r="R35" s="39"/>
      <c r="S35" s="515" cm="1">
        <f t="array" ref="S35">SUM(S28+S17+S7:T16)</f>
        <v>13</v>
      </c>
      <c r="T35" s="516"/>
      <c r="U35" s="39"/>
      <c r="V35" s="39"/>
      <c r="W35" s="39"/>
      <c r="X35" s="53" t="s">
        <v>114</v>
      </c>
      <c r="Y35" s="39"/>
      <c r="Z35" s="39"/>
      <c r="AA35" s="39"/>
      <c r="AB35" s="38"/>
      <c r="AC35" s="38"/>
      <c r="AD35" s="38"/>
      <c r="AE35" s="38"/>
      <c r="AF35" s="38"/>
      <c r="AG35" s="47"/>
      <c r="AH35" s="47"/>
      <c r="AI35" s="47"/>
      <c r="AJ35" s="47"/>
      <c r="AK35" s="47"/>
      <c r="AL35" s="47"/>
      <c r="AM35" s="482">
        <f>SUM(AM27+S35+BC10)</f>
        <v>13</v>
      </c>
      <c r="AN35" s="483"/>
      <c r="AO35" s="47"/>
      <c r="AP35" s="39"/>
      <c r="AQ35" s="444"/>
      <c r="AR35" s="445"/>
      <c r="AS35" s="445"/>
      <c r="AT35" s="445"/>
      <c r="AU35" s="445"/>
      <c r="AV35" s="445"/>
      <c r="AW35" s="445"/>
      <c r="AX35" s="445"/>
      <c r="AY35" s="445"/>
      <c r="AZ35" s="446"/>
      <c r="BA35" s="446"/>
      <c r="BB35" s="446"/>
      <c r="BC35" s="446"/>
      <c r="BD35" s="446"/>
      <c r="BE35" s="447"/>
      <c r="BF35" s="39"/>
      <c r="BG35" s="39"/>
      <c r="BH35" s="428"/>
      <c r="BI35" s="429"/>
      <c r="BJ35" s="429"/>
      <c r="BK35" s="429"/>
      <c r="BL35" s="429"/>
      <c r="BM35" s="429"/>
      <c r="BN35" s="429"/>
      <c r="BO35" s="429"/>
      <c r="BP35" s="429"/>
      <c r="BQ35" s="429"/>
      <c r="BR35" s="429"/>
      <c r="BS35" s="429"/>
      <c r="BT35" s="429"/>
      <c r="BU35" s="429"/>
      <c r="BV35" s="429"/>
      <c r="BW35" s="430"/>
      <c r="BX35" s="40"/>
    </row>
    <row r="36" spans="1:76" ht="13.8" thickBot="1" x14ac:dyDescent="0.35">
      <c r="A36" s="45"/>
      <c r="B36" s="46"/>
      <c r="C36" s="46"/>
      <c r="D36" s="48"/>
      <c r="E36" s="48"/>
      <c r="F36" s="48"/>
      <c r="G36" s="48"/>
      <c r="H36" s="48"/>
      <c r="I36" s="48"/>
      <c r="J36" s="48"/>
      <c r="K36" s="48"/>
      <c r="L36" s="48"/>
      <c r="M36" s="48"/>
      <c r="N36" s="48"/>
      <c r="O36" s="48"/>
      <c r="P36" s="48"/>
      <c r="Q36" s="48"/>
      <c r="R36" s="48"/>
      <c r="S36" s="48"/>
      <c r="T36" s="48"/>
      <c r="U36" s="48"/>
      <c r="V36" s="48"/>
      <c r="W36" s="48"/>
      <c r="X36" s="48"/>
      <c r="Y36" s="48"/>
      <c r="Z36" s="48"/>
      <c r="AA36" s="48"/>
      <c r="AB36" s="46"/>
      <c r="AC36" s="46"/>
      <c r="AD36" s="46"/>
      <c r="AE36" s="46"/>
      <c r="AF36" s="46"/>
      <c r="AG36" s="46"/>
      <c r="AH36" s="46"/>
      <c r="AI36" s="46"/>
      <c r="AJ36" s="46"/>
      <c r="AK36" s="46"/>
      <c r="AL36" s="46"/>
      <c r="AM36" s="46"/>
      <c r="AN36" s="46"/>
      <c r="AO36" s="46"/>
      <c r="AP36" s="48"/>
      <c r="AQ36" s="46"/>
      <c r="AR36" s="46"/>
      <c r="AS36" s="46"/>
      <c r="AT36" s="46"/>
      <c r="AU36" s="46"/>
      <c r="AV36" s="46"/>
      <c r="AW36" s="46"/>
      <c r="AX36" s="46"/>
      <c r="AY36" s="46"/>
      <c r="AZ36" s="46"/>
      <c r="BA36" s="46"/>
      <c r="BB36" s="46"/>
      <c r="BC36" s="46"/>
      <c r="BD36" s="46"/>
      <c r="BE36" s="46"/>
      <c r="BF36" s="48"/>
      <c r="BG36" s="48"/>
      <c r="BH36" s="48"/>
      <c r="BI36" s="48"/>
      <c r="BJ36" s="48"/>
      <c r="BK36" s="48"/>
      <c r="BL36" s="48"/>
      <c r="BM36" s="48"/>
      <c r="BN36" s="48"/>
      <c r="BO36" s="48"/>
      <c r="BP36" s="48"/>
      <c r="BQ36" s="48"/>
      <c r="BR36" s="48"/>
      <c r="BS36" s="48"/>
      <c r="BT36" s="48"/>
      <c r="BU36" s="48"/>
      <c r="BV36" s="48"/>
      <c r="BW36" s="48"/>
      <c r="BX36" s="52"/>
    </row>
    <row r="37" spans="1:76" x14ac:dyDescent="0.3">
      <c r="A37" s="72"/>
      <c r="B37" s="11"/>
      <c r="C37" s="11"/>
      <c r="D37" s="20"/>
      <c r="E37" s="20"/>
      <c r="F37" s="20"/>
      <c r="G37" s="20"/>
      <c r="H37" s="20"/>
      <c r="I37" s="20"/>
      <c r="J37" s="20"/>
      <c r="K37" s="20"/>
      <c r="L37" s="20"/>
      <c r="M37" s="20"/>
      <c r="N37" s="20"/>
      <c r="O37" s="20"/>
      <c r="P37" s="20"/>
      <c r="Q37" s="20"/>
      <c r="R37" s="20"/>
      <c r="S37" s="20"/>
      <c r="T37" s="20"/>
      <c r="U37" s="20"/>
      <c r="V37" s="20"/>
      <c r="W37" s="20"/>
      <c r="X37" s="20"/>
      <c r="Y37" s="20"/>
      <c r="Z37" s="20"/>
      <c r="AA37" s="20"/>
      <c r="AB37" s="11"/>
      <c r="AC37" s="11"/>
      <c r="AD37" s="11"/>
      <c r="AE37" s="11"/>
      <c r="AF37" s="11"/>
      <c r="AG37" s="11"/>
      <c r="AH37" s="11"/>
      <c r="AI37" s="11"/>
      <c r="AJ37" s="11"/>
      <c r="AK37" s="11"/>
      <c r="AL37" s="11"/>
      <c r="AM37" s="11"/>
      <c r="AN37" s="11"/>
      <c r="AO37" s="11"/>
      <c r="AP37" s="20"/>
      <c r="AQ37" s="11"/>
      <c r="AR37" s="11"/>
      <c r="AS37" s="11"/>
      <c r="AT37" s="11"/>
      <c r="AU37" s="11"/>
      <c r="AV37" s="11"/>
      <c r="AW37" s="11"/>
      <c r="AX37" s="11"/>
      <c r="AY37" s="11"/>
      <c r="AZ37" s="11"/>
      <c r="BA37" s="11"/>
      <c r="BB37" s="11"/>
      <c r="BC37" s="11"/>
      <c r="BD37" s="11"/>
      <c r="BE37" s="11"/>
      <c r="BF37" s="20"/>
      <c r="BG37" s="20"/>
      <c r="BH37" s="20"/>
      <c r="BI37" s="20"/>
      <c r="BJ37" s="20"/>
      <c r="BK37" s="20"/>
      <c r="BL37" s="20"/>
      <c r="BM37" s="20"/>
      <c r="BN37" s="20"/>
      <c r="BO37" s="20"/>
      <c r="BP37" s="20"/>
      <c r="BQ37" s="20"/>
      <c r="BR37" s="20"/>
      <c r="BS37" s="20"/>
      <c r="BT37" s="20"/>
      <c r="BU37" s="20"/>
      <c r="BV37" s="20"/>
      <c r="BW37" s="20"/>
      <c r="BX37" s="73"/>
    </row>
    <row r="38" spans="1:76" ht="13.8" thickBot="1" x14ac:dyDescent="0.35">
      <c r="A38" s="72"/>
      <c r="B38" s="11"/>
      <c r="C38" s="11"/>
      <c r="D38" s="20"/>
      <c r="E38" s="20"/>
      <c r="F38" s="20"/>
      <c r="G38" s="20"/>
      <c r="H38" s="20"/>
      <c r="I38" s="20"/>
      <c r="J38" s="20"/>
      <c r="K38" s="20"/>
      <c r="L38" s="20"/>
      <c r="M38" s="20"/>
      <c r="N38" s="20"/>
      <c r="O38" s="20"/>
      <c r="P38" s="20"/>
      <c r="Q38" s="20"/>
      <c r="R38" s="20"/>
      <c r="S38" s="20"/>
      <c r="T38" s="20"/>
      <c r="U38" s="20"/>
      <c r="V38" s="20"/>
      <c r="W38" s="20"/>
      <c r="X38" s="20"/>
      <c r="Y38" s="20"/>
      <c r="Z38" s="20"/>
      <c r="AA38" s="20"/>
      <c r="AB38" s="11"/>
      <c r="AC38" s="11"/>
      <c r="AD38" s="11"/>
      <c r="AE38" s="11"/>
      <c r="AF38" s="11"/>
      <c r="AG38" s="11"/>
      <c r="AH38" s="11"/>
      <c r="AI38" s="11"/>
      <c r="AJ38" s="11"/>
      <c r="AK38" s="11"/>
      <c r="AL38" s="11"/>
      <c r="AM38" s="11"/>
      <c r="AN38" s="11"/>
      <c r="AO38" s="11"/>
      <c r="AP38" s="20"/>
      <c r="AQ38" s="11"/>
      <c r="AR38" s="11"/>
      <c r="AS38" s="11"/>
      <c r="AT38" s="11"/>
      <c r="AU38" s="11"/>
      <c r="AV38" s="11"/>
      <c r="AW38" s="11"/>
      <c r="AX38" s="11"/>
      <c r="AY38" s="11"/>
      <c r="AZ38" s="11"/>
      <c r="BA38" s="11"/>
      <c r="BB38" s="11"/>
      <c r="BC38" s="11"/>
      <c r="BD38" s="11"/>
      <c r="BE38" s="11"/>
      <c r="BF38" s="20"/>
      <c r="BG38" s="20"/>
      <c r="BH38" s="20"/>
      <c r="BI38" s="20"/>
      <c r="BJ38" s="20"/>
      <c r="BK38" s="20"/>
      <c r="BL38" s="20"/>
      <c r="BM38" s="20"/>
      <c r="BN38" s="20"/>
      <c r="BO38" s="20"/>
      <c r="BP38" s="20"/>
      <c r="BQ38" s="20"/>
      <c r="BR38" s="20"/>
      <c r="BS38" s="20"/>
      <c r="BT38" s="20"/>
      <c r="BU38" s="20"/>
      <c r="BV38" s="20"/>
      <c r="BW38" s="20"/>
      <c r="BX38" s="73"/>
    </row>
    <row r="39" spans="1:76" ht="13.8" thickBot="1" x14ac:dyDescent="0.35">
      <c r="A39" s="55"/>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7"/>
      <c r="AU39" s="11"/>
      <c r="AV39" s="11"/>
      <c r="AW39" s="55"/>
      <c r="AX39" s="56"/>
      <c r="AY39" s="56"/>
      <c r="AZ39" s="56"/>
      <c r="BA39" s="56"/>
      <c r="BB39" s="56"/>
      <c r="BC39" s="56"/>
      <c r="BD39" s="56"/>
      <c r="BE39" s="56"/>
      <c r="BF39" s="62"/>
      <c r="BG39" s="62"/>
      <c r="BH39" s="62"/>
      <c r="BI39" s="62"/>
      <c r="BJ39" s="62"/>
      <c r="BK39" s="62"/>
      <c r="BL39" s="62"/>
      <c r="BM39" s="62"/>
      <c r="BN39" s="62"/>
      <c r="BO39" s="62"/>
      <c r="BP39" s="62"/>
      <c r="BQ39" s="62"/>
      <c r="BR39" s="62"/>
      <c r="BS39" s="62"/>
      <c r="BT39" s="62"/>
      <c r="BU39" s="62"/>
      <c r="BV39" s="62"/>
      <c r="BW39" s="62"/>
      <c r="BX39" s="63"/>
    </row>
    <row r="40" spans="1:76" ht="13.8" thickBot="1" x14ac:dyDescent="0.35">
      <c r="A40" s="37"/>
      <c r="B40" s="38"/>
      <c r="C40" s="412" t="s">
        <v>133</v>
      </c>
      <c r="D40" s="413"/>
      <c r="E40" s="413"/>
      <c r="F40" s="413"/>
      <c r="G40" s="413"/>
      <c r="H40" s="413"/>
      <c r="I40" s="413"/>
      <c r="J40" s="413"/>
      <c r="K40" s="413"/>
      <c r="L40" s="413"/>
      <c r="M40" s="413"/>
      <c r="N40" s="413"/>
      <c r="O40" s="413"/>
      <c r="P40" s="413"/>
      <c r="Q40" s="413"/>
      <c r="R40" s="413"/>
      <c r="S40" s="413"/>
      <c r="T40" s="413"/>
      <c r="U40" s="413"/>
      <c r="V40" s="413"/>
      <c r="W40" s="413"/>
      <c r="X40" s="413"/>
      <c r="Y40" s="413"/>
      <c r="Z40" s="413"/>
      <c r="AA40" s="413"/>
      <c r="AB40" s="413"/>
      <c r="AC40" s="413"/>
      <c r="AD40" s="413"/>
      <c r="AE40" s="413"/>
      <c r="AF40" s="413"/>
      <c r="AG40" s="413"/>
      <c r="AH40" s="413"/>
      <c r="AI40" s="413"/>
      <c r="AJ40" s="413"/>
      <c r="AK40" s="413"/>
      <c r="AL40" s="413"/>
      <c r="AM40" s="413"/>
      <c r="AN40" s="413"/>
      <c r="AO40" s="413"/>
      <c r="AP40" s="413"/>
      <c r="AQ40" s="413"/>
      <c r="AR40" s="414"/>
      <c r="AS40" s="39"/>
      <c r="AT40" s="40"/>
      <c r="AU40" s="20"/>
      <c r="AV40" s="20"/>
      <c r="AW40" s="64"/>
      <c r="AX40" s="39"/>
      <c r="AY40" s="412" t="s">
        <v>143</v>
      </c>
      <c r="AZ40" s="413"/>
      <c r="BA40" s="413"/>
      <c r="BB40" s="413"/>
      <c r="BC40" s="413"/>
      <c r="BD40" s="413"/>
      <c r="BE40" s="413"/>
      <c r="BF40" s="413"/>
      <c r="BG40" s="413"/>
      <c r="BH40" s="413"/>
      <c r="BI40" s="413"/>
      <c r="BJ40" s="413"/>
      <c r="BK40" s="413"/>
      <c r="BL40" s="413"/>
      <c r="BM40" s="413"/>
      <c r="BN40" s="413"/>
      <c r="BO40" s="413"/>
      <c r="BP40" s="413"/>
      <c r="BQ40" s="413"/>
      <c r="BR40" s="413"/>
      <c r="BS40" s="413"/>
      <c r="BT40" s="413"/>
      <c r="BU40" s="413"/>
      <c r="BV40" s="414"/>
      <c r="BW40" s="39"/>
      <c r="BX40" s="40"/>
    </row>
    <row r="41" spans="1:76" ht="13.8" thickBot="1" x14ac:dyDescent="0.35">
      <c r="A41" s="37"/>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8"/>
      <c r="AG41" s="38"/>
      <c r="AH41" s="38"/>
      <c r="AI41" s="38"/>
      <c r="AJ41" s="38"/>
      <c r="AK41" s="38"/>
      <c r="AL41" s="38"/>
      <c r="AM41" s="38"/>
      <c r="AN41" s="38"/>
      <c r="AO41" s="38"/>
      <c r="AP41" s="38"/>
      <c r="AQ41" s="38"/>
      <c r="AR41" s="39"/>
      <c r="AS41" s="39"/>
      <c r="AT41" s="40"/>
      <c r="AU41" s="20"/>
      <c r="AV41" s="20"/>
      <c r="AW41" s="64"/>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40"/>
    </row>
    <row r="42" spans="1:76" x14ac:dyDescent="0.3">
      <c r="A42" s="37"/>
      <c r="B42" s="38"/>
      <c r="C42" s="415" t="s">
        <v>134</v>
      </c>
      <c r="D42" s="416"/>
      <c r="E42" s="416"/>
      <c r="F42" s="416"/>
      <c r="G42" s="416"/>
      <c r="H42" s="416"/>
      <c r="I42" s="416"/>
      <c r="J42" s="416"/>
      <c r="K42" s="416"/>
      <c r="L42" s="416"/>
      <c r="M42" s="416"/>
      <c r="N42" s="417"/>
      <c r="O42" s="39"/>
      <c r="P42" s="39"/>
      <c r="Q42" s="415" t="s">
        <v>139</v>
      </c>
      <c r="R42" s="416"/>
      <c r="S42" s="416"/>
      <c r="T42" s="416"/>
      <c r="U42" s="416"/>
      <c r="V42" s="416"/>
      <c r="W42" s="416"/>
      <c r="X42" s="416"/>
      <c r="Y42" s="416"/>
      <c r="Z42" s="416"/>
      <c r="AA42" s="416"/>
      <c r="AB42" s="416"/>
      <c r="AC42" s="416"/>
      <c r="AD42" s="416"/>
      <c r="AE42" s="416"/>
      <c r="AF42" s="416"/>
      <c r="AG42" s="416"/>
      <c r="AH42" s="416"/>
      <c r="AI42" s="416"/>
      <c r="AJ42" s="416"/>
      <c r="AK42" s="416"/>
      <c r="AL42" s="416"/>
      <c r="AM42" s="416"/>
      <c r="AN42" s="416"/>
      <c r="AO42" s="416"/>
      <c r="AP42" s="416"/>
      <c r="AQ42" s="416"/>
      <c r="AR42" s="417"/>
      <c r="AS42" s="39"/>
      <c r="AT42" s="40"/>
      <c r="AU42" s="20"/>
      <c r="AV42" s="20"/>
      <c r="AW42" s="64"/>
      <c r="AX42" s="39"/>
      <c r="AY42" s="415" t="s">
        <v>144</v>
      </c>
      <c r="AZ42" s="416"/>
      <c r="BA42" s="416"/>
      <c r="BB42" s="416"/>
      <c r="BC42" s="416"/>
      <c r="BD42" s="416"/>
      <c r="BE42" s="416"/>
      <c r="BF42" s="416"/>
      <c r="BG42" s="416"/>
      <c r="BH42" s="416"/>
      <c r="BI42" s="416"/>
      <c r="BJ42" s="416"/>
      <c r="BK42" s="416"/>
      <c r="BL42" s="416"/>
      <c r="BM42" s="416"/>
      <c r="BN42" s="416"/>
      <c r="BO42" s="416"/>
      <c r="BP42" s="416"/>
      <c r="BQ42" s="416"/>
      <c r="BR42" s="416"/>
      <c r="BS42" s="416"/>
      <c r="BT42" s="416"/>
      <c r="BU42" s="416"/>
      <c r="BV42" s="417"/>
      <c r="BW42" s="39"/>
      <c r="BX42" s="40"/>
    </row>
    <row r="43" spans="1:76" x14ac:dyDescent="0.3">
      <c r="A43" s="37"/>
      <c r="B43" s="38"/>
      <c r="C43" s="421" t="s">
        <v>135</v>
      </c>
      <c r="D43" s="422"/>
      <c r="E43" s="422"/>
      <c r="F43" s="422"/>
      <c r="G43" s="422"/>
      <c r="H43" s="422"/>
      <c r="I43" s="422"/>
      <c r="J43" s="422"/>
      <c r="K43" s="422"/>
      <c r="L43" s="422"/>
      <c r="M43" s="422"/>
      <c r="N43" s="423"/>
      <c r="O43" s="39"/>
      <c r="P43" s="39"/>
      <c r="Q43" s="421" t="s">
        <v>140</v>
      </c>
      <c r="R43" s="422"/>
      <c r="S43" s="422"/>
      <c r="T43" s="422"/>
      <c r="U43" s="422"/>
      <c r="V43" s="422"/>
      <c r="W43" s="422"/>
      <c r="X43" s="422"/>
      <c r="Y43" s="422"/>
      <c r="Z43" s="422"/>
      <c r="AA43" s="422"/>
      <c r="AB43" s="422"/>
      <c r="AC43" s="422"/>
      <c r="AD43" s="422"/>
      <c r="AE43" s="422"/>
      <c r="AF43" s="422"/>
      <c r="AG43" s="422"/>
      <c r="AH43" s="422"/>
      <c r="AI43" s="422"/>
      <c r="AJ43" s="422"/>
      <c r="AK43" s="422"/>
      <c r="AL43" s="422"/>
      <c r="AM43" s="422"/>
      <c r="AN43" s="422"/>
      <c r="AO43" s="422"/>
      <c r="AP43" s="422"/>
      <c r="AQ43" s="422"/>
      <c r="AR43" s="423"/>
      <c r="AS43" s="59"/>
      <c r="AT43" s="60"/>
      <c r="AU43" s="20"/>
      <c r="AV43" s="20"/>
      <c r="AW43" s="64"/>
      <c r="AX43" s="39"/>
      <c r="AY43" s="405" t="s">
        <v>89</v>
      </c>
      <c r="AZ43" s="406"/>
      <c r="BA43" s="406"/>
      <c r="BB43" s="406"/>
      <c r="BC43" s="406"/>
      <c r="BD43" s="406"/>
      <c r="BE43" s="406"/>
      <c r="BF43" s="406"/>
      <c r="BG43" s="406"/>
      <c r="BH43" s="406"/>
      <c r="BI43" s="406"/>
      <c r="BJ43" s="406"/>
      <c r="BK43" s="406"/>
      <c r="BL43" s="406"/>
      <c r="BM43" s="406"/>
      <c r="BN43" s="406"/>
      <c r="BO43" s="406"/>
      <c r="BP43" s="406"/>
      <c r="BQ43" s="406"/>
      <c r="BR43" s="406"/>
      <c r="BS43" s="406"/>
      <c r="BT43" s="406"/>
      <c r="BU43" s="406"/>
      <c r="BV43" s="407"/>
      <c r="BW43" s="39"/>
      <c r="BX43" s="40"/>
    </row>
    <row r="44" spans="1:76" ht="15" customHeight="1" x14ac:dyDescent="0.3">
      <c r="A44" s="37"/>
      <c r="B44" s="38"/>
      <c r="C44" s="424" t="s">
        <v>89</v>
      </c>
      <c r="D44" s="425"/>
      <c r="E44" s="425"/>
      <c r="F44" s="425"/>
      <c r="G44" s="425"/>
      <c r="H44" s="425"/>
      <c r="I44" s="425"/>
      <c r="J44" s="425"/>
      <c r="K44" s="425"/>
      <c r="L44" s="425"/>
      <c r="M44" s="425"/>
      <c r="N44" s="426"/>
      <c r="O44" s="39"/>
      <c r="P44" s="39"/>
      <c r="Q44" s="405" t="s">
        <v>89</v>
      </c>
      <c r="R44" s="406"/>
      <c r="S44" s="406"/>
      <c r="T44" s="406"/>
      <c r="U44" s="406"/>
      <c r="V44" s="406"/>
      <c r="W44" s="406"/>
      <c r="X44" s="406"/>
      <c r="Y44" s="406"/>
      <c r="Z44" s="406"/>
      <c r="AA44" s="406"/>
      <c r="AB44" s="406"/>
      <c r="AC44" s="406"/>
      <c r="AD44" s="406"/>
      <c r="AE44" s="406"/>
      <c r="AF44" s="406"/>
      <c r="AG44" s="406"/>
      <c r="AH44" s="406"/>
      <c r="AI44" s="406"/>
      <c r="AJ44" s="406"/>
      <c r="AK44" s="406"/>
      <c r="AL44" s="406"/>
      <c r="AM44" s="406"/>
      <c r="AN44" s="406"/>
      <c r="AO44" s="406"/>
      <c r="AP44" s="406"/>
      <c r="AQ44" s="406"/>
      <c r="AR44" s="407"/>
      <c r="AS44" s="59"/>
      <c r="AT44" s="60"/>
      <c r="AU44" s="21"/>
      <c r="AV44" s="21"/>
      <c r="AW44" s="65"/>
      <c r="AX44" s="59"/>
      <c r="AY44" s="408"/>
      <c r="AZ44" s="406"/>
      <c r="BA44" s="406"/>
      <c r="BB44" s="406"/>
      <c r="BC44" s="406"/>
      <c r="BD44" s="406"/>
      <c r="BE44" s="406"/>
      <c r="BF44" s="406"/>
      <c r="BG44" s="406"/>
      <c r="BH44" s="406"/>
      <c r="BI44" s="406"/>
      <c r="BJ44" s="406"/>
      <c r="BK44" s="406"/>
      <c r="BL44" s="406"/>
      <c r="BM44" s="406"/>
      <c r="BN44" s="406"/>
      <c r="BO44" s="406"/>
      <c r="BP44" s="406"/>
      <c r="BQ44" s="406"/>
      <c r="BR44" s="406"/>
      <c r="BS44" s="406"/>
      <c r="BT44" s="406"/>
      <c r="BU44" s="406"/>
      <c r="BV44" s="407"/>
      <c r="BW44" s="59"/>
      <c r="BX44" s="40"/>
    </row>
    <row r="45" spans="1:76" ht="14.4" customHeight="1" x14ac:dyDescent="0.3">
      <c r="A45" s="37"/>
      <c r="B45" s="38"/>
      <c r="C45" s="427"/>
      <c r="D45" s="425"/>
      <c r="E45" s="425"/>
      <c r="F45" s="425"/>
      <c r="G45" s="425"/>
      <c r="H45" s="425"/>
      <c r="I45" s="425"/>
      <c r="J45" s="425"/>
      <c r="K45" s="425"/>
      <c r="L45" s="425"/>
      <c r="M45" s="425"/>
      <c r="N45" s="426"/>
      <c r="O45" s="38"/>
      <c r="P45" s="38"/>
      <c r="Q45" s="408"/>
      <c r="R45" s="406"/>
      <c r="S45" s="406"/>
      <c r="T45" s="406"/>
      <c r="U45" s="406"/>
      <c r="V45" s="406"/>
      <c r="W45" s="406"/>
      <c r="X45" s="406"/>
      <c r="Y45" s="406"/>
      <c r="Z45" s="406"/>
      <c r="AA45" s="406"/>
      <c r="AB45" s="406"/>
      <c r="AC45" s="406"/>
      <c r="AD45" s="406"/>
      <c r="AE45" s="406"/>
      <c r="AF45" s="406"/>
      <c r="AG45" s="406"/>
      <c r="AH45" s="406"/>
      <c r="AI45" s="406"/>
      <c r="AJ45" s="406"/>
      <c r="AK45" s="406"/>
      <c r="AL45" s="406"/>
      <c r="AM45" s="406"/>
      <c r="AN45" s="406"/>
      <c r="AO45" s="406"/>
      <c r="AP45" s="406"/>
      <c r="AQ45" s="406"/>
      <c r="AR45" s="407"/>
      <c r="AS45" s="39"/>
      <c r="AT45" s="40"/>
      <c r="AU45" s="21"/>
      <c r="AV45" s="21"/>
      <c r="AW45" s="65"/>
      <c r="AX45" s="59"/>
      <c r="AY45" s="408"/>
      <c r="AZ45" s="406"/>
      <c r="BA45" s="406"/>
      <c r="BB45" s="406"/>
      <c r="BC45" s="406"/>
      <c r="BD45" s="406"/>
      <c r="BE45" s="406"/>
      <c r="BF45" s="406"/>
      <c r="BG45" s="406"/>
      <c r="BH45" s="406"/>
      <c r="BI45" s="406"/>
      <c r="BJ45" s="406"/>
      <c r="BK45" s="406"/>
      <c r="BL45" s="406"/>
      <c r="BM45" s="406"/>
      <c r="BN45" s="406"/>
      <c r="BO45" s="406"/>
      <c r="BP45" s="406"/>
      <c r="BQ45" s="406"/>
      <c r="BR45" s="406"/>
      <c r="BS45" s="406"/>
      <c r="BT45" s="406"/>
      <c r="BU45" s="406"/>
      <c r="BV45" s="407"/>
      <c r="BW45" s="59"/>
      <c r="BX45" s="40"/>
    </row>
    <row r="46" spans="1:76" ht="15" customHeight="1" x14ac:dyDescent="0.3">
      <c r="A46" s="37"/>
      <c r="B46" s="38"/>
      <c r="C46" s="427"/>
      <c r="D46" s="425"/>
      <c r="E46" s="425"/>
      <c r="F46" s="425"/>
      <c r="G46" s="425"/>
      <c r="H46" s="425"/>
      <c r="I46" s="425"/>
      <c r="J46" s="425"/>
      <c r="K46" s="425"/>
      <c r="L46" s="425"/>
      <c r="M46" s="425"/>
      <c r="N46" s="426"/>
      <c r="O46" s="47"/>
      <c r="P46" s="47"/>
      <c r="Q46" s="408"/>
      <c r="R46" s="406"/>
      <c r="S46" s="406"/>
      <c r="T46" s="406"/>
      <c r="U46" s="406"/>
      <c r="V46" s="406"/>
      <c r="W46" s="406"/>
      <c r="X46" s="406"/>
      <c r="Y46" s="406"/>
      <c r="Z46" s="406"/>
      <c r="AA46" s="406"/>
      <c r="AB46" s="406"/>
      <c r="AC46" s="406"/>
      <c r="AD46" s="406"/>
      <c r="AE46" s="406"/>
      <c r="AF46" s="406"/>
      <c r="AG46" s="406"/>
      <c r="AH46" s="406"/>
      <c r="AI46" s="406"/>
      <c r="AJ46" s="406"/>
      <c r="AK46" s="406"/>
      <c r="AL46" s="406"/>
      <c r="AM46" s="406"/>
      <c r="AN46" s="406"/>
      <c r="AO46" s="406"/>
      <c r="AP46" s="406"/>
      <c r="AQ46" s="406"/>
      <c r="AR46" s="407"/>
      <c r="AS46" s="39"/>
      <c r="AT46" s="40"/>
      <c r="AU46" s="21"/>
      <c r="AV46" s="21"/>
      <c r="AW46" s="65"/>
      <c r="AX46" s="59"/>
      <c r="AY46" s="408"/>
      <c r="AZ46" s="406"/>
      <c r="BA46" s="406"/>
      <c r="BB46" s="406"/>
      <c r="BC46" s="406"/>
      <c r="BD46" s="406"/>
      <c r="BE46" s="406"/>
      <c r="BF46" s="406"/>
      <c r="BG46" s="406"/>
      <c r="BH46" s="406"/>
      <c r="BI46" s="406"/>
      <c r="BJ46" s="406"/>
      <c r="BK46" s="406"/>
      <c r="BL46" s="406"/>
      <c r="BM46" s="406"/>
      <c r="BN46" s="406"/>
      <c r="BO46" s="406"/>
      <c r="BP46" s="406"/>
      <c r="BQ46" s="406"/>
      <c r="BR46" s="406"/>
      <c r="BS46" s="406"/>
      <c r="BT46" s="406"/>
      <c r="BU46" s="406"/>
      <c r="BV46" s="407"/>
      <c r="BW46" s="59"/>
      <c r="BX46" s="40"/>
    </row>
    <row r="47" spans="1:76" ht="14.4" customHeight="1" x14ac:dyDescent="0.3">
      <c r="A47" s="37"/>
      <c r="B47" s="38"/>
      <c r="C47" s="427"/>
      <c r="D47" s="425"/>
      <c r="E47" s="425"/>
      <c r="F47" s="425"/>
      <c r="G47" s="425"/>
      <c r="H47" s="425"/>
      <c r="I47" s="425"/>
      <c r="J47" s="425"/>
      <c r="K47" s="425"/>
      <c r="L47" s="425"/>
      <c r="M47" s="425"/>
      <c r="N47" s="426"/>
      <c r="O47" s="47"/>
      <c r="P47" s="47"/>
      <c r="Q47" s="408"/>
      <c r="R47" s="406"/>
      <c r="S47" s="406"/>
      <c r="T47" s="406"/>
      <c r="U47" s="406"/>
      <c r="V47" s="406"/>
      <c r="W47" s="406"/>
      <c r="X47" s="406"/>
      <c r="Y47" s="406"/>
      <c r="Z47" s="406"/>
      <c r="AA47" s="406"/>
      <c r="AB47" s="406"/>
      <c r="AC47" s="406"/>
      <c r="AD47" s="406"/>
      <c r="AE47" s="406"/>
      <c r="AF47" s="406"/>
      <c r="AG47" s="406"/>
      <c r="AH47" s="406"/>
      <c r="AI47" s="406"/>
      <c r="AJ47" s="406"/>
      <c r="AK47" s="406"/>
      <c r="AL47" s="406"/>
      <c r="AM47" s="406"/>
      <c r="AN47" s="406"/>
      <c r="AO47" s="406"/>
      <c r="AP47" s="406"/>
      <c r="AQ47" s="406"/>
      <c r="AR47" s="407"/>
      <c r="AS47" s="39"/>
      <c r="AT47" s="40"/>
      <c r="AU47" s="21"/>
      <c r="AV47" s="21"/>
      <c r="AW47" s="65"/>
      <c r="AX47" s="59"/>
      <c r="AY47" s="408"/>
      <c r="AZ47" s="406"/>
      <c r="BA47" s="406"/>
      <c r="BB47" s="406"/>
      <c r="BC47" s="406"/>
      <c r="BD47" s="406"/>
      <c r="BE47" s="406"/>
      <c r="BF47" s="406"/>
      <c r="BG47" s="406"/>
      <c r="BH47" s="406"/>
      <c r="BI47" s="406"/>
      <c r="BJ47" s="406"/>
      <c r="BK47" s="406"/>
      <c r="BL47" s="406"/>
      <c r="BM47" s="406"/>
      <c r="BN47" s="406"/>
      <c r="BO47" s="406"/>
      <c r="BP47" s="406"/>
      <c r="BQ47" s="406"/>
      <c r="BR47" s="406"/>
      <c r="BS47" s="406"/>
      <c r="BT47" s="406"/>
      <c r="BU47" s="406"/>
      <c r="BV47" s="407"/>
      <c r="BW47" s="59"/>
      <c r="BX47" s="40"/>
    </row>
    <row r="48" spans="1:76" ht="14.4" customHeight="1" x14ac:dyDescent="0.3">
      <c r="A48" s="37"/>
      <c r="B48" s="38"/>
      <c r="C48" s="427"/>
      <c r="D48" s="425"/>
      <c r="E48" s="425"/>
      <c r="F48" s="425"/>
      <c r="G48" s="425"/>
      <c r="H48" s="425"/>
      <c r="I48" s="425"/>
      <c r="J48" s="425"/>
      <c r="K48" s="425"/>
      <c r="L48" s="425"/>
      <c r="M48" s="425"/>
      <c r="N48" s="426"/>
      <c r="O48" s="47"/>
      <c r="P48" s="47"/>
      <c r="Q48" s="408"/>
      <c r="R48" s="406"/>
      <c r="S48" s="406"/>
      <c r="T48" s="406"/>
      <c r="U48" s="406"/>
      <c r="V48" s="406"/>
      <c r="W48" s="406"/>
      <c r="X48" s="406"/>
      <c r="Y48" s="406"/>
      <c r="Z48" s="406"/>
      <c r="AA48" s="406"/>
      <c r="AB48" s="406"/>
      <c r="AC48" s="406"/>
      <c r="AD48" s="406"/>
      <c r="AE48" s="406"/>
      <c r="AF48" s="406"/>
      <c r="AG48" s="406"/>
      <c r="AH48" s="406"/>
      <c r="AI48" s="406"/>
      <c r="AJ48" s="406"/>
      <c r="AK48" s="406"/>
      <c r="AL48" s="406"/>
      <c r="AM48" s="406"/>
      <c r="AN48" s="406"/>
      <c r="AO48" s="406"/>
      <c r="AP48" s="406"/>
      <c r="AQ48" s="406"/>
      <c r="AR48" s="407"/>
      <c r="AS48" s="39"/>
      <c r="AT48" s="40"/>
      <c r="AU48" s="21"/>
      <c r="AV48" s="21"/>
      <c r="AW48" s="65"/>
      <c r="AX48" s="59"/>
      <c r="AY48" s="408"/>
      <c r="AZ48" s="406"/>
      <c r="BA48" s="406"/>
      <c r="BB48" s="406"/>
      <c r="BC48" s="406"/>
      <c r="BD48" s="406"/>
      <c r="BE48" s="406"/>
      <c r="BF48" s="406"/>
      <c r="BG48" s="406"/>
      <c r="BH48" s="406"/>
      <c r="BI48" s="406"/>
      <c r="BJ48" s="406"/>
      <c r="BK48" s="406"/>
      <c r="BL48" s="406"/>
      <c r="BM48" s="406"/>
      <c r="BN48" s="406"/>
      <c r="BO48" s="406"/>
      <c r="BP48" s="406"/>
      <c r="BQ48" s="406"/>
      <c r="BR48" s="406"/>
      <c r="BS48" s="406"/>
      <c r="BT48" s="406"/>
      <c r="BU48" s="406"/>
      <c r="BV48" s="407"/>
      <c r="BW48" s="59"/>
      <c r="BX48" s="40"/>
    </row>
    <row r="49" spans="1:76" ht="14.4" customHeight="1" x14ac:dyDescent="0.3">
      <c r="A49" s="37"/>
      <c r="B49" s="38"/>
      <c r="C49" s="421" t="s">
        <v>136</v>
      </c>
      <c r="D49" s="422"/>
      <c r="E49" s="422"/>
      <c r="F49" s="422"/>
      <c r="G49" s="422"/>
      <c r="H49" s="422"/>
      <c r="I49" s="422"/>
      <c r="J49" s="422"/>
      <c r="K49" s="422"/>
      <c r="L49" s="422"/>
      <c r="M49" s="422"/>
      <c r="N49" s="423"/>
      <c r="O49" s="47"/>
      <c r="P49" s="47"/>
      <c r="Q49" s="408"/>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7"/>
      <c r="AS49" s="39"/>
      <c r="AT49" s="40"/>
      <c r="AU49" s="21"/>
      <c r="AV49" s="21"/>
      <c r="AW49" s="65"/>
      <c r="AX49" s="59"/>
      <c r="AY49" s="408"/>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7"/>
      <c r="BW49" s="59"/>
      <c r="BX49" s="40"/>
    </row>
    <row r="50" spans="1:76" x14ac:dyDescent="0.3">
      <c r="A50" s="37"/>
      <c r="B50" s="38"/>
      <c r="C50" s="424" t="s">
        <v>89</v>
      </c>
      <c r="D50" s="425"/>
      <c r="E50" s="425"/>
      <c r="F50" s="425"/>
      <c r="G50" s="425"/>
      <c r="H50" s="425"/>
      <c r="I50" s="425"/>
      <c r="J50" s="425"/>
      <c r="K50" s="425"/>
      <c r="L50" s="425"/>
      <c r="M50" s="425"/>
      <c r="N50" s="426"/>
      <c r="O50" s="38"/>
      <c r="P50" s="38"/>
      <c r="Q50" s="408"/>
      <c r="R50" s="406"/>
      <c r="S50" s="406"/>
      <c r="T50" s="406"/>
      <c r="U50" s="406"/>
      <c r="V50" s="406"/>
      <c r="W50" s="406"/>
      <c r="X50" s="406"/>
      <c r="Y50" s="406"/>
      <c r="Z50" s="406"/>
      <c r="AA50" s="406"/>
      <c r="AB50" s="406"/>
      <c r="AC50" s="406"/>
      <c r="AD50" s="406"/>
      <c r="AE50" s="406"/>
      <c r="AF50" s="406"/>
      <c r="AG50" s="406"/>
      <c r="AH50" s="406"/>
      <c r="AI50" s="406"/>
      <c r="AJ50" s="406"/>
      <c r="AK50" s="406"/>
      <c r="AL50" s="406"/>
      <c r="AM50" s="406"/>
      <c r="AN50" s="406"/>
      <c r="AO50" s="406"/>
      <c r="AP50" s="406"/>
      <c r="AQ50" s="406"/>
      <c r="AR50" s="407"/>
      <c r="AS50" s="39"/>
      <c r="AT50" s="40"/>
      <c r="AU50" s="20"/>
      <c r="AV50" s="20"/>
      <c r="AW50" s="64"/>
      <c r="AX50" s="39"/>
      <c r="AY50" s="408"/>
      <c r="AZ50" s="406"/>
      <c r="BA50" s="406"/>
      <c r="BB50" s="406"/>
      <c r="BC50" s="406"/>
      <c r="BD50" s="406"/>
      <c r="BE50" s="406"/>
      <c r="BF50" s="406"/>
      <c r="BG50" s="406"/>
      <c r="BH50" s="406"/>
      <c r="BI50" s="406"/>
      <c r="BJ50" s="406"/>
      <c r="BK50" s="406"/>
      <c r="BL50" s="406"/>
      <c r="BM50" s="406"/>
      <c r="BN50" s="406"/>
      <c r="BO50" s="406"/>
      <c r="BP50" s="406"/>
      <c r="BQ50" s="406"/>
      <c r="BR50" s="406"/>
      <c r="BS50" s="406"/>
      <c r="BT50" s="406"/>
      <c r="BU50" s="406"/>
      <c r="BV50" s="407"/>
      <c r="BW50" s="39"/>
      <c r="BX50" s="40"/>
    </row>
    <row r="51" spans="1:76" x14ac:dyDescent="0.3">
      <c r="A51" s="37"/>
      <c r="B51" s="38"/>
      <c r="C51" s="427"/>
      <c r="D51" s="425"/>
      <c r="E51" s="425"/>
      <c r="F51" s="425"/>
      <c r="G51" s="425"/>
      <c r="H51" s="425"/>
      <c r="I51" s="425"/>
      <c r="J51" s="425"/>
      <c r="K51" s="425"/>
      <c r="L51" s="425"/>
      <c r="M51" s="425"/>
      <c r="N51" s="426"/>
      <c r="O51" s="38"/>
      <c r="P51" s="38"/>
      <c r="Q51" s="431" t="s">
        <v>141</v>
      </c>
      <c r="R51" s="432"/>
      <c r="S51" s="432"/>
      <c r="T51" s="432"/>
      <c r="U51" s="432"/>
      <c r="V51" s="432"/>
      <c r="W51" s="432"/>
      <c r="X51" s="432"/>
      <c r="Y51" s="432"/>
      <c r="Z51" s="432"/>
      <c r="AA51" s="432"/>
      <c r="AB51" s="432"/>
      <c r="AC51" s="432"/>
      <c r="AD51" s="432"/>
      <c r="AE51" s="432"/>
      <c r="AF51" s="432"/>
      <c r="AG51" s="432"/>
      <c r="AH51" s="432"/>
      <c r="AI51" s="432"/>
      <c r="AJ51" s="432"/>
      <c r="AK51" s="432"/>
      <c r="AL51" s="432"/>
      <c r="AM51" s="432"/>
      <c r="AN51" s="432"/>
      <c r="AO51" s="432"/>
      <c r="AP51" s="432"/>
      <c r="AQ51" s="432"/>
      <c r="AR51" s="433"/>
      <c r="AS51" s="39"/>
      <c r="AT51" s="40"/>
      <c r="AU51" s="20"/>
      <c r="AV51" s="20"/>
      <c r="AW51" s="64"/>
      <c r="AX51" s="39"/>
      <c r="AY51" s="408"/>
      <c r="AZ51" s="406"/>
      <c r="BA51" s="406"/>
      <c r="BB51" s="406"/>
      <c r="BC51" s="406"/>
      <c r="BD51" s="406"/>
      <c r="BE51" s="406"/>
      <c r="BF51" s="406"/>
      <c r="BG51" s="406"/>
      <c r="BH51" s="406"/>
      <c r="BI51" s="406"/>
      <c r="BJ51" s="406"/>
      <c r="BK51" s="406"/>
      <c r="BL51" s="406"/>
      <c r="BM51" s="406"/>
      <c r="BN51" s="406"/>
      <c r="BO51" s="406"/>
      <c r="BP51" s="406"/>
      <c r="BQ51" s="406"/>
      <c r="BR51" s="406"/>
      <c r="BS51" s="406"/>
      <c r="BT51" s="406"/>
      <c r="BU51" s="406"/>
      <c r="BV51" s="407"/>
      <c r="BW51" s="39"/>
      <c r="BX51" s="40"/>
    </row>
    <row r="52" spans="1:76" x14ac:dyDescent="0.3">
      <c r="A52" s="37"/>
      <c r="B52" s="38"/>
      <c r="C52" s="427"/>
      <c r="D52" s="425"/>
      <c r="E52" s="425"/>
      <c r="F52" s="425"/>
      <c r="G52" s="425"/>
      <c r="H52" s="425"/>
      <c r="I52" s="425"/>
      <c r="J52" s="425"/>
      <c r="K52" s="425"/>
      <c r="L52" s="425"/>
      <c r="M52" s="425"/>
      <c r="N52" s="426"/>
      <c r="O52" s="38"/>
      <c r="P52" s="38"/>
      <c r="Q52" s="405" t="s">
        <v>89</v>
      </c>
      <c r="R52" s="406"/>
      <c r="S52" s="406"/>
      <c r="T52" s="406"/>
      <c r="U52" s="406"/>
      <c r="V52" s="406"/>
      <c r="W52" s="406"/>
      <c r="X52" s="406"/>
      <c r="Y52" s="406"/>
      <c r="Z52" s="406"/>
      <c r="AA52" s="406"/>
      <c r="AB52" s="406"/>
      <c r="AC52" s="406"/>
      <c r="AD52" s="406"/>
      <c r="AE52" s="406"/>
      <c r="AF52" s="406"/>
      <c r="AG52" s="406"/>
      <c r="AH52" s="406"/>
      <c r="AI52" s="406"/>
      <c r="AJ52" s="406"/>
      <c r="AK52" s="406"/>
      <c r="AL52" s="406"/>
      <c r="AM52" s="406"/>
      <c r="AN52" s="406"/>
      <c r="AO52" s="406"/>
      <c r="AP52" s="406"/>
      <c r="AQ52" s="406"/>
      <c r="AR52" s="407"/>
      <c r="AS52" s="39"/>
      <c r="AT52" s="40"/>
      <c r="AU52" s="20"/>
      <c r="AV52" s="20"/>
      <c r="AW52" s="64"/>
      <c r="AX52" s="39"/>
      <c r="AY52" s="408"/>
      <c r="AZ52" s="406"/>
      <c r="BA52" s="406"/>
      <c r="BB52" s="406"/>
      <c r="BC52" s="406"/>
      <c r="BD52" s="406"/>
      <c r="BE52" s="406"/>
      <c r="BF52" s="406"/>
      <c r="BG52" s="406"/>
      <c r="BH52" s="406"/>
      <c r="BI52" s="406"/>
      <c r="BJ52" s="406"/>
      <c r="BK52" s="406"/>
      <c r="BL52" s="406"/>
      <c r="BM52" s="406"/>
      <c r="BN52" s="406"/>
      <c r="BO52" s="406"/>
      <c r="BP52" s="406"/>
      <c r="BQ52" s="406"/>
      <c r="BR52" s="406"/>
      <c r="BS52" s="406"/>
      <c r="BT52" s="406"/>
      <c r="BU52" s="406"/>
      <c r="BV52" s="407"/>
      <c r="BW52" s="39"/>
      <c r="BX52" s="40"/>
    </row>
    <row r="53" spans="1:76" ht="13.2" customHeight="1" x14ac:dyDescent="0.3">
      <c r="A53" s="37"/>
      <c r="B53" s="58"/>
      <c r="C53" s="427"/>
      <c r="D53" s="425"/>
      <c r="E53" s="425"/>
      <c r="F53" s="425"/>
      <c r="G53" s="425"/>
      <c r="H53" s="425"/>
      <c r="I53" s="425"/>
      <c r="J53" s="425"/>
      <c r="K53" s="425"/>
      <c r="L53" s="425"/>
      <c r="M53" s="425"/>
      <c r="N53" s="426"/>
      <c r="O53" s="58"/>
      <c r="P53" s="58"/>
      <c r="Q53" s="408"/>
      <c r="R53" s="406"/>
      <c r="S53" s="406"/>
      <c r="T53" s="406"/>
      <c r="U53" s="406"/>
      <c r="V53" s="406"/>
      <c r="W53" s="406"/>
      <c r="X53" s="406"/>
      <c r="Y53" s="406"/>
      <c r="Z53" s="406"/>
      <c r="AA53" s="406"/>
      <c r="AB53" s="406"/>
      <c r="AC53" s="406"/>
      <c r="AD53" s="406"/>
      <c r="AE53" s="406"/>
      <c r="AF53" s="406"/>
      <c r="AG53" s="406"/>
      <c r="AH53" s="406"/>
      <c r="AI53" s="406"/>
      <c r="AJ53" s="406"/>
      <c r="AK53" s="406"/>
      <c r="AL53" s="406"/>
      <c r="AM53" s="406"/>
      <c r="AN53" s="406"/>
      <c r="AO53" s="406"/>
      <c r="AP53" s="406"/>
      <c r="AQ53" s="406"/>
      <c r="AR53" s="407"/>
      <c r="AS53" s="39"/>
      <c r="AT53" s="40"/>
      <c r="AU53" s="20"/>
      <c r="AV53" s="20"/>
      <c r="AW53" s="64"/>
      <c r="AX53" s="39"/>
      <c r="AY53" s="408"/>
      <c r="AZ53" s="406"/>
      <c r="BA53" s="406"/>
      <c r="BB53" s="406"/>
      <c r="BC53" s="406"/>
      <c r="BD53" s="406"/>
      <c r="BE53" s="406"/>
      <c r="BF53" s="406"/>
      <c r="BG53" s="406"/>
      <c r="BH53" s="406"/>
      <c r="BI53" s="406"/>
      <c r="BJ53" s="406"/>
      <c r="BK53" s="406"/>
      <c r="BL53" s="406"/>
      <c r="BM53" s="406"/>
      <c r="BN53" s="406"/>
      <c r="BO53" s="406"/>
      <c r="BP53" s="406"/>
      <c r="BQ53" s="406"/>
      <c r="BR53" s="406"/>
      <c r="BS53" s="406"/>
      <c r="BT53" s="406"/>
      <c r="BU53" s="406"/>
      <c r="BV53" s="407"/>
      <c r="BW53" s="39"/>
      <c r="BX53" s="40"/>
    </row>
    <row r="54" spans="1:76" ht="13.8" customHeight="1" x14ac:dyDescent="0.3">
      <c r="A54" s="37"/>
      <c r="B54" s="58"/>
      <c r="C54" s="427"/>
      <c r="D54" s="425"/>
      <c r="E54" s="425"/>
      <c r="F54" s="425"/>
      <c r="G54" s="425"/>
      <c r="H54" s="425"/>
      <c r="I54" s="425"/>
      <c r="J54" s="425"/>
      <c r="K54" s="425"/>
      <c r="L54" s="425"/>
      <c r="M54" s="425"/>
      <c r="N54" s="426"/>
      <c r="O54" s="58"/>
      <c r="P54" s="58"/>
      <c r="Q54" s="408"/>
      <c r="R54" s="406"/>
      <c r="S54" s="406"/>
      <c r="T54" s="406"/>
      <c r="U54" s="406"/>
      <c r="V54" s="406"/>
      <c r="W54" s="406"/>
      <c r="X54" s="406"/>
      <c r="Y54" s="406"/>
      <c r="Z54" s="406"/>
      <c r="AA54" s="406"/>
      <c r="AB54" s="406"/>
      <c r="AC54" s="406"/>
      <c r="AD54" s="406"/>
      <c r="AE54" s="406"/>
      <c r="AF54" s="406"/>
      <c r="AG54" s="406"/>
      <c r="AH54" s="406"/>
      <c r="AI54" s="406"/>
      <c r="AJ54" s="406"/>
      <c r="AK54" s="406"/>
      <c r="AL54" s="406"/>
      <c r="AM54" s="406"/>
      <c r="AN54" s="406"/>
      <c r="AO54" s="406"/>
      <c r="AP54" s="406"/>
      <c r="AQ54" s="406"/>
      <c r="AR54" s="407"/>
      <c r="AS54" s="39"/>
      <c r="AT54" s="40"/>
      <c r="AU54" s="20"/>
      <c r="AV54" s="20"/>
      <c r="AW54" s="64"/>
      <c r="AX54" s="39"/>
      <c r="AY54" s="408"/>
      <c r="AZ54" s="406"/>
      <c r="BA54" s="406"/>
      <c r="BB54" s="406"/>
      <c r="BC54" s="406"/>
      <c r="BD54" s="406"/>
      <c r="BE54" s="406"/>
      <c r="BF54" s="406"/>
      <c r="BG54" s="406"/>
      <c r="BH54" s="406"/>
      <c r="BI54" s="406"/>
      <c r="BJ54" s="406"/>
      <c r="BK54" s="406"/>
      <c r="BL54" s="406"/>
      <c r="BM54" s="406"/>
      <c r="BN54" s="406"/>
      <c r="BO54" s="406"/>
      <c r="BP54" s="406"/>
      <c r="BQ54" s="406"/>
      <c r="BR54" s="406"/>
      <c r="BS54" s="406"/>
      <c r="BT54" s="406"/>
      <c r="BU54" s="406"/>
      <c r="BV54" s="407"/>
      <c r="BW54" s="39"/>
      <c r="BX54" s="40"/>
    </row>
    <row r="55" spans="1:76" x14ac:dyDescent="0.3">
      <c r="A55" s="37"/>
      <c r="B55" s="38"/>
      <c r="C55" s="421" t="s">
        <v>137</v>
      </c>
      <c r="D55" s="422"/>
      <c r="E55" s="422"/>
      <c r="F55" s="422"/>
      <c r="G55" s="422"/>
      <c r="H55" s="422"/>
      <c r="I55" s="422"/>
      <c r="J55" s="422"/>
      <c r="K55" s="422"/>
      <c r="L55" s="422"/>
      <c r="M55" s="422"/>
      <c r="N55" s="423"/>
      <c r="O55" s="38"/>
      <c r="P55" s="38"/>
      <c r="Q55" s="408"/>
      <c r="R55" s="406"/>
      <c r="S55" s="406"/>
      <c r="T55" s="406"/>
      <c r="U55" s="406"/>
      <c r="V55" s="406"/>
      <c r="W55" s="406"/>
      <c r="X55" s="406"/>
      <c r="Y55" s="406"/>
      <c r="Z55" s="406"/>
      <c r="AA55" s="406"/>
      <c r="AB55" s="406"/>
      <c r="AC55" s="406"/>
      <c r="AD55" s="406"/>
      <c r="AE55" s="406"/>
      <c r="AF55" s="406"/>
      <c r="AG55" s="406"/>
      <c r="AH55" s="406"/>
      <c r="AI55" s="406"/>
      <c r="AJ55" s="406"/>
      <c r="AK55" s="406"/>
      <c r="AL55" s="406"/>
      <c r="AM55" s="406"/>
      <c r="AN55" s="406"/>
      <c r="AO55" s="406"/>
      <c r="AP55" s="406"/>
      <c r="AQ55" s="406"/>
      <c r="AR55" s="407"/>
      <c r="AS55" s="39"/>
      <c r="AT55" s="40"/>
      <c r="AU55" s="20"/>
      <c r="AV55" s="20"/>
      <c r="AW55" s="64"/>
      <c r="AX55" s="39"/>
      <c r="AY55" s="408"/>
      <c r="AZ55" s="406"/>
      <c r="BA55" s="406"/>
      <c r="BB55" s="406"/>
      <c r="BC55" s="406"/>
      <c r="BD55" s="406"/>
      <c r="BE55" s="406"/>
      <c r="BF55" s="406"/>
      <c r="BG55" s="406"/>
      <c r="BH55" s="406"/>
      <c r="BI55" s="406"/>
      <c r="BJ55" s="406"/>
      <c r="BK55" s="406"/>
      <c r="BL55" s="406"/>
      <c r="BM55" s="406"/>
      <c r="BN55" s="406"/>
      <c r="BO55" s="406"/>
      <c r="BP55" s="406"/>
      <c r="BQ55" s="406"/>
      <c r="BR55" s="406"/>
      <c r="BS55" s="406"/>
      <c r="BT55" s="406"/>
      <c r="BU55" s="406"/>
      <c r="BV55" s="407"/>
      <c r="BW55" s="39"/>
      <c r="BX55" s="40"/>
    </row>
    <row r="56" spans="1:76" x14ac:dyDescent="0.3">
      <c r="A56" s="37"/>
      <c r="B56" s="38"/>
      <c r="C56" s="424" t="s">
        <v>89</v>
      </c>
      <c r="D56" s="425"/>
      <c r="E56" s="425"/>
      <c r="F56" s="425"/>
      <c r="G56" s="425"/>
      <c r="H56" s="425"/>
      <c r="I56" s="425"/>
      <c r="J56" s="425"/>
      <c r="K56" s="425"/>
      <c r="L56" s="425"/>
      <c r="M56" s="425"/>
      <c r="N56" s="426"/>
      <c r="O56" s="38"/>
      <c r="P56" s="38"/>
      <c r="Q56" s="408"/>
      <c r="R56" s="406"/>
      <c r="S56" s="406"/>
      <c r="T56" s="406"/>
      <c r="U56" s="406"/>
      <c r="V56" s="406"/>
      <c r="W56" s="406"/>
      <c r="X56" s="406"/>
      <c r="Y56" s="406"/>
      <c r="Z56" s="406"/>
      <c r="AA56" s="406"/>
      <c r="AB56" s="406"/>
      <c r="AC56" s="406"/>
      <c r="AD56" s="406"/>
      <c r="AE56" s="406"/>
      <c r="AF56" s="406"/>
      <c r="AG56" s="406"/>
      <c r="AH56" s="406"/>
      <c r="AI56" s="406"/>
      <c r="AJ56" s="406"/>
      <c r="AK56" s="406"/>
      <c r="AL56" s="406"/>
      <c r="AM56" s="406"/>
      <c r="AN56" s="406"/>
      <c r="AO56" s="406"/>
      <c r="AP56" s="406"/>
      <c r="AQ56" s="406"/>
      <c r="AR56" s="407"/>
      <c r="AS56" s="39"/>
      <c r="AT56" s="40"/>
      <c r="AU56" s="20"/>
      <c r="AV56" s="20"/>
      <c r="AW56" s="64"/>
      <c r="AX56" s="39"/>
      <c r="AY56" s="408"/>
      <c r="AZ56" s="406"/>
      <c r="BA56" s="406"/>
      <c r="BB56" s="406"/>
      <c r="BC56" s="406"/>
      <c r="BD56" s="406"/>
      <c r="BE56" s="406"/>
      <c r="BF56" s="406"/>
      <c r="BG56" s="406"/>
      <c r="BH56" s="406"/>
      <c r="BI56" s="406"/>
      <c r="BJ56" s="406"/>
      <c r="BK56" s="406"/>
      <c r="BL56" s="406"/>
      <c r="BM56" s="406"/>
      <c r="BN56" s="406"/>
      <c r="BO56" s="406"/>
      <c r="BP56" s="406"/>
      <c r="BQ56" s="406"/>
      <c r="BR56" s="406"/>
      <c r="BS56" s="406"/>
      <c r="BT56" s="406"/>
      <c r="BU56" s="406"/>
      <c r="BV56" s="407"/>
      <c r="BW56" s="39"/>
      <c r="BX56" s="40"/>
    </row>
    <row r="57" spans="1:76" x14ac:dyDescent="0.3">
      <c r="A57" s="37"/>
      <c r="B57" s="38"/>
      <c r="C57" s="427"/>
      <c r="D57" s="425"/>
      <c r="E57" s="425"/>
      <c r="F57" s="425"/>
      <c r="G57" s="425"/>
      <c r="H57" s="425"/>
      <c r="I57" s="425"/>
      <c r="J57" s="425"/>
      <c r="K57" s="425"/>
      <c r="L57" s="425"/>
      <c r="M57" s="425"/>
      <c r="N57" s="426"/>
      <c r="O57" s="38"/>
      <c r="P57" s="38"/>
      <c r="Q57" s="408"/>
      <c r="R57" s="406"/>
      <c r="S57" s="406"/>
      <c r="T57" s="406"/>
      <c r="U57" s="406"/>
      <c r="V57" s="406"/>
      <c r="W57" s="406"/>
      <c r="X57" s="406"/>
      <c r="Y57" s="406"/>
      <c r="Z57" s="406"/>
      <c r="AA57" s="406"/>
      <c r="AB57" s="406"/>
      <c r="AC57" s="406"/>
      <c r="AD57" s="406"/>
      <c r="AE57" s="406"/>
      <c r="AF57" s="406"/>
      <c r="AG57" s="406"/>
      <c r="AH57" s="406"/>
      <c r="AI57" s="406"/>
      <c r="AJ57" s="406"/>
      <c r="AK57" s="406"/>
      <c r="AL57" s="406"/>
      <c r="AM57" s="406"/>
      <c r="AN57" s="406"/>
      <c r="AO57" s="406"/>
      <c r="AP57" s="406"/>
      <c r="AQ57" s="406"/>
      <c r="AR57" s="407"/>
      <c r="AS57" s="39"/>
      <c r="AT57" s="40"/>
      <c r="AU57" s="20"/>
      <c r="AV57" s="20"/>
      <c r="AW57" s="64"/>
      <c r="AX57" s="59"/>
      <c r="AY57" s="408"/>
      <c r="AZ57" s="406"/>
      <c r="BA57" s="406"/>
      <c r="BB57" s="406"/>
      <c r="BC57" s="406"/>
      <c r="BD57" s="406"/>
      <c r="BE57" s="406"/>
      <c r="BF57" s="406"/>
      <c r="BG57" s="406"/>
      <c r="BH57" s="406"/>
      <c r="BI57" s="406"/>
      <c r="BJ57" s="406"/>
      <c r="BK57" s="406"/>
      <c r="BL57" s="406"/>
      <c r="BM57" s="406"/>
      <c r="BN57" s="406"/>
      <c r="BO57" s="406"/>
      <c r="BP57" s="406"/>
      <c r="BQ57" s="406"/>
      <c r="BR57" s="406"/>
      <c r="BS57" s="406"/>
      <c r="BT57" s="406"/>
      <c r="BU57" s="406"/>
      <c r="BV57" s="407"/>
      <c r="BW57" s="39"/>
      <c r="BX57" s="40"/>
    </row>
    <row r="58" spans="1:76" ht="13.8" thickBot="1" x14ac:dyDescent="0.35">
      <c r="A58" s="37"/>
      <c r="B58" s="38"/>
      <c r="C58" s="427"/>
      <c r="D58" s="425"/>
      <c r="E58" s="425"/>
      <c r="F58" s="425"/>
      <c r="G58" s="425"/>
      <c r="H58" s="425"/>
      <c r="I58" s="425"/>
      <c r="J58" s="425"/>
      <c r="K58" s="425"/>
      <c r="L58" s="425"/>
      <c r="M58" s="425"/>
      <c r="N58" s="426"/>
      <c r="O58" s="38"/>
      <c r="P58" s="38"/>
      <c r="Q58" s="408"/>
      <c r="R58" s="406"/>
      <c r="S58" s="406"/>
      <c r="T58" s="406"/>
      <c r="U58" s="406"/>
      <c r="V58" s="406"/>
      <c r="W58" s="406"/>
      <c r="X58" s="406"/>
      <c r="Y58" s="406"/>
      <c r="Z58" s="406"/>
      <c r="AA58" s="406"/>
      <c r="AB58" s="406"/>
      <c r="AC58" s="406"/>
      <c r="AD58" s="406"/>
      <c r="AE58" s="406"/>
      <c r="AF58" s="406"/>
      <c r="AG58" s="406"/>
      <c r="AH58" s="406"/>
      <c r="AI58" s="406"/>
      <c r="AJ58" s="406"/>
      <c r="AK58" s="406"/>
      <c r="AL58" s="406"/>
      <c r="AM58" s="406"/>
      <c r="AN58" s="406"/>
      <c r="AO58" s="406"/>
      <c r="AP58" s="406"/>
      <c r="AQ58" s="406"/>
      <c r="AR58" s="407"/>
      <c r="AS58" s="39"/>
      <c r="AT58" s="40"/>
      <c r="AU58" s="20"/>
      <c r="AV58" s="20"/>
      <c r="AW58" s="64"/>
      <c r="AX58" s="39"/>
      <c r="AY58" s="409"/>
      <c r="AZ58" s="410"/>
      <c r="BA58" s="410"/>
      <c r="BB58" s="410"/>
      <c r="BC58" s="410"/>
      <c r="BD58" s="410"/>
      <c r="BE58" s="410"/>
      <c r="BF58" s="410"/>
      <c r="BG58" s="410"/>
      <c r="BH58" s="410"/>
      <c r="BI58" s="410"/>
      <c r="BJ58" s="410"/>
      <c r="BK58" s="410"/>
      <c r="BL58" s="410"/>
      <c r="BM58" s="410"/>
      <c r="BN58" s="410"/>
      <c r="BO58" s="410"/>
      <c r="BP58" s="410"/>
      <c r="BQ58" s="410"/>
      <c r="BR58" s="410"/>
      <c r="BS58" s="410"/>
      <c r="BT58" s="410"/>
      <c r="BU58" s="410"/>
      <c r="BV58" s="411"/>
      <c r="BW58" s="39"/>
      <c r="BX58" s="40"/>
    </row>
    <row r="59" spans="1:76" ht="13.8" thickBot="1" x14ac:dyDescent="0.35">
      <c r="A59" s="37"/>
      <c r="B59" s="38"/>
      <c r="C59" s="427"/>
      <c r="D59" s="425"/>
      <c r="E59" s="425"/>
      <c r="F59" s="425"/>
      <c r="G59" s="425"/>
      <c r="H59" s="425"/>
      <c r="I59" s="425"/>
      <c r="J59" s="425"/>
      <c r="K59" s="425"/>
      <c r="L59" s="425"/>
      <c r="M59" s="425"/>
      <c r="N59" s="426"/>
      <c r="O59" s="38"/>
      <c r="P59" s="38"/>
      <c r="Q59" s="431" t="s">
        <v>142</v>
      </c>
      <c r="R59" s="432"/>
      <c r="S59" s="432"/>
      <c r="T59" s="432"/>
      <c r="U59" s="432"/>
      <c r="V59" s="432"/>
      <c r="W59" s="432"/>
      <c r="X59" s="432"/>
      <c r="Y59" s="432"/>
      <c r="Z59" s="432"/>
      <c r="AA59" s="432"/>
      <c r="AB59" s="432"/>
      <c r="AC59" s="432"/>
      <c r="AD59" s="432"/>
      <c r="AE59" s="432"/>
      <c r="AF59" s="432"/>
      <c r="AG59" s="432"/>
      <c r="AH59" s="432"/>
      <c r="AI59" s="432"/>
      <c r="AJ59" s="432"/>
      <c r="AK59" s="432"/>
      <c r="AL59" s="432"/>
      <c r="AM59" s="432"/>
      <c r="AN59" s="432"/>
      <c r="AO59" s="432"/>
      <c r="AP59" s="432"/>
      <c r="AQ59" s="432"/>
      <c r="AR59" s="433"/>
      <c r="AS59" s="39"/>
      <c r="AT59" s="40"/>
      <c r="AU59" s="20"/>
      <c r="AV59" s="20"/>
      <c r="AW59" s="64"/>
      <c r="AX59" s="39"/>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39"/>
      <c r="BX59" s="40"/>
    </row>
    <row r="60" spans="1:76" x14ac:dyDescent="0.3">
      <c r="A60" s="37"/>
      <c r="B60" s="38"/>
      <c r="C60" s="427"/>
      <c r="D60" s="425"/>
      <c r="E60" s="425"/>
      <c r="F60" s="425"/>
      <c r="G60" s="425"/>
      <c r="H60" s="425"/>
      <c r="I60" s="425"/>
      <c r="J60" s="425"/>
      <c r="K60" s="425"/>
      <c r="L60" s="425"/>
      <c r="M60" s="425"/>
      <c r="N60" s="426"/>
      <c r="O60" s="38"/>
      <c r="P60" s="38"/>
      <c r="Q60" s="405" t="s">
        <v>89</v>
      </c>
      <c r="R60" s="406"/>
      <c r="S60" s="406"/>
      <c r="T60" s="406"/>
      <c r="U60" s="406"/>
      <c r="V60" s="406"/>
      <c r="W60" s="406"/>
      <c r="X60" s="406"/>
      <c r="Y60" s="406"/>
      <c r="Z60" s="406"/>
      <c r="AA60" s="406"/>
      <c r="AB60" s="406"/>
      <c r="AC60" s="406"/>
      <c r="AD60" s="406"/>
      <c r="AE60" s="406"/>
      <c r="AF60" s="406"/>
      <c r="AG60" s="406"/>
      <c r="AH60" s="406"/>
      <c r="AI60" s="406"/>
      <c r="AJ60" s="406"/>
      <c r="AK60" s="406"/>
      <c r="AL60" s="406"/>
      <c r="AM60" s="406"/>
      <c r="AN60" s="406"/>
      <c r="AO60" s="406"/>
      <c r="AP60" s="406"/>
      <c r="AQ60" s="406"/>
      <c r="AR60" s="407"/>
      <c r="AS60" s="39"/>
      <c r="AT60" s="40"/>
      <c r="AU60" s="20"/>
      <c r="AV60" s="20"/>
      <c r="AW60" s="64"/>
      <c r="AX60" s="39"/>
      <c r="AY60" s="418" t="s">
        <v>145</v>
      </c>
      <c r="AZ60" s="419"/>
      <c r="BA60" s="419"/>
      <c r="BB60" s="419"/>
      <c r="BC60" s="419"/>
      <c r="BD60" s="419"/>
      <c r="BE60" s="419"/>
      <c r="BF60" s="419"/>
      <c r="BG60" s="419"/>
      <c r="BH60" s="419"/>
      <c r="BI60" s="419"/>
      <c r="BJ60" s="419"/>
      <c r="BK60" s="419"/>
      <c r="BL60" s="419"/>
      <c r="BM60" s="419"/>
      <c r="BN60" s="419"/>
      <c r="BO60" s="419"/>
      <c r="BP60" s="419"/>
      <c r="BQ60" s="419"/>
      <c r="BR60" s="419"/>
      <c r="BS60" s="419"/>
      <c r="BT60" s="419"/>
      <c r="BU60" s="419"/>
      <c r="BV60" s="420"/>
      <c r="BW60" s="39"/>
      <c r="BX60" s="40"/>
    </row>
    <row r="61" spans="1:76" x14ac:dyDescent="0.3">
      <c r="A61" s="37"/>
      <c r="B61" s="38"/>
      <c r="C61" s="421" t="s">
        <v>138</v>
      </c>
      <c r="D61" s="422"/>
      <c r="E61" s="422"/>
      <c r="F61" s="422"/>
      <c r="G61" s="422"/>
      <c r="H61" s="422"/>
      <c r="I61" s="422"/>
      <c r="J61" s="422"/>
      <c r="K61" s="422"/>
      <c r="L61" s="422"/>
      <c r="M61" s="422"/>
      <c r="N61" s="423"/>
      <c r="O61" s="38"/>
      <c r="P61" s="38"/>
      <c r="Q61" s="408"/>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7"/>
      <c r="AS61" s="39"/>
      <c r="AT61" s="40"/>
      <c r="AU61" s="20"/>
      <c r="AV61" s="20"/>
      <c r="AW61" s="64"/>
      <c r="AX61" s="39"/>
      <c r="AY61" s="405" t="s">
        <v>89</v>
      </c>
      <c r="AZ61" s="406"/>
      <c r="BA61" s="406"/>
      <c r="BB61" s="406"/>
      <c r="BC61" s="406"/>
      <c r="BD61" s="406"/>
      <c r="BE61" s="406"/>
      <c r="BF61" s="406"/>
      <c r="BG61" s="406"/>
      <c r="BH61" s="406"/>
      <c r="BI61" s="406"/>
      <c r="BJ61" s="406"/>
      <c r="BK61" s="406"/>
      <c r="BL61" s="406"/>
      <c r="BM61" s="406"/>
      <c r="BN61" s="406"/>
      <c r="BO61" s="406"/>
      <c r="BP61" s="406"/>
      <c r="BQ61" s="406"/>
      <c r="BR61" s="406"/>
      <c r="BS61" s="406"/>
      <c r="BT61" s="406"/>
      <c r="BU61" s="406"/>
      <c r="BV61" s="407"/>
      <c r="BW61" s="39"/>
      <c r="BX61" s="40"/>
    </row>
    <row r="62" spans="1:76" x14ac:dyDescent="0.3">
      <c r="A62" s="37"/>
      <c r="B62" s="38"/>
      <c r="C62" s="424" t="s">
        <v>89</v>
      </c>
      <c r="D62" s="425"/>
      <c r="E62" s="425"/>
      <c r="F62" s="425"/>
      <c r="G62" s="425"/>
      <c r="H62" s="425"/>
      <c r="I62" s="425"/>
      <c r="J62" s="425"/>
      <c r="K62" s="425"/>
      <c r="L62" s="425"/>
      <c r="M62" s="425"/>
      <c r="N62" s="426"/>
      <c r="O62" s="38"/>
      <c r="P62" s="38"/>
      <c r="Q62" s="408"/>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7"/>
      <c r="AS62" s="39"/>
      <c r="AT62" s="40"/>
      <c r="AU62" s="20"/>
      <c r="AV62" s="20"/>
      <c r="AW62" s="64"/>
      <c r="AX62" s="39"/>
      <c r="AY62" s="408"/>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7"/>
      <c r="BW62" s="39"/>
      <c r="BX62" s="40"/>
    </row>
    <row r="63" spans="1:76" x14ac:dyDescent="0.3">
      <c r="A63" s="37"/>
      <c r="B63" s="38"/>
      <c r="C63" s="427"/>
      <c r="D63" s="425"/>
      <c r="E63" s="425"/>
      <c r="F63" s="425"/>
      <c r="G63" s="425"/>
      <c r="H63" s="425"/>
      <c r="I63" s="425"/>
      <c r="J63" s="425"/>
      <c r="K63" s="425"/>
      <c r="L63" s="425"/>
      <c r="M63" s="425"/>
      <c r="N63" s="426"/>
      <c r="O63" s="38"/>
      <c r="P63" s="38"/>
      <c r="Q63" s="408"/>
      <c r="R63" s="406"/>
      <c r="S63" s="406"/>
      <c r="T63" s="406"/>
      <c r="U63" s="406"/>
      <c r="V63" s="406"/>
      <c r="W63" s="406"/>
      <c r="X63" s="406"/>
      <c r="Y63" s="406"/>
      <c r="Z63" s="406"/>
      <c r="AA63" s="406"/>
      <c r="AB63" s="406"/>
      <c r="AC63" s="406"/>
      <c r="AD63" s="406"/>
      <c r="AE63" s="406"/>
      <c r="AF63" s="406"/>
      <c r="AG63" s="406"/>
      <c r="AH63" s="406"/>
      <c r="AI63" s="406"/>
      <c r="AJ63" s="406"/>
      <c r="AK63" s="406"/>
      <c r="AL63" s="406"/>
      <c r="AM63" s="406"/>
      <c r="AN63" s="406"/>
      <c r="AO63" s="406"/>
      <c r="AP63" s="406"/>
      <c r="AQ63" s="406"/>
      <c r="AR63" s="407"/>
      <c r="AS63" s="39"/>
      <c r="AT63" s="40"/>
      <c r="AU63" s="20"/>
      <c r="AV63" s="20"/>
      <c r="AW63" s="64"/>
      <c r="AX63" s="39"/>
      <c r="AY63" s="408"/>
      <c r="AZ63" s="406"/>
      <c r="BA63" s="406"/>
      <c r="BB63" s="406"/>
      <c r="BC63" s="406"/>
      <c r="BD63" s="406"/>
      <c r="BE63" s="406"/>
      <c r="BF63" s="406"/>
      <c r="BG63" s="406"/>
      <c r="BH63" s="406"/>
      <c r="BI63" s="406"/>
      <c r="BJ63" s="406"/>
      <c r="BK63" s="406"/>
      <c r="BL63" s="406"/>
      <c r="BM63" s="406"/>
      <c r="BN63" s="406"/>
      <c r="BO63" s="406"/>
      <c r="BP63" s="406"/>
      <c r="BQ63" s="406"/>
      <c r="BR63" s="406"/>
      <c r="BS63" s="406"/>
      <c r="BT63" s="406"/>
      <c r="BU63" s="406"/>
      <c r="BV63" s="407"/>
      <c r="BW63" s="39"/>
      <c r="BX63" s="40"/>
    </row>
    <row r="64" spans="1:76" x14ac:dyDescent="0.3">
      <c r="A64" s="37"/>
      <c r="B64" s="38"/>
      <c r="C64" s="427"/>
      <c r="D64" s="425"/>
      <c r="E64" s="425"/>
      <c r="F64" s="425"/>
      <c r="G64" s="425"/>
      <c r="H64" s="425"/>
      <c r="I64" s="425"/>
      <c r="J64" s="425"/>
      <c r="K64" s="425"/>
      <c r="L64" s="425"/>
      <c r="M64" s="425"/>
      <c r="N64" s="426"/>
      <c r="O64" s="38"/>
      <c r="P64" s="38"/>
      <c r="Q64" s="408"/>
      <c r="R64" s="406"/>
      <c r="S64" s="406"/>
      <c r="T64" s="406"/>
      <c r="U64" s="406"/>
      <c r="V64" s="406"/>
      <c r="W64" s="406"/>
      <c r="X64" s="406"/>
      <c r="Y64" s="406"/>
      <c r="Z64" s="406"/>
      <c r="AA64" s="406"/>
      <c r="AB64" s="406"/>
      <c r="AC64" s="406"/>
      <c r="AD64" s="406"/>
      <c r="AE64" s="406"/>
      <c r="AF64" s="406"/>
      <c r="AG64" s="406"/>
      <c r="AH64" s="406"/>
      <c r="AI64" s="406"/>
      <c r="AJ64" s="406"/>
      <c r="AK64" s="406"/>
      <c r="AL64" s="406"/>
      <c r="AM64" s="406"/>
      <c r="AN64" s="406"/>
      <c r="AO64" s="406"/>
      <c r="AP64" s="406"/>
      <c r="AQ64" s="406"/>
      <c r="AR64" s="407"/>
      <c r="AS64" s="39"/>
      <c r="AT64" s="40"/>
      <c r="AU64" s="20"/>
      <c r="AV64" s="20"/>
      <c r="AW64" s="64"/>
      <c r="AX64" s="39"/>
      <c r="AY64" s="408"/>
      <c r="AZ64" s="406"/>
      <c r="BA64" s="406"/>
      <c r="BB64" s="406"/>
      <c r="BC64" s="406"/>
      <c r="BD64" s="406"/>
      <c r="BE64" s="406"/>
      <c r="BF64" s="406"/>
      <c r="BG64" s="406"/>
      <c r="BH64" s="406"/>
      <c r="BI64" s="406"/>
      <c r="BJ64" s="406"/>
      <c r="BK64" s="406"/>
      <c r="BL64" s="406"/>
      <c r="BM64" s="406"/>
      <c r="BN64" s="406"/>
      <c r="BO64" s="406"/>
      <c r="BP64" s="406"/>
      <c r="BQ64" s="406"/>
      <c r="BR64" s="406"/>
      <c r="BS64" s="406"/>
      <c r="BT64" s="406"/>
      <c r="BU64" s="406"/>
      <c r="BV64" s="407"/>
      <c r="BW64" s="39"/>
      <c r="BX64" s="40"/>
    </row>
    <row r="65" spans="1:76" x14ac:dyDescent="0.3">
      <c r="A65" s="37"/>
      <c r="B65" s="38"/>
      <c r="C65" s="427"/>
      <c r="D65" s="425"/>
      <c r="E65" s="425"/>
      <c r="F65" s="425"/>
      <c r="G65" s="425"/>
      <c r="H65" s="425"/>
      <c r="I65" s="425"/>
      <c r="J65" s="425"/>
      <c r="K65" s="425"/>
      <c r="L65" s="425"/>
      <c r="M65" s="425"/>
      <c r="N65" s="426"/>
      <c r="O65" s="38"/>
      <c r="P65" s="38"/>
      <c r="Q65" s="408"/>
      <c r="R65" s="406"/>
      <c r="S65" s="406"/>
      <c r="T65" s="406"/>
      <c r="U65" s="406"/>
      <c r="V65" s="406"/>
      <c r="W65" s="406"/>
      <c r="X65" s="406"/>
      <c r="Y65" s="406"/>
      <c r="Z65" s="406"/>
      <c r="AA65" s="406"/>
      <c r="AB65" s="406"/>
      <c r="AC65" s="406"/>
      <c r="AD65" s="406"/>
      <c r="AE65" s="406"/>
      <c r="AF65" s="406"/>
      <c r="AG65" s="406"/>
      <c r="AH65" s="406"/>
      <c r="AI65" s="406"/>
      <c r="AJ65" s="406"/>
      <c r="AK65" s="406"/>
      <c r="AL65" s="406"/>
      <c r="AM65" s="406"/>
      <c r="AN65" s="406"/>
      <c r="AO65" s="406"/>
      <c r="AP65" s="406"/>
      <c r="AQ65" s="406"/>
      <c r="AR65" s="407"/>
      <c r="AS65" s="39"/>
      <c r="AT65" s="40"/>
      <c r="AU65" s="20"/>
      <c r="AV65" s="20"/>
      <c r="AW65" s="64"/>
      <c r="AX65" s="39"/>
      <c r="AY65" s="408"/>
      <c r="AZ65" s="406"/>
      <c r="BA65" s="406"/>
      <c r="BB65" s="406"/>
      <c r="BC65" s="406"/>
      <c r="BD65" s="406"/>
      <c r="BE65" s="406"/>
      <c r="BF65" s="406"/>
      <c r="BG65" s="406"/>
      <c r="BH65" s="406"/>
      <c r="BI65" s="406"/>
      <c r="BJ65" s="406"/>
      <c r="BK65" s="406"/>
      <c r="BL65" s="406"/>
      <c r="BM65" s="406"/>
      <c r="BN65" s="406"/>
      <c r="BO65" s="406"/>
      <c r="BP65" s="406"/>
      <c r="BQ65" s="406"/>
      <c r="BR65" s="406"/>
      <c r="BS65" s="406"/>
      <c r="BT65" s="406"/>
      <c r="BU65" s="406"/>
      <c r="BV65" s="407"/>
      <c r="BW65" s="39"/>
      <c r="BX65" s="40"/>
    </row>
    <row r="66" spans="1:76" ht="13.8" thickBot="1" x14ac:dyDescent="0.35">
      <c r="A66" s="37"/>
      <c r="B66" s="38"/>
      <c r="C66" s="428"/>
      <c r="D66" s="429"/>
      <c r="E66" s="429"/>
      <c r="F66" s="429"/>
      <c r="G66" s="429"/>
      <c r="H66" s="429"/>
      <c r="I66" s="429"/>
      <c r="J66" s="429"/>
      <c r="K66" s="429"/>
      <c r="L66" s="429"/>
      <c r="M66" s="429"/>
      <c r="N66" s="430"/>
      <c r="O66" s="38"/>
      <c r="P66" s="38"/>
      <c r="Q66" s="409"/>
      <c r="R66" s="410"/>
      <c r="S66" s="410"/>
      <c r="T66" s="410"/>
      <c r="U66" s="410"/>
      <c r="V66" s="410"/>
      <c r="W66" s="410"/>
      <c r="X66" s="410"/>
      <c r="Y66" s="410"/>
      <c r="Z66" s="410"/>
      <c r="AA66" s="410"/>
      <c r="AB66" s="410"/>
      <c r="AC66" s="410"/>
      <c r="AD66" s="410"/>
      <c r="AE66" s="410"/>
      <c r="AF66" s="410"/>
      <c r="AG66" s="410"/>
      <c r="AH66" s="410"/>
      <c r="AI66" s="410"/>
      <c r="AJ66" s="410"/>
      <c r="AK66" s="410"/>
      <c r="AL66" s="410"/>
      <c r="AM66" s="410"/>
      <c r="AN66" s="410"/>
      <c r="AO66" s="410"/>
      <c r="AP66" s="410"/>
      <c r="AQ66" s="410"/>
      <c r="AR66" s="411"/>
      <c r="AS66" s="39"/>
      <c r="AT66" s="40"/>
      <c r="AU66" s="20"/>
      <c r="AV66" s="20"/>
      <c r="AW66" s="64"/>
      <c r="AX66" s="39"/>
      <c r="AY66" s="409"/>
      <c r="AZ66" s="410"/>
      <c r="BA66" s="410"/>
      <c r="BB66" s="410"/>
      <c r="BC66" s="410"/>
      <c r="BD66" s="410"/>
      <c r="BE66" s="410"/>
      <c r="BF66" s="410"/>
      <c r="BG66" s="410"/>
      <c r="BH66" s="410"/>
      <c r="BI66" s="410"/>
      <c r="BJ66" s="410"/>
      <c r="BK66" s="410"/>
      <c r="BL66" s="410"/>
      <c r="BM66" s="410"/>
      <c r="BN66" s="410"/>
      <c r="BO66" s="410"/>
      <c r="BP66" s="410"/>
      <c r="BQ66" s="410"/>
      <c r="BR66" s="410"/>
      <c r="BS66" s="410"/>
      <c r="BT66" s="410"/>
      <c r="BU66" s="410"/>
      <c r="BV66" s="411"/>
      <c r="BW66" s="39"/>
      <c r="BX66" s="40"/>
    </row>
    <row r="67" spans="1:76" x14ac:dyDescent="0.3">
      <c r="A67" s="37"/>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9"/>
      <c r="AQ67" s="39"/>
      <c r="AR67" s="39"/>
      <c r="AS67" s="39"/>
      <c r="AT67" s="40"/>
      <c r="AU67" s="20"/>
      <c r="AV67" s="20"/>
      <c r="AW67" s="64"/>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40"/>
    </row>
    <row r="68" spans="1:76" ht="13.8" thickBot="1" x14ac:dyDescent="0.35">
      <c r="A68" s="45"/>
      <c r="B68" s="46"/>
      <c r="C68" s="46"/>
      <c r="D68" s="46"/>
      <c r="E68" s="46"/>
      <c r="F68" s="46"/>
      <c r="G68" s="46"/>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c r="AG68" s="61"/>
      <c r="AH68" s="61"/>
      <c r="AI68" s="61"/>
      <c r="AJ68" s="61"/>
      <c r="AK68" s="61"/>
      <c r="AL68" s="61"/>
      <c r="AM68" s="61"/>
      <c r="AN68" s="61"/>
      <c r="AO68" s="61"/>
      <c r="AP68" s="48"/>
      <c r="AQ68" s="48"/>
      <c r="AR68" s="48"/>
      <c r="AS68" s="48"/>
      <c r="AT68" s="52"/>
      <c r="AU68" s="20"/>
      <c r="AV68" s="20"/>
      <c r="AW68" s="66"/>
      <c r="AX68" s="48"/>
      <c r="AY68" s="48"/>
      <c r="AZ68" s="48"/>
      <c r="BA68" s="48"/>
      <c r="BB68" s="48"/>
      <c r="BC68" s="48"/>
      <c r="BD68" s="48"/>
      <c r="BE68" s="48"/>
      <c r="BF68" s="48"/>
      <c r="BG68" s="48"/>
      <c r="BH68" s="48"/>
      <c r="BI68" s="48"/>
      <c r="BJ68" s="48"/>
      <c r="BK68" s="48"/>
      <c r="BL68" s="48"/>
      <c r="BM68" s="48"/>
      <c r="BN68" s="48"/>
      <c r="BO68" s="48"/>
      <c r="BP68" s="48"/>
      <c r="BQ68" s="48"/>
      <c r="BR68" s="48"/>
      <c r="BS68" s="48"/>
      <c r="BT68" s="48"/>
      <c r="BU68" s="48"/>
      <c r="BV68" s="48"/>
      <c r="BW68" s="48"/>
      <c r="BX68" s="52"/>
    </row>
    <row r="69" spans="1:76" hidden="1" x14ac:dyDescent="0.3">
      <c r="A69" s="72"/>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22"/>
      <c r="AH69" s="11"/>
      <c r="AI69" s="11"/>
      <c r="AJ69" s="11"/>
      <c r="AK69" s="11"/>
      <c r="AL69" s="11"/>
      <c r="AM69" s="11"/>
      <c r="AN69" s="11"/>
      <c r="AO69" s="11"/>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73"/>
    </row>
    <row r="70" spans="1:76" hidden="1" x14ac:dyDescent="0.3">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75"/>
    </row>
    <row r="71" spans="1:76" hidden="1" x14ac:dyDescent="0.3">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75"/>
    </row>
    <row r="72" spans="1:76" hidden="1" x14ac:dyDescent="0.3">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75"/>
    </row>
    <row r="73" spans="1:76" hidden="1" x14ac:dyDescent="0.3">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75"/>
    </row>
    <row r="74" spans="1:76" ht="13.2" hidden="1" customHeight="1" x14ac:dyDescent="0.3">
      <c r="B74" s="18"/>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75"/>
    </row>
    <row r="75" spans="1:76" ht="13.8" hidden="1" customHeight="1" x14ac:dyDescent="0.3">
      <c r="B75" s="18"/>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75"/>
    </row>
    <row r="76" spans="1:76" hidden="1" x14ac:dyDescent="0.3">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75"/>
    </row>
    <row r="77" spans="1:76" hidden="1" x14ac:dyDescent="0.3">
      <c r="C77" s="12"/>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75"/>
    </row>
    <row r="78" spans="1:76" hidden="1" x14ac:dyDescent="0.3">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75"/>
    </row>
    <row r="79" spans="1:76" hidden="1" x14ac:dyDescent="0.3">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75"/>
    </row>
    <row r="80" spans="1:76" ht="13.2" hidden="1" customHeight="1" x14ac:dyDescent="0.3">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75"/>
    </row>
    <row r="81" spans="32:76" ht="13.8" hidden="1" customHeight="1" x14ac:dyDescent="0.3">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75"/>
    </row>
    <row r="82" spans="32:76" ht="13.2" hidden="1" customHeight="1" x14ac:dyDescent="0.3">
      <c r="AF82" s="16"/>
      <c r="AG82" s="16"/>
      <c r="AH82" s="16"/>
      <c r="AI82" s="16"/>
      <c r="AJ82" s="16"/>
      <c r="AK82" s="16"/>
      <c r="AL82" s="16"/>
      <c r="AM82" s="16"/>
      <c r="AN82" s="16"/>
      <c r="AO82" s="16"/>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75"/>
    </row>
    <row r="83" spans="32:76" ht="13.8" hidden="1" customHeight="1" x14ac:dyDescent="0.3">
      <c r="AF83" s="16"/>
      <c r="AG83" s="16"/>
      <c r="AH83" s="16"/>
      <c r="AI83" s="16"/>
      <c r="AJ83" s="16"/>
      <c r="AK83" s="16"/>
      <c r="AL83" s="16"/>
      <c r="AM83" s="16"/>
      <c r="AN83" s="16"/>
      <c r="AO83" s="16"/>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75"/>
    </row>
    <row r="84" spans="32:76" hidden="1" x14ac:dyDescent="0.3">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75"/>
    </row>
    <row r="85" spans="32:76" hidden="1" x14ac:dyDescent="0.3">
      <c r="AG85" s="15"/>
      <c r="AH85" s="15"/>
      <c r="AI85" s="15"/>
      <c r="AJ85" s="15"/>
      <c r="AK85" s="15"/>
      <c r="AL85" s="15"/>
      <c r="AM85" s="15"/>
      <c r="AN85" s="15"/>
      <c r="AO85" s="15"/>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75"/>
    </row>
    <row r="86" spans="32:76" hidden="1" x14ac:dyDescent="0.3">
      <c r="AG86" s="12"/>
      <c r="AP86" s="17"/>
      <c r="AQ86" s="17"/>
      <c r="AR86" s="17"/>
      <c r="AS86" s="17"/>
      <c r="AT86" s="17"/>
      <c r="AU86" s="17"/>
      <c r="AV86" s="19"/>
      <c r="AW86" s="17"/>
      <c r="AX86" s="17"/>
      <c r="AY86" s="17"/>
      <c r="AZ86" s="17"/>
      <c r="BA86" s="17"/>
      <c r="BB86" s="17"/>
      <c r="BC86" s="17"/>
      <c r="BD86" s="17"/>
      <c r="BE86" s="17"/>
      <c r="BF86" s="17"/>
      <c r="BG86" s="17"/>
      <c r="BH86" s="17"/>
      <c r="BI86" s="17"/>
      <c r="BJ86" s="17"/>
      <c r="BK86" s="19"/>
      <c r="BL86" s="17"/>
      <c r="BM86" s="17"/>
      <c r="BN86" s="17"/>
      <c r="BO86" s="17"/>
      <c r="BP86" s="17"/>
      <c r="BQ86" s="17"/>
      <c r="BR86" s="17"/>
      <c r="BS86" s="17"/>
      <c r="BT86" s="17"/>
      <c r="BU86" s="17"/>
      <c r="BV86" s="17"/>
      <c r="BW86" s="17"/>
      <c r="BX86" s="75"/>
    </row>
    <row r="87" spans="32:76" hidden="1" x14ac:dyDescent="0.3">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75"/>
    </row>
    <row r="88" spans="32:76" hidden="1" x14ac:dyDescent="0.3">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75"/>
    </row>
    <row r="89" spans="32:76" hidden="1" x14ac:dyDescent="0.3">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75"/>
    </row>
    <row r="90" spans="32:76" hidden="1" x14ac:dyDescent="0.3">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75"/>
    </row>
    <row r="91" spans="32:76" hidden="1" x14ac:dyDescent="0.3">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75"/>
    </row>
    <row r="92" spans="32:76" hidden="1" x14ac:dyDescent="0.3">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75"/>
    </row>
    <row r="93" spans="32:76" hidden="1" x14ac:dyDescent="0.3">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75"/>
    </row>
    <row r="94" spans="32:76" hidden="1" x14ac:dyDescent="0.3">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75"/>
    </row>
    <row r="95" spans="32:76" hidden="1" x14ac:dyDescent="0.3">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75"/>
    </row>
    <row r="96" spans="32:76" hidden="1" x14ac:dyDescent="0.3">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75"/>
    </row>
    <row r="97" spans="33:76" hidden="1" x14ac:dyDescent="0.3">
      <c r="AG97" s="15"/>
      <c r="AH97" s="15"/>
      <c r="AI97" s="15"/>
      <c r="AJ97" s="15"/>
      <c r="AK97" s="15"/>
      <c r="AL97" s="15"/>
      <c r="AM97" s="15"/>
      <c r="AN97" s="15"/>
      <c r="AO97" s="15"/>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75"/>
    </row>
    <row r="98" spans="33:76" hidden="1" x14ac:dyDescent="0.3">
      <c r="AG98" s="12"/>
      <c r="AP98" s="17"/>
      <c r="AQ98" s="17"/>
      <c r="AR98" s="17"/>
      <c r="AS98" s="17"/>
      <c r="AT98" s="17"/>
      <c r="AU98" s="17"/>
      <c r="AV98" s="19"/>
      <c r="AW98" s="17"/>
      <c r="AX98" s="17"/>
      <c r="AY98" s="17"/>
      <c r="AZ98" s="17"/>
      <c r="BA98" s="17"/>
      <c r="BB98" s="17"/>
      <c r="BC98" s="17"/>
      <c r="BD98" s="17"/>
      <c r="BE98" s="17"/>
      <c r="BF98" s="17"/>
      <c r="BG98" s="17"/>
      <c r="BH98" s="17"/>
      <c r="BI98" s="17"/>
      <c r="BJ98" s="17"/>
      <c r="BK98" s="19"/>
      <c r="BL98" s="17"/>
      <c r="BM98" s="17"/>
      <c r="BN98" s="17"/>
      <c r="BO98" s="17"/>
      <c r="BP98" s="17"/>
      <c r="BQ98" s="17"/>
      <c r="BR98" s="17"/>
      <c r="BS98" s="17"/>
      <c r="BT98" s="17"/>
      <c r="BU98" s="17"/>
      <c r="BV98" s="17"/>
      <c r="BW98" s="17"/>
      <c r="BX98" s="75"/>
    </row>
    <row r="99" spans="33:76" hidden="1" x14ac:dyDescent="0.3">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75"/>
    </row>
    <row r="100" spans="33:76" hidden="1" x14ac:dyDescent="0.3">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75"/>
    </row>
    <row r="101" spans="33:76" hidden="1" x14ac:dyDescent="0.3">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75"/>
    </row>
    <row r="102" spans="33:76" hidden="1" x14ac:dyDescent="0.3">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75"/>
    </row>
  </sheetData>
  <mergeCells count="353">
    <mergeCell ref="A2:BX3"/>
    <mergeCell ref="C5:N5"/>
    <mergeCell ref="O5:P5"/>
    <mergeCell ref="Q5:R5"/>
    <mergeCell ref="S5:T5"/>
    <mergeCell ref="C6:T6"/>
    <mergeCell ref="BH6:BW20"/>
    <mergeCell ref="BH5:BW5"/>
    <mergeCell ref="C9:N9"/>
    <mergeCell ref="O9:P9"/>
    <mergeCell ref="Q9:R9"/>
    <mergeCell ref="S9:T9"/>
    <mergeCell ref="C10:N10"/>
    <mergeCell ref="O10:P10"/>
    <mergeCell ref="Q10:R10"/>
    <mergeCell ref="S10:T10"/>
    <mergeCell ref="C7:N7"/>
    <mergeCell ref="O7:P7"/>
    <mergeCell ref="Q7:R7"/>
    <mergeCell ref="S7:T7"/>
    <mergeCell ref="C8:N8"/>
    <mergeCell ref="O8:P8"/>
    <mergeCell ref="Q8:R8"/>
    <mergeCell ref="S8:T8"/>
    <mergeCell ref="C13:N13"/>
    <mergeCell ref="O13:P13"/>
    <mergeCell ref="Q13:R13"/>
    <mergeCell ref="S13:T13"/>
    <mergeCell ref="C14:N14"/>
    <mergeCell ref="O14:P14"/>
    <mergeCell ref="Q14:R14"/>
    <mergeCell ref="S14:T14"/>
    <mergeCell ref="C11:N11"/>
    <mergeCell ref="O11:P11"/>
    <mergeCell ref="Q11:R11"/>
    <mergeCell ref="S11:T11"/>
    <mergeCell ref="C12:N12"/>
    <mergeCell ref="O12:P12"/>
    <mergeCell ref="Q12:R12"/>
    <mergeCell ref="S12:T12"/>
    <mergeCell ref="C17:N17"/>
    <mergeCell ref="O17:P17"/>
    <mergeCell ref="Q17:R17"/>
    <mergeCell ref="S17:T17"/>
    <mergeCell ref="C18:N18"/>
    <mergeCell ref="O18:P18"/>
    <mergeCell ref="Q18:R18"/>
    <mergeCell ref="S18:T18"/>
    <mergeCell ref="C15:N15"/>
    <mergeCell ref="O15:P15"/>
    <mergeCell ref="Q15:R15"/>
    <mergeCell ref="S15:T15"/>
    <mergeCell ref="C16:N16"/>
    <mergeCell ref="O16:P16"/>
    <mergeCell ref="Q16:R16"/>
    <mergeCell ref="S16:T16"/>
    <mergeCell ref="C21:N21"/>
    <mergeCell ref="O21:P21"/>
    <mergeCell ref="Q21:R21"/>
    <mergeCell ref="S21:T21"/>
    <mergeCell ref="C22:N22"/>
    <mergeCell ref="O22:P22"/>
    <mergeCell ref="Q22:R22"/>
    <mergeCell ref="S22:T22"/>
    <mergeCell ref="C19:N19"/>
    <mergeCell ref="O19:P19"/>
    <mergeCell ref="Q19:R19"/>
    <mergeCell ref="S19:T19"/>
    <mergeCell ref="C20:N20"/>
    <mergeCell ref="O20:P20"/>
    <mergeCell ref="Q20:R20"/>
    <mergeCell ref="S20:T20"/>
    <mergeCell ref="C25:N25"/>
    <mergeCell ref="O25:P25"/>
    <mergeCell ref="Q25:R25"/>
    <mergeCell ref="S25:T25"/>
    <mergeCell ref="C26:N26"/>
    <mergeCell ref="O26:P26"/>
    <mergeCell ref="Q26:R26"/>
    <mergeCell ref="S26:T26"/>
    <mergeCell ref="C23:N23"/>
    <mergeCell ref="O23:P23"/>
    <mergeCell ref="Q23:R23"/>
    <mergeCell ref="S23:T23"/>
    <mergeCell ref="C24:N24"/>
    <mergeCell ref="O24:P24"/>
    <mergeCell ref="Q24:R24"/>
    <mergeCell ref="S24:T24"/>
    <mergeCell ref="C29:N29"/>
    <mergeCell ref="O29:P29"/>
    <mergeCell ref="Q29:R29"/>
    <mergeCell ref="S29:T29"/>
    <mergeCell ref="C30:N30"/>
    <mergeCell ref="O30:P30"/>
    <mergeCell ref="Q30:R30"/>
    <mergeCell ref="S30:T30"/>
    <mergeCell ref="C27:N27"/>
    <mergeCell ref="O27:P27"/>
    <mergeCell ref="Q27:R27"/>
    <mergeCell ref="S27:T27"/>
    <mergeCell ref="C28:N28"/>
    <mergeCell ref="O28:P28"/>
    <mergeCell ref="Q28:R28"/>
    <mergeCell ref="S28:T28"/>
    <mergeCell ref="C33:N33"/>
    <mergeCell ref="O33:P33"/>
    <mergeCell ref="Q33:R33"/>
    <mergeCell ref="S33:T33"/>
    <mergeCell ref="C34:N34"/>
    <mergeCell ref="O34:P34"/>
    <mergeCell ref="Q34:R34"/>
    <mergeCell ref="S34:T34"/>
    <mergeCell ref="C31:N31"/>
    <mergeCell ref="O31:P31"/>
    <mergeCell ref="Q31:R31"/>
    <mergeCell ref="S31:T31"/>
    <mergeCell ref="C32:N32"/>
    <mergeCell ref="O32:P32"/>
    <mergeCell ref="Q32:R32"/>
    <mergeCell ref="S32:T32"/>
    <mergeCell ref="W6:AH6"/>
    <mergeCell ref="AI6:AJ6"/>
    <mergeCell ref="AK6:AL6"/>
    <mergeCell ref="AM6:AN6"/>
    <mergeCell ref="S35:T35"/>
    <mergeCell ref="W5:AH5"/>
    <mergeCell ref="AI5:AJ5"/>
    <mergeCell ref="AK5:AL5"/>
    <mergeCell ref="AM5:AN5"/>
    <mergeCell ref="W7:AH7"/>
    <mergeCell ref="AI7:AJ7"/>
    <mergeCell ref="AK7:AL7"/>
    <mergeCell ref="AM7:AN7"/>
    <mergeCell ref="W9:AH9"/>
    <mergeCell ref="AI9:AJ9"/>
    <mergeCell ref="AK9:AL9"/>
    <mergeCell ref="AM9:AN9"/>
    <mergeCell ref="W10:AH10"/>
    <mergeCell ref="AI10:AJ10"/>
    <mergeCell ref="AK10:AL10"/>
    <mergeCell ref="AM10:AN10"/>
    <mergeCell ref="W8:AH8"/>
    <mergeCell ref="AI8:AJ8"/>
    <mergeCell ref="AK8:AL8"/>
    <mergeCell ref="AM8:AN8"/>
    <mergeCell ref="W13:AH13"/>
    <mergeCell ref="AI13:AJ13"/>
    <mergeCell ref="AK13:AL13"/>
    <mergeCell ref="AM13:AN13"/>
    <mergeCell ref="W14:AH14"/>
    <mergeCell ref="AI14:AJ14"/>
    <mergeCell ref="AK14:AL14"/>
    <mergeCell ref="AM14:AN14"/>
    <mergeCell ref="W11:AH11"/>
    <mergeCell ref="AI11:AJ11"/>
    <mergeCell ref="AK11:AL11"/>
    <mergeCell ref="AM11:AN11"/>
    <mergeCell ref="W12:AH12"/>
    <mergeCell ref="AI12:AJ12"/>
    <mergeCell ref="AK12:AL12"/>
    <mergeCell ref="AM12:AN12"/>
    <mergeCell ref="W17:AH17"/>
    <mergeCell ref="AI17:AJ17"/>
    <mergeCell ref="AK17:AL17"/>
    <mergeCell ref="AM17:AN17"/>
    <mergeCell ref="W18:AH18"/>
    <mergeCell ref="AI18:AJ18"/>
    <mergeCell ref="AK18:AL18"/>
    <mergeCell ref="AM18:AN18"/>
    <mergeCell ref="W15:AH15"/>
    <mergeCell ref="AI15:AJ15"/>
    <mergeCell ref="AK15:AL15"/>
    <mergeCell ref="AM15:AN15"/>
    <mergeCell ref="W16:AH16"/>
    <mergeCell ref="AI16:AJ16"/>
    <mergeCell ref="AK16:AL16"/>
    <mergeCell ref="AM16:AN16"/>
    <mergeCell ref="W21:AH21"/>
    <mergeCell ref="AI21:AJ21"/>
    <mergeCell ref="AK21:AL21"/>
    <mergeCell ref="AM21:AN21"/>
    <mergeCell ref="W22:AH22"/>
    <mergeCell ref="AI22:AJ22"/>
    <mergeCell ref="AK22:AL22"/>
    <mergeCell ref="AM22:AN22"/>
    <mergeCell ref="W19:AH19"/>
    <mergeCell ref="AI19:AJ19"/>
    <mergeCell ref="AK19:AL19"/>
    <mergeCell ref="AM19:AN19"/>
    <mergeCell ref="W20:AH20"/>
    <mergeCell ref="AI20:AJ20"/>
    <mergeCell ref="AK20:AL20"/>
    <mergeCell ref="AM20:AN20"/>
    <mergeCell ref="W25:AH25"/>
    <mergeCell ref="AI25:AJ25"/>
    <mergeCell ref="AK25:AL25"/>
    <mergeCell ref="AM25:AN25"/>
    <mergeCell ref="W26:AH26"/>
    <mergeCell ref="AI26:AJ26"/>
    <mergeCell ref="AK26:AL26"/>
    <mergeCell ref="AM26:AN26"/>
    <mergeCell ref="W23:AH23"/>
    <mergeCell ref="AI23:AJ23"/>
    <mergeCell ref="AK23:AL23"/>
    <mergeCell ref="AM23:AN23"/>
    <mergeCell ref="W24:AH24"/>
    <mergeCell ref="AI24:AJ24"/>
    <mergeCell ref="AK24:AL24"/>
    <mergeCell ref="AM24:AN24"/>
    <mergeCell ref="AK29:AL29"/>
    <mergeCell ref="AM29:AN29"/>
    <mergeCell ref="W30:AH30"/>
    <mergeCell ref="AI30:AJ30"/>
    <mergeCell ref="AK30:AL30"/>
    <mergeCell ref="AM30:AN30"/>
    <mergeCell ref="AM27:AN27"/>
    <mergeCell ref="W28:AH28"/>
    <mergeCell ref="AI28:AJ28"/>
    <mergeCell ref="AK28:AL28"/>
    <mergeCell ref="AM28:AN28"/>
    <mergeCell ref="AM35:AN35"/>
    <mergeCell ref="AQ6:AS6"/>
    <mergeCell ref="AT6:AV6"/>
    <mergeCell ref="AW6:AY6"/>
    <mergeCell ref="AZ6:BB6"/>
    <mergeCell ref="BC6:BE6"/>
    <mergeCell ref="W33:AH33"/>
    <mergeCell ref="AI33:AJ33"/>
    <mergeCell ref="AK33:AL33"/>
    <mergeCell ref="AM33:AN33"/>
    <mergeCell ref="W34:AH34"/>
    <mergeCell ref="AI34:AJ34"/>
    <mergeCell ref="AK34:AL34"/>
    <mergeCell ref="AM34:AN34"/>
    <mergeCell ref="W31:AH31"/>
    <mergeCell ref="AI31:AJ31"/>
    <mergeCell ref="AK31:AL31"/>
    <mergeCell ref="AM31:AN31"/>
    <mergeCell ref="W32:AH32"/>
    <mergeCell ref="AI32:AJ32"/>
    <mergeCell ref="AK32:AL32"/>
    <mergeCell ref="AM32:AN32"/>
    <mergeCell ref="W29:AH29"/>
    <mergeCell ref="AI29:AJ29"/>
    <mergeCell ref="AQ12:AY12"/>
    <mergeCell ref="AZ12:BA12"/>
    <mergeCell ref="BB12:BE12"/>
    <mergeCell ref="AQ13:AY13"/>
    <mergeCell ref="AZ13:BA13"/>
    <mergeCell ref="BB13:BE13"/>
    <mergeCell ref="AZ9:BE9"/>
    <mergeCell ref="BC10:BE10"/>
    <mergeCell ref="AQ5:BE5"/>
    <mergeCell ref="BB11:BE11"/>
    <mergeCell ref="AZ11:BA11"/>
    <mergeCell ref="AQ11:AY11"/>
    <mergeCell ref="AQ7:AS8"/>
    <mergeCell ref="AT7:AV8"/>
    <mergeCell ref="AW7:AY8"/>
    <mergeCell ref="AZ7:BB8"/>
    <mergeCell ref="BC7:BE8"/>
    <mergeCell ref="AQ16:AY16"/>
    <mergeCell ref="AZ16:BA16"/>
    <mergeCell ref="BB16:BE16"/>
    <mergeCell ref="AQ17:AY17"/>
    <mergeCell ref="AZ17:BA17"/>
    <mergeCell ref="BB17:BE17"/>
    <mergeCell ref="AQ14:AY14"/>
    <mergeCell ref="AZ14:BA14"/>
    <mergeCell ref="BB14:BE14"/>
    <mergeCell ref="AQ15:AY15"/>
    <mergeCell ref="AZ15:BA15"/>
    <mergeCell ref="BB15:BE15"/>
    <mergeCell ref="AQ20:AY20"/>
    <mergeCell ref="AZ20:BA20"/>
    <mergeCell ref="BB20:BE20"/>
    <mergeCell ref="AQ21:AY21"/>
    <mergeCell ref="AZ21:BA21"/>
    <mergeCell ref="BB21:BE21"/>
    <mergeCell ref="AQ18:AY18"/>
    <mergeCell ref="AZ18:BA18"/>
    <mergeCell ref="BB18:BE18"/>
    <mergeCell ref="AQ19:AY19"/>
    <mergeCell ref="AZ19:BA19"/>
    <mergeCell ref="BB19:BE19"/>
    <mergeCell ref="AQ24:AY24"/>
    <mergeCell ref="AZ24:BA24"/>
    <mergeCell ref="BB24:BE24"/>
    <mergeCell ref="AQ25:AY25"/>
    <mergeCell ref="AZ25:BA25"/>
    <mergeCell ref="BB25:BE25"/>
    <mergeCell ref="AQ22:AY22"/>
    <mergeCell ref="AZ22:BA22"/>
    <mergeCell ref="BB22:BE22"/>
    <mergeCell ref="AQ23:AY23"/>
    <mergeCell ref="AZ23:BA23"/>
    <mergeCell ref="BB23:BE23"/>
    <mergeCell ref="BB29:BE29"/>
    <mergeCell ref="AQ30:AY30"/>
    <mergeCell ref="AZ30:BA30"/>
    <mergeCell ref="BB30:BE30"/>
    <mergeCell ref="AQ31:AY31"/>
    <mergeCell ref="AZ31:BA31"/>
    <mergeCell ref="BB31:BE31"/>
    <mergeCell ref="AQ26:AY26"/>
    <mergeCell ref="AZ26:BA26"/>
    <mergeCell ref="BB26:BE26"/>
    <mergeCell ref="AZ27:BE27"/>
    <mergeCell ref="AQ29:AY29"/>
    <mergeCell ref="AZ29:BA29"/>
    <mergeCell ref="AQ34:AY34"/>
    <mergeCell ref="AZ34:BA34"/>
    <mergeCell ref="BB34:BE34"/>
    <mergeCell ref="AQ35:AY35"/>
    <mergeCell ref="AZ35:BA35"/>
    <mergeCell ref="BB35:BE35"/>
    <mergeCell ref="AQ32:AY32"/>
    <mergeCell ref="AZ32:BA32"/>
    <mergeCell ref="BB32:BE32"/>
    <mergeCell ref="AQ33:AY33"/>
    <mergeCell ref="AZ33:BA33"/>
    <mergeCell ref="BB33:BE33"/>
    <mergeCell ref="BH23:BJ23"/>
    <mergeCell ref="BM23:BO23"/>
    <mergeCell ref="BR23:BU23"/>
    <mergeCell ref="BH25:BW25"/>
    <mergeCell ref="BH26:BW35"/>
    <mergeCell ref="BH22:BW22"/>
    <mergeCell ref="BP23:BQ23"/>
    <mergeCell ref="BV23:BW23"/>
    <mergeCell ref="BK23:BL23"/>
    <mergeCell ref="Q60:AR66"/>
    <mergeCell ref="AY40:BV40"/>
    <mergeCell ref="AY42:BV42"/>
    <mergeCell ref="AY43:BV58"/>
    <mergeCell ref="AY60:BV60"/>
    <mergeCell ref="AY61:BV66"/>
    <mergeCell ref="C55:N55"/>
    <mergeCell ref="C56:N60"/>
    <mergeCell ref="C61:N61"/>
    <mergeCell ref="C62:N66"/>
    <mergeCell ref="Q42:AR42"/>
    <mergeCell ref="Q43:AR43"/>
    <mergeCell ref="Q44:AR50"/>
    <mergeCell ref="Q51:AR51"/>
    <mergeCell ref="Q52:AR58"/>
    <mergeCell ref="Q59:AR59"/>
    <mergeCell ref="C40:AR40"/>
    <mergeCell ref="C42:N42"/>
    <mergeCell ref="C43:N43"/>
    <mergeCell ref="C44:N48"/>
    <mergeCell ref="C49:N49"/>
    <mergeCell ref="C50:N54"/>
  </mergeCells>
  <pageMargins left="0.7" right="0.7" top="0.75" bottom="0.75" header="0.3" footer="0.3"/>
  <pageSetup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0000"/>
  </sheetPr>
  <dimension ref="A1:Q163"/>
  <sheetViews>
    <sheetView tabSelected="1" zoomScaleNormal="100" zoomScalePageLayoutView="90" workbookViewId="0">
      <selection activeCell="A12" sqref="A12"/>
    </sheetView>
  </sheetViews>
  <sheetFormatPr defaultColWidth="0" defaultRowHeight="13.2" zeroHeight="1" x14ac:dyDescent="0.3"/>
  <cols>
    <col min="1" max="1" width="9.77734375" style="24" bestFit="1" customWidth="1"/>
    <col min="2" max="2" width="6.5546875" style="24" bestFit="1" customWidth="1"/>
    <col min="3" max="3" width="12" style="24" bestFit="1" customWidth="1"/>
    <col min="4" max="4" width="11" style="24" bestFit="1" customWidth="1"/>
    <col min="5" max="5" width="14" style="24" bestFit="1" customWidth="1"/>
    <col min="6" max="6" width="46.33203125" style="24" bestFit="1" customWidth="1"/>
    <col min="7" max="7" width="12.77734375" style="24" bestFit="1" customWidth="1"/>
    <col min="8" max="8" width="8.44140625" style="24" bestFit="1" customWidth="1"/>
    <col min="9" max="9" width="5.6640625" style="24" bestFit="1" customWidth="1"/>
    <col min="10" max="10" width="6.21875" style="24" bestFit="1" customWidth="1"/>
    <col min="11" max="11" width="5.88671875" style="24" bestFit="1" customWidth="1"/>
    <col min="12" max="12" width="4.77734375" style="24" bestFit="1" customWidth="1"/>
    <col min="13" max="13" width="7.109375" style="24" bestFit="1" customWidth="1"/>
    <col min="14" max="14" width="6.6640625" style="24" bestFit="1" customWidth="1"/>
    <col min="15" max="15" width="8.88671875" style="24" customWidth="1"/>
    <col min="16" max="16384" width="8.88671875" style="24" hidden="1"/>
  </cols>
  <sheetData>
    <row r="1" spans="1:15" ht="13.8" thickBot="1" x14ac:dyDescent="0.35">
      <c r="A1" s="55"/>
      <c r="B1" s="56"/>
      <c r="C1" s="56"/>
      <c r="D1" s="56"/>
      <c r="E1" s="56"/>
      <c r="F1" s="56"/>
      <c r="G1" s="56"/>
      <c r="H1" s="56"/>
      <c r="I1" s="56"/>
      <c r="J1" s="56"/>
      <c r="K1" s="56"/>
      <c r="L1" s="56"/>
      <c r="M1" s="56"/>
      <c r="N1" s="56"/>
      <c r="O1" s="57"/>
    </row>
    <row r="2" spans="1:15" ht="22.8" x14ac:dyDescent="0.3">
      <c r="A2" s="631" t="s">
        <v>147</v>
      </c>
      <c r="B2" s="632"/>
      <c r="C2" s="632"/>
      <c r="D2" s="632"/>
      <c r="E2" s="632"/>
      <c r="F2" s="632"/>
      <c r="G2" s="632"/>
      <c r="H2" s="632"/>
      <c r="I2" s="632"/>
      <c r="J2" s="632"/>
      <c r="K2" s="632"/>
      <c r="L2" s="632"/>
      <c r="M2" s="632"/>
      <c r="N2" s="632"/>
      <c r="O2" s="69"/>
    </row>
    <row r="3" spans="1:15" ht="23.4" thickBot="1" x14ac:dyDescent="0.35">
      <c r="A3" s="633"/>
      <c r="B3" s="634"/>
      <c r="C3" s="634"/>
      <c r="D3" s="634"/>
      <c r="E3" s="634"/>
      <c r="F3" s="634"/>
      <c r="G3" s="634"/>
      <c r="H3" s="634"/>
      <c r="I3" s="634"/>
      <c r="J3" s="634"/>
      <c r="K3" s="634"/>
      <c r="L3" s="634"/>
      <c r="M3" s="634"/>
      <c r="N3" s="634"/>
      <c r="O3" s="69"/>
    </row>
    <row r="4" spans="1:15" ht="13.8" thickBot="1" x14ac:dyDescent="0.35">
      <c r="A4" s="37"/>
      <c r="B4" s="38"/>
      <c r="C4" s="38"/>
      <c r="D4" s="38"/>
      <c r="E4" s="38"/>
      <c r="F4" s="38"/>
      <c r="G4" s="38"/>
      <c r="H4" s="38"/>
      <c r="I4" s="38"/>
      <c r="J4" s="38"/>
      <c r="K4" s="38"/>
      <c r="L4" s="38"/>
      <c r="M4" s="38"/>
      <c r="N4" s="38"/>
      <c r="O4" s="69"/>
    </row>
    <row r="5" spans="1:15" ht="14.4" thickBot="1" x14ac:dyDescent="0.35">
      <c r="A5" s="37"/>
      <c r="B5" s="70" t="s">
        <v>148</v>
      </c>
      <c r="C5" s="86"/>
      <c r="D5" s="70" t="s">
        <v>149</v>
      </c>
      <c r="E5" s="91">
        <f>Front!Q2</f>
        <v>1</v>
      </c>
      <c r="F5" s="70" t="s">
        <v>150</v>
      </c>
      <c r="G5" s="92" t="s">
        <v>282</v>
      </c>
      <c r="H5" s="70" t="s">
        <v>151</v>
      </c>
      <c r="I5" s="25"/>
      <c r="J5" s="38"/>
      <c r="K5" s="70" t="s">
        <v>152</v>
      </c>
      <c r="L5" s="25"/>
      <c r="M5" s="38"/>
      <c r="N5" s="38"/>
      <c r="O5" s="69"/>
    </row>
    <row r="6" spans="1:15" x14ac:dyDescent="0.3">
      <c r="A6" s="37"/>
      <c r="B6" s="38"/>
      <c r="C6" s="38"/>
      <c r="D6" s="38"/>
      <c r="E6" s="38"/>
      <c r="F6" s="38"/>
      <c r="G6" s="38"/>
      <c r="H6" s="38"/>
      <c r="I6" s="38"/>
      <c r="J6" s="38"/>
      <c r="K6" s="38"/>
      <c r="L6" s="38"/>
      <c r="M6" s="38"/>
      <c r="N6" s="38"/>
      <c r="O6" s="69"/>
    </row>
    <row r="7" spans="1:15" ht="13.8" thickBot="1" x14ac:dyDescent="0.35">
      <c r="A7" s="37"/>
      <c r="B7" s="38"/>
      <c r="C7" s="38"/>
      <c r="D7" s="38"/>
      <c r="E7" s="38"/>
      <c r="F7" s="38"/>
      <c r="G7" s="38"/>
      <c r="H7" s="38"/>
      <c r="I7" s="38"/>
      <c r="J7" s="38"/>
      <c r="K7" s="38"/>
      <c r="L7" s="38"/>
      <c r="M7" s="38"/>
      <c r="N7" s="38"/>
      <c r="O7" s="69"/>
    </row>
    <row r="8" spans="1:15" ht="27.6" x14ac:dyDescent="0.45">
      <c r="A8" s="629" t="s">
        <v>161</v>
      </c>
      <c r="B8" s="630"/>
      <c r="C8" s="630"/>
      <c r="D8" s="630"/>
      <c r="E8" s="630"/>
      <c r="F8" s="630"/>
      <c r="G8" s="630"/>
      <c r="H8" s="630"/>
      <c r="I8" s="630"/>
      <c r="J8" s="630"/>
      <c r="K8" s="630"/>
      <c r="L8" s="630"/>
      <c r="M8" s="630"/>
      <c r="N8" s="630"/>
      <c r="O8" s="69"/>
    </row>
    <row r="9" spans="1:15" ht="27.6" x14ac:dyDescent="0.45">
      <c r="A9" s="129"/>
      <c r="B9" s="130"/>
      <c r="C9" s="130"/>
      <c r="D9" s="130"/>
      <c r="E9" s="130"/>
      <c r="F9" s="130"/>
      <c r="G9" s="130"/>
      <c r="H9" s="130"/>
      <c r="I9" s="130"/>
      <c r="J9" s="130"/>
      <c r="K9" s="130"/>
      <c r="L9" s="130"/>
      <c r="M9" s="130"/>
      <c r="N9" s="130"/>
      <c r="O9" s="69"/>
    </row>
    <row r="10" spans="1:15" x14ac:dyDescent="0.25">
      <c r="A10" s="132" t="s">
        <v>219</v>
      </c>
      <c r="B10" s="132" t="s">
        <v>153</v>
      </c>
      <c r="C10" s="131" t="s">
        <v>154</v>
      </c>
      <c r="D10" s="131" t="s">
        <v>155</v>
      </c>
      <c r="E10" s="131" t="s">
        <v>220</v>
      </c>
      <c r="F10" s="131" t="s">
        <v>156</v>
      </c>
      <c r="G10" s="131" t="s">
        <v>221</v>
      </c>
      <c r="H10" s="131" t="s">
        <v>157</v>
      </c>
      <c r="I10" s="131" t="s">
        <v>222</v>
      </c>
      <c r="J10" s="131" t="s">
        <v>158</v>
      </c>
      <c r="K10" s="131" t="s">
        <v>349</v>
      </c>
      <c r="L10" s="131" t="s">
        <v>159</v>
      </c>
      <c r="M10" s="131" t="s">
        <v>281</v>
      </c>
      <c r="N10" s="134" t="s">
        <v>160</v>
      </c>
      <c r="O10" s="69"/>
    </row>
    <row r="11" spans="1:15" x14ac:dyDescent="0.25">
      <c r="A11" s="132"/>
      <c r="B11" s="131"/>
      <c r="C11" s="131"/>
      <c r="D11" s="133"/>
      <c r="E11" s="131"/>
      <c r="F11" s="131"/>
      <c r="G11" s="131"/>
      <c r="H11" s="131"/>
      <c r="I11" s="131"/>
      <c r="J11" s="131"/>
      <c r="K11" s="131"/>
      <c r="L11" s="131"/>
      <c r="M11" s="131"/>
      <c r="N11" s="131"/>
      <c r="O11" s="69"/>
    </row>
    <row r="12" spans="1:15" x14ac:dyDescent="0.3">
      <c r="A12" s="125" t="str" cm="1">
        <f t="array" ref="A12:N15">_xlfn._xlws.FILTER('Complete Spell List'!$C$2:$P$51,'Complete Spell List'!$A$2:$A$51=1,'Complete Spell List'!$B$2:$B$51=A8)</f>
        <v>Booming Blade</v>
      </c>
      <c r="B12" s="126" t="str">
        <v>Evoc</v>
      </c>
      <c r="C12" s="126" t="str">
        <v>Act</v>
      </c>
      <c r="D12" s="126" t="str">
        <v>Self (5-Ft Radius)</v>
      </c>
      <c r="E12" s="126" t="str">
        <v>Self (5-Ft Radius)</v>
      </c>
      <c r="F12" s="126" t="str">
        <v xml:space="preserve">You brandish the weapon used in the spell's casting. </v>
      </c>
      <c r="G12" s="126" t="str">
        <v>Attack</v>
      </c>
      <c r="H12" s="126" t="str">
        <v>1 round</v>
      </c>
      <c r="I12" s="126" t="str">
        <v>No</v>
      </c>
      <c r="J12" s="126" t="str">
        <v>No</v>
      </c>
      <c r="K12" s="126" t="str">
        <v>S, M</v>
      </c>
      <c r="L12" s="126" t="str">
        <v>1 sp</v>
      </c>
      <c r="M12" s="126">
        <v>0</v>
      </c>
      <c r="N12" s="126" t="str">
        <v>TCE</v>
      </c>
      <c r="O12" s="69"/>
    </row>
    <row r="13" spans="1:15" x14ac:dyDescent="0.3">
      <c r="A13" s="123" t="str">
        <v>Create Bonfire</v>
      </c>
      <c r="B13" s="124" t="str">
        <v>Conj</v>
      </c>
      <c r="C13" s="124" t="str">
        <v>Act</v>
      </c>
      <c r="D13" s="124" t="str">
        <v>60 Ft.</v>
      </c>
      <c r="E13" s="124" t="str">
        <v>5-ft Cube</v>
      </c>
      <c r="F13" s="124" t="str">
        <v xml:space="preserve">You create a bonfire on ground that you can see within range. </v>
      </c>
      <c r="G13" s="124" t="str">
        <v>DEX</v>
      </c>
      <c r="H13" s="124" t="str">
        <v>up to 1 min</v>
      </c>
      <c r="I13" s="124" t="str">
        <v>Yes</v>
      </c>
      <c r="J13" s="124" t="str">
        <v>No</v>
      </c>
      <c r="K13" s="124" t="str">
        <v>V, S</v>
      </c>
      <c r="L13" s="124">
        <v>0</v>
      </c>
      <c r="M13" s="124">
        <v>0</v>
      </c>
      <c r="N13" s="124" t="str">
        <v>XGtE</v>
      </c>
      <c r="O13" s="69"/>
    </row>
    <row r="14" spans="1:15" x14ac:dyDescent="0.3">
      <c r="A14" s="125" t="str">
        <v>Druidcraft</v>
      </c>
      <c r="B14" s="126" t="str">
        <v>Trans</v>
      </c>
      <c r="C14" s="126" t="str">
        <v>Act</v>
      </c>
      <c r="D14" s="126" t="str">
        <v>30 Ft.</v>
      </c>
      <c r="E14" s="126" t="str">
        <v xml:space="preserve">30 Ft. </v>
      </c>
      <c r="F14" s="126" t="str">
        <v xml:space="preserve">Whispering to the spirits of nature, you create one of the following effects. </v>
      </c>
      <c r="G14" s="126">
        <v>0</v>
      </c>
      <c r="H14" s="126" t="str">
        <v>Instant</v>
      </c>
      <c r="I14" s="126" t="str">
        <v>No</v>
      </c>
      <c r="J14" s="126" t="str">
        <v>No</v>
      </c>
      <c r="K14" s="126" t="str">
        <v>V, S</v>
      </c>
      <c r="L14" s="126">
        <v>0</v>
      </c>
      <c r="M14" s="126">
        <v>0</v>
      </c>
      <c r="N14" s="126" t="str">
        <v>PHB</v>
      </c>
      <c r="O14" s="69"/>
    </row>
    <row r="15" spans="1:15" x14ac:dyDescent="0.3">
      <c r="A15" s="123" t="str">
        <v>Fire Bolt</v>
      </c>
      <c r="B15" s="124" t="str">
        <v>Evoc</v>
      </c>
      <c r="C15" s="124" t="str">
        <v>Act</v>
      </c>
      <c r="D15" s="124" t="str">
        <v>120 Ft.</v>
      </c>
      <c r="E15" s="124" t="str">
        <v>1 Target</v>
      </c>
      <c r="F15" s="124" t="str">
        <v xml:space="preserve">You hurl a mote of fire at a creature or object within range. </v>
      </c>
      <c r="G15" s="124" t="str">
        <v>Attack</v>
      </c>
      <c r="H15" s="124" t="str">
        <v>Instant</v>
      </c>
      <c r="I15" s="124" t="str">
        <v>No</v>
      </c>
      <c r="J15" s="124" t="str">
        <v>No</v>
      </c>
      <c r="K15" s="124" t="str">
        <v>V, S</v>
      </c>
      <c r="L15" s="124">
        <v>0</v>
      </c>
      <c r="M15" s="124">
        <v>0</v>
      </c>
      <c r="N15" s="124" t="str">
        <v>PHB</v>
      </c>
      <c r="O15" s="69"/>
    </row>
    <row r="16" spans="1:15" x14ac:dyDescent="0.3">
      <c r="A16" s="125"/>
      <c r="B16" s="126"/>
      <c r="C16" s="126"/>
      <c r="D16" s="126"/>
      <c r="E16" s="126"/>
      <c r="F16" s="126"/>
      <c r="G16" s="126"/>
      <c r="H16" s="126"/>
      <c r="I16" s="126"/>
      <c r="J16" s="126"/>
      <c r="K16" s="126"/>
      <c r="L16" s="126"/>
      <c r="M16" s="126"/>
      <c r="N16" s="126"/>
      <c r="O16" s="69"/>
    </row>
    <row r="17" spans="1:17" ht="15" customHeight="1" x14ac:dyDescent="0.3">
      <c r="A17" s="123"/>
      <c r="B17" s="124"/>
      <c r="C17" s="124"/>
      <c r="D17" s="124"/>
      <c r="E17" s="124"/>
      <c r="F17" s="124"/>
      <c r="G17" s="124"/>
      <c r="H17" s="124"/>
      <c r="I17" s="124"/>
      <c r="J17" s="124"/>
      <c r="K17" s="124"/>
      <c r="L17" s="124"/>
      <c r="M17" s="124"/>
      <c r="N17" s="124"/>
      <c r="O17" s="69"/>
    </row>
    <row r="18" spans="1:17" x14ac:dyDescent="0.3">
      <c r="A18" s="125"/>
      <c r="B18" s="126"/>
      <c r="C18" s="126"/>
      <c r="D18" s="126"/>
      <c r="E18" s="126"/>
      <c r="F18" s="126"/>
      <c r="G18" s="126"/>
      <c r="H18" s="126"/>
      <c r="I18" s="126"/>
      <c r="J18" s="126"/>
      <c r="K18" s="126"/>
      <c r="L18" s="126"/>
      <c r="M18" s="126"/>
      <c r="N18" s="126"/>
      <c r="O18" s="69"/>
    </row>
    <row r="19" spans="1:17" x14ac:dyDescent="0.3">
      <c r="A19" s="123"/>
      <c r="B19" s="124"/>
      <c r="C19" s="124"/>
      <c r="D19" s="124"/>
      <c r="E19" s="124"/>
      <c r="F19" s="124"/>
      <c r="G19" s="124"/>
      <c r="H19" s="124"/>
      <c r="I19" s="124"/>
      <c r="J19" s="124"/>
      <c r="K19" s="124"/>
      <c r="L19" s="124"/>
      <c r="M19" s="124"/>
      <c r="N19" s="124"/>
      <c r="O19" s="69"/>
    </row>
    <row r="20" spans="1:17" x14ac:dyDescent="0.3">
      <c r="A20" s="125"/>
      <c r="B20" s="126"/>
      <c r="C20" s="126"/>
      <c r="D20" s="126"/>
      <c r="E20" s="126"/>
      <c r="F20" s="126"/>
      <c r="G20" s="126"/>
      <c r="H20" s="126"/>
      <c r="I20" s="126"/>
      <c r="J20" s="126"/>
      <c r="K20" s="126"/>
      <c r="L20" s="126"/>
      <c r="M20" s="126"/>
      <c r="N20" s="126"/>
      <c r="O20" s="69"/>
    </row>
    <row r="21" spans="1:17" ht="13.8" thickBot="1" x14ac:dyDescent="0.35">
      <c r="A21" s="127"/>
      <c r="B21" s="128"/>
      <c r="C21" s="128"/>
      <c r="D21" s="128"/>
      <c r="E21" s="128"/>
      <c r="F21" s="128"/>
      <c r="G21" s="128"/>
      <c r="H21" s="128"/>
      <c r="I21" s="128"/>
      <c r="J21" s="128"/>
      <c r="K21" s="128"/>
      <c r="L21" s="128"/>
      <c r="M21" s="128"/>
      <c r="N21" s="128"/>
      <c r="O21" s="69"/>
    </row>
    <row r="22" spans="1:17" ht="14.4" x14ac:dyDescent="0.3">
      <c r="A22"/>
      <c r="B22"/>
      <c r="C22"/>
      <c r="D22"/>
      <c r="E22"/>
      <c r="F22"/>
      <c r="G22"/>
      <c r="H22"/>
      <c r="I22"/>
      <c r="J22"/>
      <c r="K22"/>
      <c r="L22"/>
      <c r="M22"/>
      <c r="N22"/>
      <c r="O22"/>
      <c r="P22"/>
      <c r="Q22"/>
    </row>
    <row r="23" spans="1:17" ht="14.4" x14ac:dyDescent="0.3">
      <c r="A23"/>
      <c r="B23"/>
      <c r="C23"/>
      <c r="D23"/>
      <c r="E23"/>
      <c r="F23"/>
      <c r="G23"/>
      <c r="H23"/>
      <c r="I23"/>
      <c r="J23"/>
      <c r="K23"/>
      <c r="L23"/>
      <c r="M23"/>
      <c r="N23"/>
      <c r="O23"/>
      <c r="P23"/>
      <c r="Q23"/>
    </row>
    <row r="24" spans="1:17" ht="13.2" customHeight="1" x14ac:dyDescent="0.3">
      <c r="A24"/>
      <c r="B24"/>
      <c r="C24"/>
      <c r="D24"/>
      <c r="E24"/>
      <c r="F24"/>
      <c r="G24"/>
      <c r="H24"/>
      <c r="I24"/>
      <c r="J24"/>
      <c r="K24"/>
      <c r="L24"/>
      <c r="M24"/>
      <c r="N24"/>
      <c r="O24"/>
      <c r="P24"/>
      <c r="Q24"/>
    </row>
    <row r="25" spans="1:17" ht="13.2" customHeight="1" x14ac:dyDescent="0.3">
      <c r="A25"/>
      <c r="B25"/>
      <c r="C25"/>
      <c r="D25"/>
      <c r="E25"/>
      <c r="F25"/>
      <c r="G25"/>
      <c r="H25"/>
      <c r="I25"/>
      <c r="J25"/>
      <c r="K25"/>
      <c r="L25"/>
      <c r="M25"/>
      <c r="N25"/>
      <c r="O25"/>
      <c r="P25"/>
      <c r="Q25"/>
    </row>
    <row r="26" spans="1:17" ht="14.4" x14ac:dyDescent="0.3">
      <c r="A26"/>
      <c r="B26"/>
      <c r="C26"/>
      <c r="D26"/>
      <c r="E26"/>
      <c r="F26"/>
      <c r="G26"/>
      <c r="H26"/>
      <c r="I26"/>
      <c r="J26"/>
      <c r="K26"/>
      <c r="L26"/>
      <c r="M26"/>
      <c r="N26"/>
      <c r="O26"/>
      <c r="P26"/>
      <c r="Q26"/>
    </row>
    <row r="27" spans="1:17" ht="14.4" x14ac:dyDescent="0.3">
      <c r="A27"/>
      <c r="B27"/>
      <c r="C27"/>
      <c r="D27"/>
      <c r="E27"/>
      <c r="F27"/>
      <c r="G27"/>
      <c r="H27"/>
      <c r="I27"/>
      <c r="J27"/>
      <c r="K27"/>
      <c r="L27"/>
      <c r="M27"/>
      <c r="N27"/>
      <c r="O27"/>
      <c r="P27"/>
      <c r="Q27"/>
    </row>
    <row r="28" spans="1:17" ht="14.4" x14ac:dyDescent="0.3">
      <c r="A28"/>
      <c r="B28"/>
      <c r="C28"/>
      <c r="D28"/>
      <c r="E28"/>
      <c r="F28"/>
      <c r="G28"/>
      <c r="H28"/>
      <c r="I28"/>
      <c r="J28"/>
      <c r="K28"/>
      <c r="L28"/>
      <c r="M28"/>
      <c r="N28"/>
      <c r="O28"/>
      <c r="P28"/>
      <c r="Q28"/>
    </row>
    <row r="29" spans="1:17" ht="14.4" x14ac:dyDescent="0.3">
      <c r="A29"/>
      <c r="B29"/>
      <c r="C29"/>
      <c r="D29"/>
      <c r="E29"/>
      <c r="F29"/>
      <c r="G29"/>
      <c r="H29"/>
      <c r="I29"/>
      <c r="J29"/>
      <c r="K29"/>
      <c r="L29"/>
      <c r="M29"/>
      <c r="N29"/>
      <c r="O29"/>
      <c r="P29"/>
      <c r="Q29"/>
    </row>
    <row r="30" spans="1:17" ht="14.4" x14ac:dyDescent="0.3">
      <c r="A30"/>
      <c r="B30"/>
      <c r="C30"/>
      <c r="D30"/>
      <c r="E30"/>
      <c r="F30"/>
      <c r="G30"/>
      <c r="H30"/>
      <c r="I30"/>
      <c r="J30"/>
      <c r="K30"/>
      <c r="L30"/>
      <c r="M30"/>
      <c r="N30"/>
      <c r="O30"/>
      <c r="P30"/>
      <c r="Q30"/>
    </row>
    <row r="31" spans="1:17" ht="14.4" x14ac:dyDescent="0.3">
      <c r="A31"/>
      <c r="B31"/>
      <c r="C31"/>
      <c r="D31"/>
      <c r="E31"/>
      <c r="F31"/>
      <c r="G31"/>
      <c r="H31"/>
      <c r="I31"/>
      <c r="J31"/>
      <c r="K31"/>
      <c r="L31"/>
      <c r="M31"/>
      <c r="N31"/>
      <c r="O31"/>
      <c r="P31"/>
      <c r="Q31"/>
    </row>
    <row r="32" spans="1:17" ht="14.4" x14ac:dyDescent="0.3">
      <c r="A32"/>
      <c r="B32"/>
      <c r="C32"/>
      <c r="D32"/>
      <c r="E32"/>
      <c r="F32"/>
      <c r="G32"/>
      <c r="H32"/>
      <c r="I32"/>
      <c r="J32"/>
      <c r="K32"/>
      <c r="L32"/>
      <c r="M32"/>
      <c r="N32"/>
      <c r="O32"/>
      <c r="P32"/>
      <c r="Q32"/>
    </row>
    <row r="33" spans="1:17" ht="14.4" x14ac:dyDescent="0.3">
      <c r="A33"/>
      <c r="B33"/>
      <c r="C33"/>
      <c r="D33"/>
      <c r="E33"/>
      <c r="F33"/>
      <c r="G33"/>
      <c r="H33"/>
      <c r="I33"/>
      <c r="J33"/>
      <c r="K33"/>
      <c r="L33"/>
      <c r="M33"/>
      <c r="N33"/>
      <c r="O33"/>
      <c r="P33"/>
      <c r="Q33"/>
    </row>
    <row r="34" spans="1:17" ht="14.4" x14ac:dyDescent="0.3">
      <c r="A34"/>
      <c r="B34"/>
      <c r="C34"/>
      <c r="D34"/>
      <c r="E34"/>
      <c r="F34"/>
      <c r="G34"/>
      <c r="H34"/>
      <c r="I34"/>
      <c r="J34"/>
      <c r="K34"/>
      <c r="L34"/>
      <c r="M34"/>
      <c r="N34"/>
      <c r="O34"/>
      <c r="P34"/>
      <c r="Q34"/>
    </row>
    <row r="35" spans="1:17" ht="14.4" x14ac:dyDescent="0.3">
      <c r="A35"/>
      <c r="B35"/>
      <c r="C35"/>
      <c r="D35"/>
      <c r="E35"/>
      <c r="F35"/>
      <c r="G35"/>
      <c r="H35"/>
      <c r="I35"/>
      <c r="J35"/>
      <c r="K35"/>
      <c r="L35"/>
      <c r="M35"/>
      <c r="N35"/>
      <c r="O35"/>
      <c r="P35"/>
      <c r="Q35"/>
    </row>
    <row r="36" spans="1:17" ht="14.4" x14ac:dyDescent="0.3">
      <c r="A36"/>
      <c r="B36"/>
      <c r="C36"/>
      <c r="D36"/>
      <c r="E36"/>
      <c r="F36"/>
      <c r="G36"/>
      <c r="H36"/>
      <c r="I36"/>
      <c r="J36"/>
      <c r="K36"/>
      <c r="L36"/>
      <c r="M36"/>
      <c r="N36"/>
      <c r="O36"/>
      <c r="P36"/>
      <c r="Q36"/>
    </row>
    <row r="37" spans="1:17" ht="14.4" x14ac:dyDescent="0.3">
      <c r="A37"/>
      <c r="B37"/>
      <c r="C37"/>
      <c r="D37"/>
      <c r="E37"/>
      <c r="F37"/>
      <c r="G37"/>
      <c r="H37"/>
      <c r="I37"/>
      <c r="J37"/>
      <c r="K37"/>
      <c r="L37"/>
      <c r="M37"/>
      <c r="N37"/>
      <c r="O37"/>
      <c r="P37"/>
      <c r="Q37"/>
    </row>
    <row r="38" spans="1:17" ht="14.4" x14ac:dyDescent="0.3">
      <c r="A38"/>
      <c r="B38"/>
      <c r="C38"/>
      <c r="D38"/>
      <c r="E38"/>
      <c r="F38"/>
      <c r="G38"/>
      <c r="H38"/>
      <c r="I38"/>
      <c r="J38"/>
      <c r="K38"/>
      <c r="L38"/>
      <c r="M38"/>
      <c r="N38"/>
      <c r="O38"/>
      <c r="P38"/>
      <c r="Q38"/>
    </row>
    <row r="39" spans="1:17" ht="14.4" x14ac:dyDescent="0.3">
      <c r="A39"/>
      <c r="B39"/>
      <c r="C39"/>
      <c r="D39"/>
      <c r="E39"/>
      <c r="F39"/>
      <c r="G39"/>
      <c r="H39"/>
      <c r="I39"/>
      <c r="J39"/>
      <c r="K39"/>
      <c r="L39"/>
      <c r="M39"/>
      <c r="N39"/>
      <c r="O39"/>
      <c r="P39"/>
      <c r="Q39"/>
    </row>
    <row r="40" spans="1:17" ht="14.4" x14ac:dyDescent="0.3">
      <c r="A40"/>
      <c r="B40"/>
      <c r="C40"/>
      <c r="D40"/>
      <c r="E40"/>
      <c r="F40"/>
      <c r="G40"/>
      <c r="H40"/>
      <c r="I40"/>
      <c r="J40"/>
      <c r="K40"/>
      <c r="L40"/>
      <c r="M40"/>
      <c r="N40"/>
      <c r="O40"/>
      <c r="P40"/>
      <c r="Q40"/>
    </row>
    <row r="41" spans="1:17" ht="14.4" x14ac:dyDescent="0.3">
      <c r="A41"/>
      <c r="B41"/>
      <c r="C41"/>
      <c r="D41"/>
      <c r="E41"/>
      <c r="F41"/>
      <c r="G41"/>
      <c r="H41"/>
      <c r="I41"/>
      <c r="J41"/>
      <c r="K41"/>
      <c r="L41"/>
      <c r="M41"/>
      <c r="N41"/>
      <c r="O41"/>
      <c r="P41"/>
      <c r="Q41"/>
    </row>
    <row r="42" spans="1:17" ht="14.4" x14ac:dyDescent="0.3">
      <c r="A42"/>
      <c r="B42"/>
      <c r="C42"/>
      <c r="D42"/>
      <c r="E42"/>
      <c r="F42"/>
      <c r="G42"/>
      <c r="H42"/>
      <c r="I42"/>
      <c r="J42"/>
      <c r="K42"/>
      <c r="L42"/>
      <c r="M42"/>
      <c r="N42"/>
      <c r="O42"/>
      <c r="P42"/>
      <c r="Q42"/>
    </row>
    <row r="43" spans="1:17" ht="14.4" x14ac:dyDescent="0.3">
      <c r="A43"/>
      <c r="B43"/>
      <c r="C43"/>
      <c r="D43"/>
      <c r="E43"/>
      <c r="F43"/>
      <c r="G43"/>
      <c r="H43"/>
      <c r="I43"/>
      <c r="J43"/>
      <c r="K43"/>
      <c r="L43"/>
      <c r="M43"/>
      <c r="N43"/>
      <c r="O43"/>
      <c r="P43"/>
      <c r="Q43"/>
    </row>
    <row r="44" spans="1:17" ht="14.4" x14ac:dyDescent="0.3">
      <c r="A44"/>
      <c r="B44"/>
      <c r="C44"/>
      <c r="D44"/>
      <c r="E44"/>
      <c r="F44"/>
      <c r="G44"/>
      <c r="H44"/>
      <c r="I44"/>
      <c r="J44"/>
      <c r="K44"/>
      <c r="L44"/>
      <c r="M44"/>
      <c r="N44"/>
      <c r="O44"/>
      <c r="P44"/>
      <c r="Q44"/>
    </row>
    <row r="45" spans="1:17" ht="14.4" x14ac:dyDescent="0.3">
      <c r="A45"/>
      <c r="B45"/>
      <c r="C45"/>
      <c r="D45"/>
      <c r="E45"/>
      <c r="F45"/>
      <c r="G45"/>
      <c r="H45"/>
      <c r="I45"/>
      <c r="J45"/>
      <c r="K45"/>
      <c r="L45"/>
      <c r="M45"/>
      <c r="N45"/>
      <c r="O45"/>
      <c r="P45"/>
      <c r="Q45"/>
    </row>
    <row r="46" spans="1:17" ht="14.4" x14ac:dyDescent="0.3">
      <c r="A46"/>
      <c r="B46"/>
      <c r="C46"/>
      <c r="D46"/>
      <c r="E46"/>
      <c r="F46"/>
      <c r="G46"/>
      <c r="H46"/>
      <c r="I46"/>
      <c r="J46"/>
      <c r="K46"/>
      <c r="L46"/>
      <c r="M46"/>
      <c r="N46"/>
      <c r="O46"/>
      <c r="P46"/>
      <c r="Q46"/>
    </row>
    <row r="47" spans="1:17" ht="14.4" x14ac:dyDescent="0.3">
      <c r="A47"/>
      <c r="B47"/>
      <c r="C47"/>
      <c r="D47"/>
      <c r="E47"/>
      <c r="F47"/>
      <c r="G47"/>
      <c r="H47"/>
      <c r="I47"/>
      <c r="J47"/>
      <c r="K47"/>
      <c r="L47"/>
      <c r="M47"/>
      <c r="N47"/>
      <c r="O47"/>
      <c r="P47"/>
      <c r="Q47"/>
    </row>
    <row r="48" spans="1:17" ht="13.2" customHeight="1" x14ac:dyDescent="0.3">
      <c r="A48"/>
      <c r="B48"/>
      <c r="C48"/>
      <c r="D48"/>
      <c r="E48"/>
      <c r="F48"/>
      <c r="G48"/>
      <c r="H48"/>
      <c r="I48"/>
      <c r="J48"/>
      <c r="K48"/>
      <c r="L48"/>
      <c r="M48"/>
      <c r="N48"/>
      <c r="O48"/>
      <c r="P48"/>
      <c r="Q48"/>
    </row>
    <row r="49" spans="1:17" ht="13.2" customHeight="1" x14ac:dyDescent="0.3">
      <c r="A49"/>
      <c r="B49"/>
      <c r="C49"/>
      <c r="D49"/>
      <c r="E49"/>
      <c r="F49"/>
      <c r="G49"/>
      <c r="H49"/>
      <c r="I49"/>
      <c r="J49"/>
      <c r="K49"/>
      <c r="L49"/>
      <c r="M49"/>
      <c r="N49"/>
      <c r="O49"/>
      <c r="P49"/>
      <c r="Q49"/>
    </row>
    <row r="50" spans="1:17" ht="14.4" x14ac:dyDescent="0.3">
      <c r="A50"/>
      <c r="B50"/>
      <c r="C50"/>
      <c r="D50"/>
      <c r="E50"/>
      <c r="F50"/>
      <c r="G50"/>
      <c r="H50"/>
      <c r="I50"/>
      <c r="J50"/>
      <c r="K50"/>
      <c r="L50"/>
      <c r="M50"/>
      <c r="N50"/>
      <c r="O50"/>
      <c r="P50"/>
      <c r="Q50"/>
    </row>
    <row r="51" spans="1:17" ht="14.4" x14ac:dyDescent="0.3">
      <c r="A51"/>
      <c r="B51"/>
      <c r="C51"/>
      <c r="D51"/>
      <c r="E51"/>
      <c r="F51"/>
      <c r="G51"/>
      <c r="H51"/>
      <c r="I51"/>
      <c r="J51"/>
      <c r="K51"/>
      <c r="L51"/>
      <c r="M51"/>
      <c r="N51"/>
      <c r="O51"/>
      <c r="P51"/>
      <c r="Q51"/>
    </row>
    <row r="52" spans="1:17" s="67" customFormat="1" ht="14.4" x14ac:dyDescent="0.3">
      <c r="A52"/>
      <c r="B52"/>
      <c r="C52"/>
      <c r="D52"/>
      <c r="E52"/>
      <c r="F52"/>
      <c r="G52"/>
      <c r="H52"/>
      <c r="I52"/>
      <c r="J52"/>
      <c r="K52"/>
      <c r="L52"/>
      <c r="M52"/>
      <c r="N52"/>
      <c r="O52"/>
      <c r="P52"/>
      <c r="Q52"/>
    </row>
    <row r="53" spans="1:17" s="68" customFormat="1" ht="14.4" x14ac:dyDescent="0.3">
      <c r="A53"/>
      <c r="B53"/>
      <c r="C53"/>
      <c r="D53"/>
      <c r="E53"/>
      <c r="F53"/>
      <c r="G53"/>
      <c r="H53"/>
      <c r="I53"/>
      <c r="J53"/>
      <c r="K53"/>
      <c r="L53"/>
      <c r="M53"/>
      <c r="N53"/>
      <c r="O53"/>
      <c r="P53"/>
      <c r="Q53"/>
    </row>
    <row r="54" spans="1:17" s="67" customFormat="1" ht="14.4" x14ac:dyDescent="0.3">
      <c r="A54"/>
      <c r="B54"/>
      <c r="C54"/>
      <c r="D54"/>
      <c r="E54"/>
      <c r="F54"/>
      <c r="G54"/>
      <c r="H54"/>
      <c r="I54"/>
      <c r="J54"/>
      <c r="K54"/>
      <c r="L54"/>
      <c r="M54"/>
      <c r="N54"/>
      <c r="O54"/>
      <c r="P54"/>
      <c r="Q54"/>
    </row>
    <row r="55" spans="1:17" s="68" customFormat="1" ht="14.4" x14ac:dyDescent="0.3">
      <c r="A55"/>
      <c r="B55"/>
      <c r="C55"/>
      <c r="D55"/>
      <c r="E55"/>
      <c r="F55"/>
      <c r="G55"/>
      <c r="H55"/>
      <c r="I55"/>
      <c r="J55"/>
      <c r="K55"/>
      <c r="L55"/>
      <c r="M55"/>
      <c r="N55"/>
      <c r="O55"/>
      <c r="P55"/>
      <c r="Q55"/>
    </row>
    <row r="56" spans="1:17" s="67" customFormat="1" ht="14.4" x14ac:dyDescent="0.3">
      <c r="A56"/>
      <c r="B56"/>
      <c r="C56"/>
      <c r="D56"/>
      <c r="E56"/>
      <c r="F56"/>
      <c r="G56"/>
      <c r="H56"/>
      <c r="I56"/>
      <c r="J56"/>
      <c r="K56"/>
      <c r="L56"/>
      <c r="M56"/>
      <c r="N56"/>
      <c r="O56"/>
      <c r="P56"/>
      <c r="Q56"/>
    </row>
    <row r="57" spans="1:17" s="68" customFormat="1" ht="14.4" x14ac:dyDescent="0.3">
      <c r="A57"/>
      <c r="B57"/>
      <c r="C57"/>
      <c r="D57"/>
      <c r="E57"/>
      <c r="F57"/>
      <c r="G57"/>
      <c r="H57"/>
      <c r="I57"/>
      <c r="J57"/>
      <c r="K57"/>
      <c r="L57"/>
      <c r="M57"/>
      <c r="N57"/>
      <c r="O57"/>
      <c r="P57"/>
      <c r="Q57"/>
    </row>
    <row r="58" spans="1:17" s="67" customFormat="1" ht="14.4" x14ac:dyDescent="0.3">
      <c r="A58"/>
      <c r="B58"/>
      <c r="C58"/>
      <c r="D58"/>
      <c r="E58"/>
      <c r="F58"/>
      <c r="G58"/>
      <c r="H58"/>
      <c r="I58"/>
      <c r="J58"/>
      <c r="K58"/>
      <c r="L58"/>
      <c r="M58"/>
      <c r="N58"/>
      <c r="O58"/>
      <c r="P58"/>
      <c r="Q58"/>
    </row>
    <row r="59" spans="1:17" s="68" customFormat="1" ht="14.4" x14ac:dyDescent="0.3">
      <c r="A59"/>
      <c r="B59"/>
      <c r="C59"/>
      <c r="D59"/>
      <c r="E59"/>
      <c r="F59"/>
      <c r="G59"/>
      <c r="H59"/>
      <c r="I59"/>
      <c r="J59"/>
      <c r="K59"/>
      <c r="L59"/>
      <c r="M59"/>
      <c r="N59"/>
      <c r="O59"/>
      <c r="P59"/>
      <c r="Q59"/>
    </row>
    <row r="60" spans="1:17" s="67" customFormat="1" ht="14.4" x14ac:dyDescent="0.3">
      <c r="A60"/>
      <c r="B60"/>
      <c r="C60"/>
      <c r="D60"/>
      <c r="E60"/>
      <c r="F60"/>
      <c r="G60"/>
      <c r="H60"/>
      <c r="I60"/>
      <c r="J60"/>
      <c r="K60"/>
      <c r="L60"/>
      <c r="M60"/>
      <c r="N60"/>
      <c r="O60"/>
      <c r="P60"/>
      <c r="Q60"/>
    </row>
    <row r="61" spans="1:17" s="68" customFormat="1" ht="14.4" x14ac:dyDescent="0.3">
      <c r="A61"/>
      <c r="B61"/>
      <c r="C61"/>
      <c r="D61"/>
      <c r="E61"/>
      <c r="F61"/>
      <c r="G61"/>
      <c r="H61"/>
      <c r="I61"/>
      <c r="J61"/>
      <c r="K61"/>
      <c r="L61"/>
      <c r="M61"/>
      <c r="N61"/>
      <c r="O61"/>
      <c r="P61"/>
      <c r="Q61"/>
    </row>
    <row r="62" spans="1:17" s="67" customFormat="1" ht="14.4" x14ac:dyDescent="0.3">
      <c r="A62"/>
      <c r="B62"/>
      <c r="C62"/>
      <c r="D62"/>
      <c r="E62"/>
      <c r="F62"/>
      <c r="G62"/>
      <c r="H62"/>
      <c r="I62"/>
      <c r="J62"/>
      <c r="K62"/>
      <c r="L62"/>
      <c r="M62"/>
      <c r="N62"/>
      <c r="O62"/>
      <c r="P62"/>
      <c r="Q62"/>
    </row>
    <row r="63" spans="1:17" s="68" customFormat="1" ht="14.4" x14ac:dyDescent="0.3">
      <c r="A63"/>
      <c r="B63"/>
      <c r="C63"/>
      <c r="D63"/>
      <c r="E63"/>
      <c r="F63"/>
      <c r="G63"/>
      <c r="H63"/>
      <c r="I63"/>
      <c r="J63"/>
      <c r="K63"/>
      <c r="L63"/>
      <c r="M63"/>
      <c r="N63"/>
      <c r="O63"/>
      <c r="P63"/>
      <c r="Q63"/>
    </row>
    <row r="64" spans="1:17" s="67" customFormat="1" ht="14.4" x14ac:dyDescent="0.3">
      <c r="A64"/>
      <c r="B64"/>
      <c r="C64"/>
      <c r="D64"/>
      <c r="E64"/>
      <c r="F64"/>
      <c r="G64"/>
      <c r="H64"/>
      <c r="I64"/>
      <c r="J64"/>
      <c r="K64"/>
      <c r="L64"/>
      <c r="M64"/>
      <c r="N64"/>
      <c r="O64"/>
      <c r="P64"/>
      <c r="Q64"/>
    </row>
    <row r="65" spans="1:17" s="68" customFormat="1" ht="14.4" x14ac:dyDescent="0.3">
      <c r="A65"/>
      <c r="B65"/>
      <c r="C65"/>
      <c r="D65"/>
      <c r="E65"/>
      <c r="F65"/>
      <c r="G65"/>
      <c r="H65"/>
      <c r="I65"/>
      <c r="J65"/>
      <c r="K65"/>
      <c r="L65"/>
      <c r="M65"/>
      <c r="N65"/>
      <c r="O65"/>
      <c r="P65"/>
      <c r="Q65"/>
    </row>
    <row r="66" spans="1:17" s="67" customFormat="1" ht="14.4" x14ac:dyDescent="0.3">
      <c r="A66"/>
      <c r="B66"/>
      <c r="C66"/>
      <c r="D66"/>
      <c r="E66"/>
      <c r="F66"/>
      <c r="G66"/>
      <c r="H66"/>
      <c r="I66"/>
      <c r="J66"/>
      <c r="K66"/>
      <c r="L66"/>
      <c r="M66"/>
      <c r="N66"/>
      <c r="O66"/>
      <c r="P66"/>
      <c r="Q66"/>
    </row>
    <row r="67" spans="1:17" s="68" customFormat="1" ht="14.4" x14ac:dyDescent="0.3">
      <c r="A67"/>
      <c r="B67"/>
      <c r="C67"/>
      <c r="D67"/>
      <c r="E67"/>
      <c r="F67"/>
      <c r="G67"/>
      <c r="H67"/>
      <c r="I67"/>
      <c r="J67"/>
      <c r="K67"/>
      <c r="L67"/>
      <c r="M67"/>
      <c r="N67"/>
      <c r="O67"/>
      <c r="P67"/>
      <c r="Q67"/>
    </row>
    <row r="68" spans="1:17" s="67" customFormat="1" ht="14.4" x14ac:dyDescent="0.3">
      <c r="A68"/>
      <c r="B68"/>
      <c r="C68"/>
      <c r="D68"/>
      <c r="E68"/>
      <c r="F68"/>
      <c r="G68"/>
      <c r="H68"/>
      <c r="I68"/>
      <c r="J68"/>
      <c r="K68"/>
      <c r="L68"/>
      <c r="M68"/>
      <c r="N68"/>
      <c r="O68"/>
      <c r="P68"/>
      <c r="Q68"/>
    </row>
    <row r="69" spans="1:17" s="68" customFormat="1" ht="14.4" x14ac:dyDescent="0.3">
      <c r="A69"/>
      <c r="B69"/>
      <c r="C69"/>
      <c r="D69"/>
      <c r="E69"/>
      <c r="F69"/>
      <c r="G69"/>
      <c r="H69"/>
      <c r="I69"/>
      <c r="J69"/>
      <c r="K69"/>
      <c r="L69"/>
      <c r="M69"/>
      <c r="N69"/>
      <c r="O69"/>
      <c r="P69"/>
      <c r="Q69"/>
    </row>
    <row r="70" spans="1:17" ht="14.4" x14ac:dyDescent="0.3">
      <c r="A70"/>
      <c r="B70"/>
      <c r="C70"/>
      <c r="D70"/>
      <c r="E70"/>
      <c r="F70"/>
      <c r="G70"/>
      <c r="H70"/>
      <c r="I70"/>
      <c r="J70"/>
      <c r="K70"/>
      <c r="L70"/>
      <c r="M70"/>
      <c r="N70"/>
      <c r="O70"/>
      <c r="P70"/>
      <c r="Q70"/>
    </row>
    <row r="71" spans="1:17" ht="14.4" x14ac:dyDescent="0.3">
      <c r="A71"/>
      <c r="B71"/>
      <c r="C71"/>
      <c r="D71"/>
      <c r="E71"/>
      <c r="F71"/>
      <c r="G71"/>
      <c r="H71"/>
      <c r="I71"/>
      <c r="J71"/>
      <c r="K71"/>
      <c r="L71"/>
      <c r="M71"/>
      <c r="N71"/>
      <c r="O71"/>
      <c r="P71"/>
      <c r="Q71"/>
    </row>
    <row r="72" spans="1:17" ht="13.2" customHeight="1" x14ac:dyDescent="0.3">
      <c r="A72"/>
      <c r="B72"/>
      <c r="C72"/>
      <c r="D72"/>
      <c r="E72"/>
      <c r="F72"/>
      <c r="G72"/>
      <c r="H72"/>
      <c r="I72"/>
      <c r="J72"/>
      <c r="K72"/>
      <c r="L72"/>
      <c r="M72"/>
      <c r="N72"/>
      <c r="O72"/>
      <c r="P72"/>
      <c r="Q72"/>
    </row>
    <row r="73" spans="1:17" ht="13.2" customHeight="1" x14ac:dyDescent="0.3">
      <c r="A73"/>
      <c r="B73"/>
      <c r="C73"/>
      <c r="D73"/>
      <c r="E73"/>
      <c r="F73"/>
      <c r="G73"/>
      <c r="H73"/>
      <c r="I73"/>
      <c r="J73"/>
      <c r="K73"/>
      <c r="L73"/>
      <c r="M73"/>
      <c r="N73"/>
      <c r="O73"/>
      <c r="P73"/>
      <c r="Q73"/>
    </row>
    <row r="74" spans="1:17" ht="14.4" x14ac:dyDescent="0.3">
      <c r="A74"/>
      <c r="B74"/>
      <c r="C74"/>
      <c r="D74"/>
      <c r="E74"/>
      <c r="F74"/>
      <c r="G74"/>
      <c r="H74"/>
      <c r="I74"/>
      <c r="J74"/>
      <c r="K74"/>
      <c r="L74"/>
      <c r="M74"/>
      <c r="N74"/>
      <c r="O74"/>
      <c r="P74"/>
      <c r="Q74"/>
    </row>
    <row r="75" spans="1:17" ht="14.4" x14ac:dyDescent="0.3">
      <c r="A75"/>
      <c r="B75"/>
      <c r="C75"/>
      <c r="D75"/>
      <c r="E75"/>
      <c r="F75"/>
      <c r="G75"/>
      <c r="H75"/>
      <c r="I75"/>
      <c r="J75"/>
      <c r="K75"/>
      <c r="L75"/>
      <c r="M75"/>
      <c r="N75"/>
      <c r="O75"/>
      <c r="P75"/>
      <c r="Q75"/>
    </row>
    <row r="76" spans="1:17" ht="14.4" x14ac:dyDescent="0.3">
      <c r="A76"/>
      <c r="B76"/>
      <c r="C76"/>
      <c r="D76"/>
      <c r="E76"/>
      <c r="F76"/>
      <c r="G76"/>
      <c r="H76"/>
      <c r="I76"/>
      <c r="J76"/>
      <c r="K76"/>
      <c r="L76"/>
      <c r="M76"/>
      <c r="N76"/>
      <c r="O76"/>
      <c r="P76"/>
      <c r="Q76"/>
    </row>
    <row r="77" spans="1:17" ht="14.4" x14ac:dyDescent="0.3">
      <c r="A77"/>
      <c r="B77"/>
      <c r="C77"/>
      <c r="D77"/>
      <c r="E77"/>
      <c r="F77"/>
      <c r="G77"/>
      <c r="H77"/>
      <c r="I77"/>
      <c r="J77"/>
      <c r="K77"/>
      <c r="L77"/>
      <c r="M77"/>
      <c r="N77"/>
      <c r="O77"/>
      <c r="P77"/>
      <c r="Q77"/>
    </row>
    <row r="78" spans="1:17" ht="14.4" x14ac:dyDescent="0.3">
      <c r="A78"/>
      <c r="B78"/>
      <c r="C78"/>
      <c r="D78"/>
      <c r="E78"/>
      <c r="F78"/>
      <c r="G78"/>
      <c r="H78"/>
      <c r="I78"/>
      <c r="J78"/>
      <c r="K78"/>
      <c r="L78"/>
      <c r="M78"/>
      <c r="N78"/>
      <c r="O78"/>
      <c r="P78"/>
      <c r="Q78"/>
    </row>
    <row r="79" spans="1:17" ht="14.4" x14ac:dyDescent="0.3">
      <c r="A79"/>
      <c r="B79"/>
      <c r="C79"/>
      <c r="D79"/>
      <c r="E79"/>
      <c r="F79"/>
      <c r="G79"/>
      <c r="H79"/>
      <c r="I79"/>
      <c r="J79"/>
      <c r="K79"/>
      <c r="L79"/>
      <c r="M79"/>
      <c r="N79"/>
      <c r="O79"/>
      <c r="P79"/>
      <c r="Q79"/>
    </row>
    <row r="80" spans="1:17" ht="14.4" x14ac:dyDescent="0.3">
      <c r="A80"/>
      <c r="B80"/>
      <c r="C80"/>
      <c r="D80"/>
      <c r="E80"/>
      <c r="F80"/>
      <c r="G80"/>
      <c r="H80"/>
      <c r="I80"/>
      <c r="J80"/>
      <c r="K80"/>
      <c r="L80"/>
      <c r="M80"/>
      <c r="N80"/>
      <c r="O80"/>
      <c r="P80"/>
      <c r="Q80"/>
    </row>
    <row r="81" spans="1:17" ht="14.4" x14ac:dyDescent="0.3">
      <c r="A81"/>
      <c r="B81"/>
      <c r="C81"/>
      <c r="D81"/>
      <c r="E81"/>
      <c r="F81"/>
      <c r="G81"/>
      <c r="H81"/>
      <c r="I81"/>
      <c r="J81"/>
      <c r="K81"/>
      <c r="L81"/>
      <c r="M81"/>
      <c r="N81"/>
      <c r="O81"/>
      <c r="P81"/>
      <c r="Q81"/>
    </row>
    <row r="82" spans="1:17" ht="14.4" x14ac:dyDescent="0.3">
      <c r="A82"/>
      <c r="B82"/>
      <c r="C82"/>
      <c r="D82"/>
      <c r="E82"/>
      <c r="F82"/>
      <c r="G82"/>
      <c r="H82"/>
      <c r="I82"/>
      <c r="J82"/>
      <c r="K82"/>
      <c r="L82"/>
      <c r="M82"/>
      <c r="N82"/>
      <c r="O82"/>
      <c r="P82"/>
      <c r="Q82"/>
    </row>
    <row r="83" spans="1:17" ht="14.4" x14ac:dyDescent="0.3">
      <c r="A83"/>
      <c r="B83"/>
      <c r="C83"/>
      <c r="D83"/>
      <c r="E83"/>
      <c r="F83"/>
      <c r="G83"/>
      <c r="H83"/>
      <c r="I83"/>
      <c r="J83"/>
      <c r="K83"/>
      <c r="L83"/>
      <c r="M83"/>
      <c r="N83"/>
      <c r="O83"/>
      <c r="P83"/>
      <c r="Q83"/>
    </row>
    <row r="84" spans="1:17" ht="14.4" x14ac:dyDescent="0.3">
      <c r="A84"/>
      <c r="B84"/>
      <c r="C84"/>
      <c r="D84"/>
      <c r="E84"/>
      <c r="F84"/>
      <c r="G84"/>
      <c r="H84"/>
      <c r="I84"/>
      <c r="J84"/>
      <c r="K84"/>
      <c r="L84"/>
      <c r="M84"/>
      <c r="N84"/>
      <c r="O84"/>
      <c r="P84"/>
      <c r="Q84"/>
    </row>
    <row r="85" spans="1:17" ht="14.4" x14ac:dyDescent="0.3">
      <c r="A85"/>
      <c r="B85"/>
      <c r="C85"/>
      <c r="D85"/>
      <c r="E85"/>
      <c r="F85"/>
      <c r="G85"/>
      <c r="H85"/>
      <c r="I85"/>
      <c r="J85"/>
      <c r="K85"/>
      <c r="L85"/>
      <c r="M85"/>
      <c r="N85"/>
      <c r="O85"/>
      <c r="P85"/>
      <c r="Q85"/>
    </row>
    <row r="86" spans="1:17" ht="14.4" x14ac:dyDescent="0.3">
      <c r="A86"/>
      <c r="B86"/>
      <c r="C86"/>
      <c r="D86"/>
      <c r="E86"/>
      <c r="F86"/>
      <c r="G86"/>
      <c r="H86"/>
      <c r="I86"/>
      <c r="J86"/>
      <c r="K86"/>
      <c r="L86"/>
      <c r="M86"/>
      <c r="N86"/>
      <c r="O86"/>
      <c r="P86"/>
      <c r="Q86"/>
    </row>
    <row r="87" spans="1:17" ht="14.4" x14ac:dyDescent="0.3">
      <c r="A87"/>
      <c r="B87"/>
      <c r="C87"/>
      <c r="D87"/>
      <c r="E87"/>
      <c r="F87"/>
      <c r="G87"/>
      <c r="H87"/>
      <c r="I87"/>
      <c r="J87"/>
      <c r="K87"/>
      <c r="L87"/>
      <c r="M87"/>
      <c r="N87"/>
      <c r="O87"/>
      <c r="P87"/>
      <c r="Q87"/>
    </row>
    <row r="88" spans="1:17" ht="14.4" x14ac:dyDescent="0.3">
      <c r="A88"/>
      <c r="B88"/>
      <c r="C88"/>
      <c r="D88"/>
      <c r="E88"/>
      <c r="F88"/>
      <c r="G88"/>
      <c r="H88"/>
      <c r="I88"/>
      <c r="J88"/>
      <c r="K88"/>
      <c r="L88"/>
      <c r="M88"/>
      <c r="N88"/>
      <c r="O88"/>
      <c r="P88"/>
      <c r="Q88"/>
    </row>
    <row r="89" spans="1:17" ht="14.4" x14ac:dyDescent="0.3">
      <c r="A89"/>
      <c r="B89"/>
      <c r="C89"/>
      <c r="D89"/>
      <c r="E89"/>
      <c r="F89"/>
      <c r="G89"/>
      <c r="H89"/>
      <c r="I89"/>
      <c r="J89"/>
      <c r="K89"/>
      <c r="L89"/>
      <c r="M89"/>
      <c r="N89"/>
      <c r="O89"/>
      <c r="P89"/>
      <c r="Q89"/>
    </row>
    <row r="90" spans="1:17" ht="14.4" x14ac:dyDescent="0.3">
      <c r="A90"/>
      <c r="B90"/>
      <c r="C90"/>
      <c r="D90"/>
      <c r="E90"/>
      <c r="F90"/>
      <c r="G90"/>
      <c r="H90"/>
      <c r="I90"/>
      <c r="J90"/>
      <c r="K90"/>
      <c r="L90"/>
      <c r="M90"/>
      <c r="N90"/>
      <c r="O90"/>
      <c r="P90"/>
      <c r="Q90"/>
    </row>
    <row r="91" spans="1:17" ht="14.4" x14ac:dyDescent="0.3">
      <c r="A91"/>
      <c r="B91"/>
      <c r="C91"/>
      <c r="D91"/>
      <c r="E91"/>
      <c r="F91"/>
      <c r="G91"/>
      <c r="H91"/>
      <c r="I91"/>
      <c r="J91"/>
      <c r="K91"/>
      <c r="L91"/>
      <c r="M91"/>
      <c r="N91"/>
      <c r="O91"/>
      <c r="P91"/>
      <c r="Q91"/>
    </row>
    <row r="92" spans="1:17" ht="14.4" x14ac:dyDescent="0.3">
      <c r="A92"/>
      <c r="B92"/>
      <c r="C92"/>
      <c r="D92"/>
      <c r="E92"/>
      <c r="F92"/>
      <c r="G92"/>
      <c r="H92"/>
      <c r="I92"/>
      <c r="J92"/>
      <c r="K92"/>
      <c r="L92"/>
      <c r="M92"/>
      <c r="N92"/>
      <c r="O92"/>
      <c r="P92"/>
      <c r="Q92"/>
    </row>
    <row r="93" spans="1:17" ht="14.4" x14ac:dyDescent="0.3">
      <c r="A93"/>
      <c r="B93"/>
      <c r="C93"/>
      <c r="D93"/>
      <c r="E93"/>
      <c r="F93"/>
      <c r="G93"/>
      <c r="H93"/>
      <c r="I93"/>
      <c r="J93"/>
      <c r="K93"/>
      <c r="L93"/>
      <c r="M93"/>
      <c r="N93"/>
      <c r="O93"/>
      <c r="P93"/>
      <c r="Q93"/>
    </row>
    <row r="94" spans="1:17" ht="14.4" x14ac:dyDescent="0.3">
      <c r="A94"/>
      <c r="B94"/>
      <c r="C94"/>
      <c r="D94"/>
      <c r="E94"/>
      <c r="F94"/>
      <c r="G94"/>
      <c r="H94"/>
      <c r="I94"/>
      <c r="J94"/>
      <c r="K94"/>
      <c r="L94"/>
      <c r="M94"/>
      <c r="N94"/>
      <c r="O94"/>
      <c r="P94"/>
      <c r="Q94"/>
    </row>
    <row r="95" spans="1:17" ht="14.4" x14ac:dyDescent="0.3">
      <c r="A95"/>
      <c r="B95"/>
      <c r="C95"/>
      <c r="D95"/>
      <c r="E95"/>
      <c r="F95"/>
      <c r="G95"/>
      <c r="H95"/>
      <c r="I95"/>
      <c r="J95"/>
      <c r="K95"/>
      <c r="L95"/>
      <c r="M95"/>
      <c r="N95"/>
      <c r="O95"/>
      <c r="P95"/>
      <c r="Q95"/>
    </row>
    <row r="96" spans="1:17" ht="14.4" x14ac:dyDescent="0.3">
      <c r="A96"/>
      <c r="B96"/>
      <c r="C96"/>
      <c r="D96"/>
      <c r="E96"/>
      <c r="F96"/>
      <c r="G96"/>
      <c r="H96"/>
      <c r="I96"/>
      <c r="J96"/>
      <c r="K96"/>
      <c r="L96"/>
      <c r="M96"/>
      <c r="N96"/>
      <c r="O96"/>
      <c r="P96"/>
      <c r="Q96"/>
    </row>
    <row r="97" spans="1:17" ht="14.4" x14ac:dyDescent="0.3">
      <c r="A97"/>
      <c r="B97"/>
      <c r="C97"/>
      <c r="D97"/>
      <c r="E97"/>
      <c r="F97"/>
      <c r="G97"/>
      <c r="H97"/>
      <c r="I97"/>
      <c r="J97"/>
      <c r="K97"/>
      <c r="L97"/>
      <c r="M97"/>
      <c r="N97"/>
      <c r="O97"/>
      <c r="P97"/>
      <c r="Q97"/>
    </row>
    <row r="98" spans="1:17" ht="14.4" x14ac:dyDescent="0.3">
      <c r="A98"/>
      <c r="B98"/>
      <c r="C98"/>
      <c r="D98"/>
      <c r="E98"/>
      <c r="F98"/>
      <c r="G98"/>
      <c r="H98"/>
      <c r="I98"/>
      <c r="J98"/>
      <c r="K98"/>
      <c r="L98"/>
      <c r="M98"/>
      <c r="N98"/>
      <c r="O98"/>
      <c r="P98"/>
      <c r="Q98"/>
    </row>
    <row r="99" spans="1:17" ht="14.4" x14ac:dyDescent="0.3">
      <c r="A99"/>
      <c r="B99"/>
      <c r="C99"/>
      <c r="D99"/>
      <c r="E99"/>
      <c r="F99"/>
      <c r="G99"/>
      <c r="H99"/>
      <c r="I99"/>
      <c r="J99"/>
      <c r="K99"/>
      <c r="L99"/>
      <c r="M99"/>
      <c r="N99"/>
      <c r="O99"/>
      <c r="P99"/>
      <c r="Q99"/>
    </row>
    <row r="100" spans="1:17" ht="14.4" x14ac:dyDescent="0.3">
      <c r="A100"/>
      <c r="B100"/>
      <c r="C100"/>
      <c r="D100"/>
      <c r="E100"/>
      <c r="F100"/>
      <c r="G100"/>
      <c r="H100"/>
      <c r="I100"/>
      <c r="J100"/>
      <c r="K100"/>
      <c r="L100"/>
      <c r="M100"/>
      <c r="N100"/>
      <c r="O100"/>
      <c r="P100"/>
      <c r="Q100"/>
    </row>
    <row r="101" spans="1:17" ht="14.4" x14ac:dyDescent="0.3">
      <c r="A101"/>
      <c r="B101"/>
      <c r="C101"/>
      <c r="D101"/>
      <c r="E101"/>
      <c r="F101"/>
      <c r="G101"/>
      <c r="H101"/>
      <c r="I101"/>
      <c r="J101"/>
      <c r="K101"/>
      <c r="L101"/>
      <c r="M101"/>
      <c r="N101"/>
      <c r="O101"/>
      <c r="P101"/>
      <c r="Q101"/>
    </row>
    <row r="102" spans="1:17" ht="14.4" x14ac:dyDescent="0.3">
      <c r="A102"/>
      <c r="B102"/>
      <c r="C102"/>
      <c r="D102"/>
      <c r="E102"/>
      <c r="F102"/>
      <c r="G102"/>
      <c r="H102"/>
      <c r="I102"/>
      <c r="J102"/>
      <c r="K102"/>
      <c r="L102"/>
      <c r="M102"/>
      <c r="N102"/>
      <c r="O102"/>
      <c r="P102"/>
      <c r="Q102"/>
    </row>
    <row r="103" spans="1:17" ht="14.4" x14ac:dyDescent="0.3">
      <c r="A103"/>
      <c r="B103"/>
      <c r="C103"/>
      <c r="D103"/>
      <c r="E103"/>
      <c r="F103"/>
      <c r="G103"/>
      <c r="H103"/>
      <c r="I103"/>
      <c r="J103"/>
      <c r="K103"/>
      <c r="L103"/>
      <c r="M103"/>
      <c r="N103"/>
      <c r="O103"/>
      <c r="P103"/>
      <c r="Q103"/>
    </row>
    <row r="104" spans="1:17" ht="13.2" customHeight="1" x14ac:dyDescent="0.3">
      <c r="A104"/>
      <c r="B104"/>
      <c r="C104"/>
      <c r="D104"/>
      <c r="E104"/>
      <c r="F104"/>
      <c r="G104"/>
      <c r="H104"/>
      <c r="I104"/>
      <c r="J104"/>
      <c r="K104"/>
      <c r="L104"/>
      <c r="M104"/>
      <c r="N104"/>
      <c r="O104"/>
      <c r="P104"/>
      <c r="Q104"/>
    </row>
    <row r="105" spans="1:17" ht="13.2" customHeight="1" x14ac:dyDescent="0.3">
      <c r="A105"/>
      <c r="B105"/>
      <c r="C105"/>
      <c r="D105"/>
      <c r="E105"/>
      <c r="F105"/>
      <c r="G105"/>
      <c r="H105"/>
      <c r="I105"/>
      <c r="J105"/>
      <c r="K105"/>
      <c r="L105"/>
      <c r="M105"/>
      <c r="N105"/>
      <c r="O105"/>
      <c r="P105"/>
      <c r="Q105"/>
    </row>
    <row r="106" spans="1:17" ht="14.4" x14ac:dyDescent="0.3">
      <c r="A106"/>
      <c r="B106"/>
      <c r="C106"/>
      <c r="D106"/>
      <c r="E106"/>
      <c r="F106"/>
      <c r="G106"/>
      <c r="H106"/>
      <c r="I106"/>
      <c r="J106"/>
      <c r="K106"/>
      <c r="L106"/>
      <c r="M106"/>
      <c r="N106"/>
      <c r="O106"/>
      <c r="P106"/>
      <c r="Q106"/>
    </row>
    <row r="107" spans="1:17" ht="14.4" x14ac:dyDescent="0.3">
      <c r="A107"/>
      <c r="B107"/>
      <c r="C107"/>
      <c r="D107"/>
      <c r="E107"/>
      <c r="F107"/>
      <c r="G107"/>
      <c r="H107"/>
      <c r="I107"/>
      <c r="J107"/>
      <c r="K107"/>
      <c r="L107"/>
      <c r="M107"/>
      <c r="N107"/>
      <c r="O107"/>
      <c r="P107"/>
      <c r="Q107"/>
    </row>
    <row r="108" spans="1:17" ht="14.4" x14ac:dyDescent="0.3">
      <c r="A108"/>
      <c r="B108"/>
      <c r="C108"/>
      <c r="D108"/>
      <c r="E108"/>
      <c r="F108"/>
      <c r="G108"/>
      <c r="H108"/>
      <c r="I108"/>
      <c r="J108"/>
      <c r="K108"/>
      <c r="L108"/>
      <c r="M108"/>
      <c r="N108"/>
      <c r="O108"/>
      <c r="P108"/>
      <c r="Q108"/>
    </row>
    <row r="109" spans="1:17" ht="14.4" x14ac:dyDescent="0.3">
      <c r="A109"/>
      <c r="B109"/>
      <c r="C109"/>
      <c r="D109"/>
      <c r="E109"/>
      <c r="F109"/>
      <c r="G109"/>
      <c r="H109"/>
      <c r="I109"/>
      <c r="J109"/>
      <c r="K109"/>
      <c r="L109"/>
      <c r="M109"/>
      <c r="N109"/>
      <c r="O109"/>
      <c r="P109"/>
      <c r="Q109"/>
    </row>
    <row r="110" spans="1:17" ht="14.4" x14ac:dyDescent="0.3">
      <c r="A110"/>
      <c r="B110"/>
      <c r="C110"/>
      <c r="D110"/>
      <c r="E110"/>
      <c r="F110"/>
      <c r="G110"/>
      <c r="H110"/>
      <c r="I110"/>
      <c r="J110"/>
      <c r="K110"/>
      <c r="L110"/>
      <c r="M110"/>
      <c r="N110"/>
      <c r="O110"/>
      <c r="P110"/>
      <c r="Q110"/>
    </row>
    <row r="111" spans="1:17" ht="14.4" x14ac:dyDescent="0.3">
      <c r="A111"/>
      <c r="B111"/>
      <c r="C111"/>
      <c r="D111"/>
      <c r="E111"/>
      <c r="F111"/>
      <c r="G111"/>
      <c r="H111"/>
      <c r="I111"/>
      <c r="J111"/>
      <c r="K111"/>
      <c r="L111"/>
      <c r="M111"/>
      <c r="N111"/>
      <c r="O111"/>
      <c r="P111"/>
      <c r="Q111"/>
    </row>
    <row r="112" spans="1:17" ht="14.4" x14ac:dyDescent="0.3">
      <c r="A112"/>
      <c r="B112"/>
      <c r="C112"/>
      <c r="D112"/>
      <c r="E112"/>
      <c r="F112"/>
      <c r="G112"/>
      <c r="H112"/>
      <c r="I112"/>
      <c r="J112"/>
      <c r="K112"/>
      <c r="L112"/>
      <c r="M112"/>
      <c r="N112"/>
      <c r="O112"/>
      <c r="P112"/>
      <c r="Q112"/>
    </row>
    <row r="113" spans="1:17" ht="14.4" x14ac:dyDescent="0.3">
      <c r="A113"/>
      <c r="B113"/>
      <c r="C113"/>
      <c r="D113"/>
      <c r="E113"/>
      <c r="F113"/>
      <c r="G113"/>
      <c r="H113"/>
      <c r="I113"/>
      <c r="J113"/>
      <c r="K113"/>
      <c r="L113"/>
      <c r="M113"/>
      <c r="N113"/>
      <c r="O113"/>
      <c r="P113"/>
      <c r="Q113"/>
    </row>
    <row r="114" spans="1:17" ht="14.4" x14ac:dyDescent="0.3">
      <c r="A114"/>
      <c r="B114"/>
      <c r="C114"/>
      <c r="D114"/>
      <c r="E114"/>
      <c r="F114"/>
      <c r="G114"/>
      <c r="H114"/>
      <c r="I114"/>
      <c r="J114"/>
      <c r="K114"/>
      <c r="L114"/>
      <c r="M114"/>
      <c r="N114"/>
      <c r="O114"/>
      <c r="P114"/>
      <c r="Q114"/>
    </row>
    <row r="115" spans="1:17" ht="14.4" x14ac:dyDescent="0.3">
      <c r="A115"/>
      <c r="B115"/>
      <c r="C115"/>
      <c r="D115"/>
      <c r="E115"/>
      <c r="F115"/>
      <c r="G115"/>
      <c r="H115"/>
      <c r="I115"/>
      <c r="J115"/>
      <c r="K115"/>
      <c r="L115"/>
      <c r="M115"/>
      <c r="N115"/>
      <c r="O115"/>
      <c r="P115"/>
      <c r="Q115"/>
    </row>
    <row r="116" spans="1:17" ht="14.4" x14ac:dyDescent="0.3">
      <c r="A116"/>
      <c r="B116"/>
      <c r="C116"/>
      <c r="D116"/>
      <c r="E116"/>
      <c r="F116"/>
      <c r="G116"/>
      <c r="H116"/>
      <c r="I116"/>
      <c r="J116"/>
      <c r="K116"/>
      <c r="L116"/>
      <c r="M116"/>
      <c r="N116"/>
      <c r="O116"/>
      <c r="P116"/>
      <c r="Q116"/>
    </row>
    <row r="117" spans="1:17" ht="14.4" x14ac:dyDescent="0.3">
      <c r="A117"/>
      <c r="B117"/>
      <c r="C117"/>
      <c r="D117"/>
      <c r="E117"/>
      <c r="F117"/>
      <c r="G117"/>
      <c r="H117"/>
      <c r="I117"/>
      <c r="J117"/>
      <c r="K117"/>
      <c r="L117"/>
      <c r="M117"/>
      <c r="N117"/>
      <c r="O117"/>
      <c r="P117"/>
      <c r="Q117"/>
    </row>
    <row r="118" spans="1:17" ht="14.4" x14ac:dyDescent="0.3">
      <c r="A118"/>
      <c r="B118"/>
      <c r="C118"/>
      <c r="D118"/>
      <c r="E118"/>
      <c r="F118"/>
      <c r="G118"/>
      <c r="H118"/>
      <c r="I118"/>
      <c r="J118"/>
      <c r="K118"/>
      <c r="L118"/>
      <c r="M118"/>
      <c r="N118"/>
      <c r="O118"/>
      <c r="P118"/>
      <c r="Q118"/>
    </row>
    <row r="119" spans="1:17" ht="14.4" x14ac:dyDescent="0.3">
      <c r="A119"/>
      <c r="B119"/>
      <c r="C119"/>
      <c r="D119"/>
      <c r="E119"/>
      <c r="F119"/>
      <c r="G119"/>
      <c r="H119"/>
      <c r="I119"/>
      <c r="J119"/>
      <c r="K119"/>
      <c r="L119"/>
      <c r="M119"/>
      <c r="N119"/>
      <c r="O119"/>
      <c r="P119"/>
      <c r="Q119"/>
    </row>
    <row r="120" spans="1:17" ht="13.2" customHeight="1" x14ac:dyDescent="0.3">
      <c r="A120"/>
      <c r="B120"/>
      <c r="C120"/>
      <c r="D120"/>
      <c r="E120"/>
      <c r="F120"/>
      <c r="G120"/>
      <c r="H120"/>
      <c r="I120"/>
      <c r="J120"/>
      <c r="K120"/>
      <c r="L120"/>
      <c r="M120"/>
      <c r="N120"/>
      <c r="O120"/>
      <c r="P120"/>
      <c r="Q120"/>
    </row>
    <row r="121" spans="1:17" ht="13.2" customHeight="1" x14ac:dyDescent="0.3">
      <c r="A121"/>
      <c r="B121"/>
      <c r="C121"/>
      <c r="D121"/>
      <c r="E121"/>
      <c r="F121"/>
      <c r="G121"/>
      <c r="H121"/>
      <c r="I121"/>
      <c r="J121"/>
      <c r="K121"/>
      <c r="L121"/>
      <c r="M121"/>
      <c r="N121"/>
      <c r="O121"/>
      <c r="P121"/>
      <c r="Q121"/>
    </row>
    <row r="122" spans="1:17" ht="14.4" x14ac:dyDescent="0.3">
      <c r="A122"/>
      <c r="B122"/>
      <c r="C122"/>
      <c r="D122"/>
      <c r="E122"/>
      <c r="F122"/>
      <c r="G122"/>
      <c r="H122"/>
      <c r="I122"/>
      <c r="J122"/>
      <c r="K122"/>
      <c r="L122"/>
      <c r="M122"/>
      <c r="N122"/>
      <c r="O122"/>
      <c r="P122"/>
      <c r="Q122"/>
    </row>
    <row r="123" spans="1:17" ht="14.4" x14ac:dyDescent="0.3">
      <c r="A123"/>
      <c r="B123"/>
      <c r="C123"/>
      <c r="D123"/>
      <c r="E123"/>
      <c r="F123"/>
      <c r="G123"/>
      <c r="H123"/>
      <c r="I123"/>
      <c r="J123"/>
      <c r="K123"/>
      <c r="L123"/>
      <c r="M123"/>
      <c r="N123"/>
      <c r="O123"/>
      <c r="P123"/>
      <c r="Q123"/>
    </row>
    <row r="124" spans="1:17" ht="14.4" x14ac:dyDescent="0.3">
      <c r="A124"/>
      <c r="B124"/>
      <c r="C124"/>
      <c r="D124"/>
      <c r="E124"/>
      <c r="F124"/>
      <c r="G124"/>
      <c r="H124"/>
      <c r="I124"/>
      <c r="J124"/>
      <c r="K124"/>
      <c r="L124"/>
      <c r="M124"/>
      <c r="N124"/>
      <c r="O124"/>
      <c r="P124"/>
      <c r="Q124"/>
    </row>
    <row r="125" spans="1:17" ht="14.4" x14ac:dyDescent="0.3">
      <c r="A125"/>
      <c r="B125"/>
      <c r="C125"/>
      <c r="D125"/>
      <c r="E125"/>
      <c r="F125"/>
      <c r="G125"/>
      <c r="H125"/>
      <c r="I125"/>
      <c r="J125"/>
      <c r="K125"/>
      <c r="L125"/>
      <c r="M125"/>
      <c r="N125"/>
      <c r="O125"/>
      <c r="P125"/>
      <c r="Q125"/>
    </row>
    <row r="126" spans="1:17" ht="14.4" x14ac:dyDescent="0.3">
      <c r="A126"/>
      <c r="B126"/>
      <c r="C126"/>
      <c r="D126"/>
      <c r="E126"/>
      <c r="F126"/>
      <c r="G126"/>
      <c r="H126"/>
      <c r="I126"/>
      <c r="J126"/>
      <c r="K126"/>
      <c r="L126"/>
      <c r="M126"/>
      <c r="N126"/>
      <c r="O126"/>
      <c r="P126"/>
      <c r="Q126"/>
    </row>
    <row r="127" spans="1:17" ht="14.4" x14ac:dyDescent="0.3">
      <c r="A127"/>
      <c r="B127"/>
      <c r="C127"/>
      <c r="D127"/>
      <c r="E127"/>
      <c r="F127"/>
      <c r="G127"/>
      <c r="H127"/>
      <c r="I127"/>
      <c r="J127"/>
      <c r="K127"/>
      <c r="L127"/>
      <c r="M127"/>
      <c r="N127"/>
      <c r="O127"/>
      <c r="P127"/>
      <c r="Q127"/>
    </row>
    <row r="128" spans="1:17" ht="14.4" x14ac:dyDescent="0.3">
      <c r="A128"/>
      <c r="B128"/>
      <c r="C128"/>
      <c r="D128"/>
      <c r="E128"/>
      <c r="F128"/>
      <c r="G128"/>
      <c r="H128"/>
      <c r="I128"/>
      <c r="J128"/>
      <c r="K128"/>
      <c r="L128"/>
      <c r="M128"/>
      <c r="N128"/>
      <c r="O128"/>
      <c r="P128"/>
      <c r="Q128"/>
    </row>
    <row r="129" spans="1:17" ht="14.4" x14ac:dyDescent="0.3">
      <c r="A129"/>
      <c r="B129"/>
      <c r="C129"/>
      <c r="D129"/>
      <c r="E129"/>
      <c r="F129"/>
      <c r="G129"/>
      <c r="H129"/>
      <c r="I129"/>
      <c r="J129"/>
      <c r="K129"/>
      <c r="L129"/>
      <c r="M129"/>
      <c r="N129"/>
      <c r="O129"/>
      <c r="P129"/>
      <c r="Q129"/>
    </row>
    <row r="130" spans="1:17" ht="14.4" x14ac:dyDescent="0.3">
      <c r="A130"/>
      <c r="B130"/>
      <c r="C130"/>
      <c r="D130"/>
      <c r="E130"/>
      <c r="F130"/>
      <c r="G130"/>
      <c r="H130"/>
      <c r="I130"/>
      <c r="J130"/>
      <c r="K130"/>
      <c r="L130"/>
      <c r="M130"/>
      <c r="N130"/>
      <c r="O130"/>
      <c r="P130"/>
      <c r="Q130"/>
    </row>
    <row r="131" spans="1:17" ht="13.2" customHeight="1" x14ac:dyDescent="0.3">
      <c r="A131"/>
      <c r="B131"/>
      <c r="C131"/>
      <c r="D131"/>
      <c r="E131"/>
      <c r="F131"/>
      <c r="G131"/>
      <c r="H131"/>
      <c r="I131"/>
      <c r="J131"/>
      <c r="K131"/>
      <c r="L131"/>
      <c r="M131"/>
      <c r="N131"/>
      <c r="O131"/>
      <c r="P131"/>
      <c r="Q131"/>
    </row>
    <row r="132" spans="1:17" ht="13.2" customHeight="1" x14ac:dyDescent="0.3">
      <c r="A132"/>
      <c r="B132"/>
      <c r="C132"/>
      <c r="D132"/>
      <c r="E132"/>
      <c r="F132"/>
      <c r="G132"/>
      <c r="H132"/>
      <c r="I132"/>
      <c r="J132"/>
      <c r="K132"/>
      <c r="L132"/>
      <c r="M132"/>
      <c r="N132"/>
      <c r="O132"/>
      <c r="P132"/>
      <c r="Q132"/>
    </row>
    <row r="133" spans="1:17" ht="14.4" x14ac:dyDescent="0.3">
      <c r="A133"/>
      <c r="B133"/>
      <c r="C133"/>
      <c r="D133"/>
      <c r="E133"/>
      <c r="F133"/>
      <c r="G133"/>
      <c r="H133"/>
      <c r="I133"/>
      <c r="J133"/>
      <c r="K133"/>
      <c r="L133"/>
      <c r="M133"/>
      <c r="N133"/>
      <c r="O133"/>
      <c r="P133"/>
      <c r="Q133"/>
    </row>
    <row r="134" spans="1:17" ht="14.4" x14ac:dyDescent="0.3">
      <c r="A134"/>
      <c r="B134"/>
      <c r="C134"/>
      <c r="D134"/>
      <c r="E134"/>
      <c r="F134"/>
      <c r="G134"/>
      <c r="H134"/>
      <c r="I134"/>
      <c r="J134"/>
      <c r="K134"/>
      <c r="L134"/>
      <c r="M134"/>
      <c r="N134"/>
      <c r="O134"/>
      <c r="P134"/>
      <c r="Q134"/>
    </row>
    <row r="135" spans="1:17" ht="14.4" x14ac:dyDescent="0.3">
      <c r="A135"/>
      <c r="B135"/>
      <c r="C135"/>
      <c r="D135"/>
      <c r="E135"/>
      <c r="F135"/>
      <c r="G135"/>
      <c r="H135"/>
      <c r="I135"/>
      <c r="J135"/>
      <c r="K135"/>
      <c r="L135"/>
      <c r="M135"/>
      <c r="N135"/>
      <c r="O135"/>
      <c r="P135"/>
      <c r="Q135"/>
    </row>
    <row r="136" spans="1:17" ht="14.4" x14ac:dyDescent="0.3">
      <c r="A136"/>
      <c r="B136"/>
      <c r="C136"/>
      <c r="D136"/>
      <c r="E136"/>
      <c r="F136"/>
      <c r="G136"/>
      <c r="H136"/>
      <c r="I136"/>
      <c r="J136"/>
      <c r="K136"/>
      <c r="L136"/>
      <c r="M136"/>
      <c r="N136"/>
      <c r="O136"/>
      <c r="P136"/>
      <c r="Q136"/>
    </row>
    <row r="137" spans="1:17" ht="14.4" x14ac:dyDescent="0.3">
      <c r="A137"/>
      <c r="B137"/>
      <c r="C137"/>
      <c r="D137"/>
      <c r="E137"/>
      <c r="F137"/>
      <c r="G137"/>
      <c r="H137"/>
      <c r="I137"/>
      <c r="J137"/>
      <c r="K137"/>
      <c r="L137"/>
      <c r="M137"/>
      <c r="N137"/>
      <c r="O137"/>
      <c r="P137"/>
      <c r="Q137"/>
    </row>
    <row r="138" spans="1:17" ht="14.4" x14ac:dyDescent="0.3">
      <c r="A138"/>
      <c r="B138"/>
      <c r="C138"/>
      <c r="D138"/>
      <c r="E138"/>
      <c r="F138"/>
      <c r="G138"/>
      <c r="H138"/>
      <c r="I138"/>
      <c r="J138"/>
      <c r="K138"/>
      <c r="L138"/>
      <c r="M138"/>
      <c r="N138"/>
      <c r="O138"/>
      <c r="P138"/>
      <c r="Q138"/>
    </row>
    <row r="139" spans="1:17" ht="14.4" x14ac:dyDescent="0.3">
      <c r="A139"/>
      <c r="B139"/>
      <c r="C139"/>
      <c r="D139"/>
      <c r="E139"/>
      <c r="F139"/>
      <c r="G139"/>
      <c r="H139"/>
      <c r="I139"/>
      <c r="J139"/>
      <c r="K139"/>
      <c r="L139"/>
      <c r="M139"/>
      <c r="N139"/>
      <c r="O139"/>
      <c r="P139"/>
      <c r="Q139"/>
    </row>
    <row r="140" spans="1:17" ht="14.4" x14ac:dyDescent="0.3">
      <c r="A140"/>
      <c r="B140"/>
      <c r="C140"/>
      <c r="D140"/>
      <c r="E140"/>
      <c r="F140"/>
      <c r="G140"/>
      <c r="H140"/>
      <c r="I140"/>
      <c r="J140"/>
      <c r="K140"/>
      <c r="L140"/>
      <c r="M140"/>
      <c r="N140"/>
      <c r="O140"/>
      <c r="P140"/>
      <c r="Q140"/>
    </row>
    <row r="141" spans="1:17" ht="14.4" x14ac:dyDescent="0.3">
      <c r="A141"/>
      <c r="B141"/>
      <c r="C141"/>
      <c r="D141"/>
      <c r="E141"/>
      <c r="F141"/>
      <c r="G141"/>
      <c r="H141"/>
      <c r="I141"/>
      <c r="J141"/>
      <c r="K141"/>
      <c r="L141"/>
      <c r="M141"/>
      <c r="N141"/>
      <c r="O141"/>
      <c r="P141"/>
      <c r="Q141"/>
    </row>
    <row r="142" spans="1:17" ht="13.2" customHeight="1" x14ac:dyDescent="0.3">
      <c r="A142"/>
      <c r="B142"/>
      <c r="C142"/>
      <c r="D142"/>
      <c r="E142"/>
      <c r="F142"/>
      <c r="G142"/>
      <c r="H142"/>
      <c r="I142"/>
      <c r="J142"/>
      <c r="K142"/>
      <c r="L142"/>
      <c r="M142"/>
      <c r="N142"/>
      <c r="O142"/>
      <c r="P142"/>
      <c r="Q142"/>
    </row>
    <row r="143" spans="1:17" ht="13.2" customHeight="1" x14ac:dyDescent="0.3">
      <c r="A143"/>
      <c r="B143"/>
      <c r="C143"/>
      <c r="D143"/>
      <c r="E143"/>
      <c r="F143"/>
      <c r="G143"/>
      <c r="H143"/>
      <c r="I143"/>
      <c r="J143"/>
      <c r="K143"/>
      <c r="L143"/>
      <c r="M143"/>
      <c r="N143"/>
      <c r="O143"/>
      <c r="P143"/>
      <c r="Q143"/>
    </row>
    <row r="144" spans="1:17" ht="14.4" x14ac:dyDescent="0.3">
      <c r="A144"/>
      <c r="B144"/>
      <c r="C144"/>
      <c r="D144"/>
      <c r="E144"/>
      <c r="F144"/>
      <c r="G144"/>
      <c r="H144"/>
      <c r="I144"/>
      <c r="J144"/>
      <c r="K144"/>
      <c r="L144"/>
      <c r="M144"/>
      <c r="N144"/>
      <c r="O144"/>
      <c r="P144"/>
      <c r="Q144"/>
    </row>
    <row r="145" spans="1:17" ht="14.4" x14ac:dyDescent="0.3">
      <c r="A145"/>
      <c r="B145"/>
      <c r="C145"/>
      <c r="D145"/>
      <c r="E145"/>
      <c r="F145"/>
      <c r="G145"/>
      <c r="H145"/>
      <c r="I145"/>
      <c r="J145"/>
      <c r="K145"/>
      <c r="L145"/>
      <c r="M145"/>
      <c r="N145"/>
      <c r="O145"/>
      <c r="P145"/>
      <c r="Q145"/>
    </row>
    <row r="146" spans="1:17" ht="14.4" x14ac:dyDescent="0.3">
      <c r="A146"/>
      <c r="B146"/>
      <c r="C146"/>
      <c r="D146"/>
      <c r="E146"/>
      <c r="F146"/>
      <c r="G146"/>
      <c r="H146"/>
      <c r="I146"/>
      <c r="J146"/>
      <c r="K146"/>
      <c r="L146"/>
      <c r="M146"/>
      <c r="N146"/>
      <c r="O146"/>
      <c r="P146"/>
      <c r="Q146"/>
    </row>
    <row r="147" spans="1:17" ht="14.4" x14ac:dyDescent="0.3">
      <c r="A147"/>
      <c r="B147"/>
      <c r="C147"/>
      <c r="D147"/>
      <c r="E147"/>
      <c r="F147"/>
      <c r="G147"/>
      <c r="H147"/>
      <c r="I147"/>
      <c r="J147"/>
      <c r="K147"/>
      <c r="L147"/>
      <c r="M147"/>
      <c r="N147"/>
      <c r="O147"/>
      <c r="P147"/>
      <c r="Q147"/>
    </row>
    <row r="148" spans="1:17" ht="14.4" x14ac:dyDescent="0.3">
      <c r="A148"/>
      <c r="B148"/>
      <c r="C148"/>
      <c r="D148"/>
      <c r="E148"/>
      <c r="F148"/>
      <c r="G148"/>
      <c r="H148"/>
      <c r="I148"/>
      <c r="J148"/>
      <c r="K148"/>
      <c r="L148"/>
      <c r="M148"/>
      <c r="N148"/>
      <c r="O148"/>
      <c r="P148"/>
      <c r="Q148"/>
    </row>
    <row r="149" spans="1:17" ht="14.4" x14ac:dyDescent="0.3">
      <c r="A149"/>
      <c r="B149"/>
      <c r="C149"/>
      <c r="D149"/>
      <c r="E149"/>
      <c r="F149"/>
      <c r="G149"/>
      <c r="H149"/>
      <c r="I149"/>
      <c r="J149"/>
      <c r="K149"/>
      <c r="L149"/>
      <c r="M149"/>
      <c r="N149"/>
      <c r="O149"/>
      <c r="P149"/>
      <c r="Q149"/>
    </row>
    <row r="150" spans="1:17" ht="14.4" x14ac:dyDescent="0.3">
      <c r="A150"/>
      <c r="B150"/>
      <c r="C150"/>
      <c r="D150"/>
      <c r="E150"/>
      <c r="F150"/>
      <c r="G150"/>
      <c r="H150"/>
      <c r="I150"/>
      <c r="J150"/>
      <c r="K150"/>
      <c r="L150"/>
      <c r="M150"/>
      <c r="N150"/>
      <c r="O150"/>
      <c r="P150"/>
      <c r="Q150"/>
    </row>
    <row r="151" spans="1:17" ht="14.4" x14ac:dyDescent="0.3">
      <c r="A151"/>
      <c r="B151"/>
      <c r="C151"/>
      <c r="D151"/>
      <c r="E151"/>
      <c r="F151"/>
      <c r="G151"/>
      <c r="H151"/>
      <c r="I151"/>
      <c r="J151"/>
      <c r="K151"/>
      <c r="L151"/>
      <c r="M151"/>
      <c r="N151"/>
      <c r="O151"/>
      <c r="P151"/>
      <c r="Q151"/>
    </row>
    <row r="152" spans="1:17" ht="14.4" x14ac:dyDescent="0.3">
      <c r="A152"/>
      <c r="B152"/>
      <c r="C152"/>
      <c r="D152"/>
      <c r="E152"/>
      <c r="F152"/>
      <c r="G152"/>
      <c r="H152"/>
      <c r="I152"/>
      <c r="J152"/>
      <c r="K152"/>
      <c r="L152"/>
      <c r="M152"/>
      <c r="N152"/>
      <c r="O152"/>
      <c r="P152"/>
      <c r="Q152"/>
    </row>
    <row r="153" spans="1:17" ht="13.2" customHeight="1" x14ac:dyDescent="0.3">
      <c r="A153"/>
      <c r="B153"/>
      <c r="C153"/>
      <c r="D153"/>
      <c r="E153"/>
      <c r="F153"/>
      <c r="G153"/>
      <c r="H153"/>
      <c r="I153"/>
      <c r="J153"/>
      <c r="K153"/>
      <c r="L153"/>
      <c r="M153"/>
      <c r="N153"/>
      <c r="O153"/>
      <c r="P153"/>
      <c r="Q153"/>
    </row>
    <row r="154" spans="1:17" ht="13.2" customHeight="1" x14ac:dyDescent="0.3">
      <c r="A154"/>
      <c r="B154"/>
      <c r="C154"/>
      <c r="D154"/>
      <c r="E154"/>
      <c r="F154"/>
      <c r="G154"/>
      <c r="H154"/>
      <c r="I154"/>
      <c r="J154"/>
      <c r="K154"/>
      <c r="L154"/>
      <c r="M154"/>
      <c r="N154"/>
      <c r="O154"/>
      <c r="P154"/>
      <c r="Q154"/>
    </row>
    <row r="155" spans="1:17" ht="14.4" x14ac:dyDescent="0.3">
      <c r="A155"/>
      <c r="B155"/>
      <c r="C155"/>
      <c r="D155"/>
      <c r="E155"/>
      <c r="F155"/>
      <c r="G155"/>
      <c r="H155"/>
      <c r="I155"/>
      <c r="J155"/>
      <c r="K155"/>
      <c r="L155"/>
      <c r="M155"/>
      <c r="N155"/>
      <c r="O155"/>
      <c r="P155"/>
      <c r="Q155"/>
    </row>
    <row r="156" spans="1:17" ht="14.4" x14ac:dyDescent="0.3">
      <c r="A156"/>
      <c r="B156"/>
      <c r="C156"/>
      <c r="D156"/>
      <c r="E156"/>
      <c r="F156"/>
      <c r="G156"/>
      <c r="H156"/>
      <c r="I156"/>
      <c r="J156"/>
      <c r="K156"/>
      <c r="L156"/>
      <c r="M156"/>
      <c r="N156"/>
      <c r="O156"/>
      <c r="P156"/>
      <c r="Q156"/>
    </row>
    <row r="157" spans="1:17" ht="14.4" x14ac:dyDescent="0.3">
      <c r="A157"/>
      <c r="B157"/>
      <c r="C157"/>
      <c r="D157"/>
      <c r="E157"/>
      <c r="F157"/>
      <c r="G157"/>
      <c r="H157"/>
      <c r="I157"/>
      <c r="J157"/>
      <c r="K157"/>
      <c r="L157"/>
      <c r="M157"/>
      <c r="N157"/>
      <c r="O157"/>
      <c r="P157"/>
      <c r="Q157"/>
    </row>
    <row r="158" spans="1:17" ht="14.4" x14ac:dyDescent="0.3">
      <c r="A158"/>
      <c r="B158"/>
      <c r="C158"/>
      <c r="D158"/>
      <c r="E158"/>
      <c r="F158"/>
      <c r="G158"/>
      <c r="H158"/>
      <c r="I158"/>
      <c r="J158"/>
      <c r="K158"/>
      <c r="L158"/>
      <c r="M158"/>
      <c r="N158"/>
      <c r="O158"/>
      <c r="P158"/>
      <c r="Q158"/>
    </row>
    <row r="159" spans="1:17" ht="14.4" x14ac:dyDescent="0.3">
      <c r="A159"/>
      <c r="B159"/>
      <c r="C159"/>
      <c r="D159"/>
      <c r="E159"/>
      <c r="F159"/>
      <c r="G159"/>
      <c r="H159"/>
      <c r="I159"/>
      <c r="J159"/>
      <c r="K159"/>
      <c r="L159"/>
      <c r="M159"/>
      <c r="N159"/>
      <c r="O159"/>
      <c r="P159"/>
      <c r="Q159"/>
    </row>
    <row r="160" spans="1:17" ht="14.4" x14ac:dyDescent="0.3">
      <c r="A160"/>
      <c r="B160"/>
      <c r="C160"/>
      <c r="D160"/>
      <c r="E160"/>
      <c r="F160"/>
      <c r="G160"/>
      <c r="H160"/>
      <c r="I160"/>
      <c r="J160"/>
      <c r="K160"/>
      <c r="L160"/>
      <c r="M160"/>
      <c r="N160"/>
      <c r="O160"/>
      <c r="P160"/>
      <c r="Q160"/>
    </row>
    <row r="161" spans="1:17" ht="14.4" x14ac:dyDescent="0.3">
      <c r="A161"/>
      <c r="B161"/>
      <c r="C161"/>
      <c r="D161"/>
      <c r="E161"/>
      <c r="F161"/>
      <c r="G161"/>
      <c r="H161"/>
      <c r="I161"/>
      <c r="J161"/>
      <c r="K161"/>
      <c r="L161"/>
      <c r="M161"/>
      <c r="N161"/>
      <c r="O161"/>
      <c r="P161"/>
      <c r="Q161"/>
    </row>
    <row r="162" spans="1:17" ht="14.4" x14ac:dyDescent="0.3">
      <c r="A162"/>
      <c r="B162"/>
      <c r="C162"/>
      <c r="D162"/>
      <c r="E162"/>
      <c r="F162"/>
      <c r="G162"/>
      <c r="H162"/>
      <c r="I162"/>
      <c r="J162"/>
      <c r="K162"/>
      <c r="L162"/>
      <c r="M162"/>
      <c r="N162"/>
      <c r="O162"/>
      <c r="P162"/>
      <c r="Q162"/>
    </row>
    <row r="163" spans="1:17" ht="14.4" x14ac:dyDescent="0.3">
      <c r="A163"/>
      <c r="B163"/>
      <c r="C163"/>
      <c r="D163"/>
      <c r="E163"/>
      <c r="F163"/>
      <c r="G163"/>
      <c r="H163"/>
      <c r="I163"/>
      <c r="J163"/>
      <c r="K163"/>
      <c r="L163"/>
      <c r="M163"/>
      <c r="N163"/>
      <c r="O163"/>
      <c r="P163"/>
      <c r="Q163"/>
    </row>
  </sheetData>
  <dataValidations count="2">
    <dataValidation type="list" allowBlank="1" showInputMessage="1" showErrorMessage="1" sqref="C5" xr:uid="{00000000-0002-0000-0300-000000000000}">
      <formula1>"CHA, CON, DEX, INT, STR, WIS"</formula1>
    </dataValidation>
    <dataValidation type="list" allowBlank="1" showInputMessage="1" showErrorMessage="1" sqref="R52:XFD69" xr:uid="{00000000-0002-0000-0300-000001000000}">
      <formula1>"Yes"</formula1>
    </dataValidation>
  </dataValidations>
  <pageMargins left="0.7" right="0.7" top="0.75" bottom="0.75" header="0.3" footer="0.3"/>
  <pageSetup scale="49" orientation="portrait" r:id="rId1"/>
  <rowBreaks count="1" manualBreakCount="1">
    <brk id="102"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sheetPr>
  <dimension ref="A1:AB499"/>
  <sheetViews>
    <sheetView workbookViewId="0"/>
  </sheetViews>
  <sheetFormatPr defaultRowHeight="13.2" x14ac:dyDescent="0.3"/>
  <cols>
    <col min="1" max="2" width="8.88671875" style="1"/>
    <col min="3" max="3" width="8.88671875" style="118"/>
    <col min="4" max="5" width="10.44140625" style="118" customWidth="1"/>
    <col min="6" max="6" width="8.88671875" style="119"/>
    <col min="7" max="7" width="10.44140625" style="119" customWidth="1"/>
    <col min="8" max="8" width="13.88671875" style="117" customWidth="1"/>
    <col min="9" max="9" width="10.44140625" style="117" customWidth="1"/>
    <col min="10" max="10" width="8.88671875" style="120"/>
    <col min="11" max="11" width="10.44140625" style="120" customWidth="1"/>
    <col min="12" max="12" width="15.77734375" style="121" customWidth="1"/>
    <col min="13" max="14" width="10.44140625" style="121" customWidth="1"/>
    <col min="15" max="15" width="8.88671875" style="122"/>
    <col min="16" max="16" width="10.44140625" style="122" customWidth="1"/>
    <col min="17" max="20" width="11.44140625" style="122" customWidth="1"/>
    <col min="21" max="21" width="14.6640625" style="115" customWidth="1"/>
    <col min="22" max="22" width="10.33203125" style="115" customWidth="1"/>
    <col min="23" max="26" width="8.88671875" style="115"/>
    <col min="27" max="27" width="9" style="116" customWidth="1"/>
    <col min="28" max="28" width="8.88671875" style="115"/>
    <col min="29" max="16384" width="8.88671875" style="1"/>
  </cols>
  <sheetData>
    <row r="1" spans="1:28" ht="28.8" x14ac:dyDescent="0.3">
      <c r="A1" s="135" t="s">
        <v>218</v>
      </c>
      <c r="B1" s="135" t="s">
        <v>1</v>
      </c>
      <c r="C1" s="135" t="s">
        <v>219</v>
      </c>
      <c r="D1" s="135" t="s">
        <v>153</v>
      </c>
      <c r="E1" s="135" t="s">
        <v>154</v>
      </c>
      <c r="F1" s="135" t="s">
        <v>155</v>
      </c>
      <c r="G1" s="135" t="s">
        <v>220</v>
      </c>
      <c r="H1" s="135" t="s">
        <v>156</v>
      </c>
      <c r="I1" s="136" t="s">
        <v>221</v>
      </c>
      <c r="J1" s="135" t="s">
        <v>157</v>
      </c>
      <c r="K1" s="135" t="s">
        <v>222</v>
      </c>
      <c r="L1" s="135" t="s">
        <v>158</v>
      </c>
      <c r="M1" s="135" t="s">
        <v>349</v>
      </c>
      <c r="N1" s="135" t="s">
        <v>159</v>
      </c>
      <c r="O1" s="135" t="s">
        <v>281</v>
      </c>
      <c r="P1" s="135" t="s">
        <v>160</v>
      </c>
      <c r="Q1" s="1"/>
      <c r="R1" s="1"/>
      <c r="S1" s="1"/>
      <c r="T1" s="1"/>
      <c r="U1" s="1"/>
      <c r="V1" s="1"/>
      <c r="W1" s="1"/>
      <c r="X1" s="1"/>
      <c r="Y1" s="1"/>
      <c r="Z1" s="1"/>
      <c r="AA1" s="1"/>
      <c r="AB1" s="1"/>
    </row>
    <row r="2" spans="1:28" ht="14.4" x14ac:dyDescent="0.3">
      <c r="A2"/>
      <c r="B2" t="s">
        <v>271</v>
      </c>
      <c r="C2" t="s">
        <v>223</v>
      </c>
      <c r="D2" t="s">
        <v>272</v>
      </c>
      <c r="E2" t="s">
        <v>305</v>
      </c>
      <c r="F2" t="s">
        <v>306</v>
      </c>
      <c r="G2" t="s">
        <v>307</v>
      </c>
      <c r="H2" t="s">
        <v>308</v>
      </c>
      <c r="I2" t="s">
        <v>15</v>
      </c>
      <c r="J2" t="s">
        <v>309</v>
      </c>
      <c r="K2" t="s">
        <v>310</v>
      </c>
      <c r="L2" t="s">
        <v>310</v>
      </c>
      <c r="M2" t="s">
        <v>311</v>
      </c>
      <c r="N2"/>
      <c r="O2"/>
      <c r="P2" t="s">
        <v>312</v>
      </c>
      <c r="Q2" s="1"/>
      <c r="R2" s="1"/>
      <c r="S2" s="1"/>
      <c r="T2" s="1"/>
      <c r="U2" s="1"/>
      <c r="V2" s="1"/>
      <c r="W2" s="1"/>
      <c r="X2" s="1"/>
      <c r="Y2" s="1"/>
      <c r="Z2" s="1"/>
      <c r="AA2" s="1"/>
      <c r="AB2" s="1"/>
    </row>
    <row r="3" spans="1:28" ht="13.2" customHeight="1" x14ac:dyDescent="0.3">
      <c r="A3"/>
      <c r="B3" t="s">
        <v>271</v>
      </c>
      <c r="C3" t="s">
        <v>224</v>
      </c>
      <c r="D3" t="s">
        <v>273</v>
      </c>
      <c r="E3" t="s">
        <v>305</v>
      </c>
      <c r="F3" t="s">
        <v>313</v>
      </c>
      <c r="G3" t="s">
        <v>313</v>
      </c>
      <c r="H3" t="s">
        <v>314</v>
      </c>
      <c r="I3"/>
      <c r="J3" t="s">
        <v>315</v>
      </c>
      <c r="K3" t="s">
        <v>310</v>
      </c>
      <c r="L3" t="s">
        <v>310</v>
      </c>
      <c r="M3" t="s">
        <v>311</v>
      </c>
      <c r="N3"/>
      <c r="O3"/>
      <c r="P3" t="s">
        <v>312</v>
      </c>
      <c r="Q3" s="1"/>
      <c r="R3" s="1"/>
      <c r="S3" s="1"/>
      <c r="T3" s="1"/>
      <c r="U3" s="1"/>
      <c r="V3" s="1"/>
      <c r="W3" s="1"/>
      <c r="X3" s="1"/>
      <c r="Y3" s="1"/>
      <c r="Z3" s="1"/>
      <c r="AA3" s="1"/>
      <c r="AB3" s="1"/>
    </row>
    <row r="4" spans="1:28" ht="14.4" x14ac:dyDescent="0.3">
      <c r="A4">
        <v>1</v>
      </c>
      <c r="B4" t="s">
        <v>271</v>
      </c>
      <c r="C4" t="s">
        <v>225</v>
      </c>
      <c r="D4" t="s">
        <v>274</v>
      </c>
      <c r="E4" t="s">
        <v>305</v>
      </c>
      <c r="F4" t="s">
        <v>316</v>
      </c>
      <c r="G4" t="s">
        <v>316</v>
      </c>
      <c r="H4" t="s">
        <v>317</v>
      </c>
      <c r="I4" t="s">
        <v>318</v>
      </c>
      <c r="J4" t="s">
        <v>315</v>
      </c>
      <c r="K4" t="s">
        <v>310</v>
      </c>
      <c r="L4" t="s">
        <v>310</v>
      </c>
      <c r="M4" t="s">
        <v>319</v>
      </c>
      <c r="N4" t="s">
        <v>320</v>
      </c>
      <c r="O4"/>
      <c r="P4" t="s">
        <v>321</v>
      </c>
      <c r="Q4" s="1"/>
      <c r="R4" s="1"/>
      <c r="S4" s="1"/>
      <c r="T4" s="1"/>
      <c r="U4" s="1"/>
      <c r="V4" s="1"/>
      <c r="W4" s="1"/>
      <c r="X4" s="1"/>
      <c r="Y4" s="1"/>
      <c r="Z4" s="1"/>
      <c r="AA4" s="1"/>
      <c r="AB4" s="1"/>
    </row>
    <row r="5" spans="1:28" ht="14.4" x14ac:dyDescent="0.3">
      <c r="A5"/>
      <c r="B5" t="s">
        <v>271</v>
      </c>
      <c r="C5" t="s">
        <v>226</v>
      </c>
      <c r="D5" t="s">
        <v>275</v>
      </c>
      <c r="E5" t="s">
        <v>305</v>
      </c>
      <c r="F5" t="s">
        <v>322</v>
      </c>
      <c r="G5" t="s">
        <v>323</v>
      </c>
      <c r="H5" t="s">
        <v>324</v>
      </c>
      <c r="I5" t="s">
        <v>318</v>
      </c>
      <c r="J5" t="s">
        <v>315</v>
      </c>
      <c r="K5" t="s">
        <v>310</v>
      </c>
      <c r="L5" t="s">
        <v>310</v>
      </c>
      <c r="M5" t="s">
        <v>311</v>
      </c>
      <c r="N5"/>
      <c r="O5"/>
      <c r="P5" t="s">
        <v>312</v>
      </c>
      <c r="Q5" s="1"/>
      <c r="R5" s="1"/>
      <c r="S5" s="1"/>
      <c r="T5" s="1"/>
      <c r="U5" s="1"/>
      <c r="V5" s="1"/>
      <c r="W5" s="1"/>
      <c r="X5" s="1"/>
      <c r="Y5" s="1"/>
      <c r="Z5" s="1"/>
      <c r="AA5" s="1"/>
      <c r="AB5" s="1"/>
    </row>
    <row r="6" spans="1:28" ht="14.4" x14ac:dyDescent="0.3">
      <c r="A6"/>
      <c r="B6" t="s">
        <v>271</v>
      </c>
      <c r="C6" t="s">
        <v>227</v>
      </c>
      <c r="D6" t="s">
        <v>276</v>
      </c>
      <c r="E6" t="s">
        <v>305</v>
      </c>
      <c r="F6" t="s">
        <v>306</v>
      </c>
      <c r="G6" t="s">
        <v>327</v>
      </c>
      <c r="H6" t="s">
        <v>325</v>
      </c>
      <c r="I6"/>
      <c r="J6" t="s">
        <v>332</v>
      </c>
      <c r="K6" t="s">
        <v>310</v>
      </c>
      <c r="L6" t="s">
        <v>310</v>
      </c>
      <c r="M6" t="s">
        <v>207</v>
      </c>
      <c r="N6"/>
      <c r="O6"/>
      <c r="P6" t="s">
        <v>326</v>
      </c>
      <c r="Q6" s="1"/>
      <c r="R6" s="1"/>
      <c r="S6" s="1"/>
      <c r="T6" s="1"/>
      <c r="U6" s="1"/>
      <c r="V6" s="1"/>
      <c r="W6" s="1"/>
      <c r="X6" s="1"/>
      <c r="Y6" s="1"/>
      <c r="Z6" s="1"/>
      <c r="AA6" s="1"/>
      <c r="AB6" s="1"/>
    </row>
    <row r="7" spans="1:28" ht="14.4" x14ac:dyDescent="0.3">
      <c r="A7">
        <v>1</v>
      </c>
      <c r="B7" t="s">
        <v>271</v>
      </c>
      <c r="C7" t="s">
        <v>228</v>
      </c>
      <c r="D7" t="s">
        <v>272</v>
      </c>
      <c r="E7" t="s">
        <v>305</v>
      </c>
      <c r="F7" t="s">
        <v>306</v>
      </c>
      <c r="G7" t="s">
        <v>327</v>
      </c>
      <c r="H7" t="s">
        <v>328</v>
      </c>
      <c r="I7" t="s">
        <v>15</v>
      </c>
      <c r="J7" t="s">
        <v>329</v>
      </c>
      <c r="K7" t="s">
        <v>162</v>
      </c>
      <c r="L7" t="s">
        <v>310</v>
      </c>
      <c r="M7" t="s">
        <v>311</v>
      </c>
      <c r="N7"/>
      <c r="O7"/>
      <c r="P7" t="s">
        <v>326</v>
      </c>
      <c r="Q7" s="1"/>
      <c r="R7" s="1"/>
      <c r="S7" s="1"/>
      <c r="T7" s="1"/>
      <c r="U7" s="1"/>
      <c r="V7" s="1"/>
      <c r="W7" s="1"/>
      <c r="X7" s="1"/>
      <c r="Y7" s="1"/>
      <c r="Z7" s="1"/>
      <c r="AA7" s="1"/>
      <c r="AB7" s="1"/>
    </row>
    <row r="8" spans="1:28" ht="14.4" x14ac:dyDescent="0.3">
      <c r="A8"/>
      <c r="B8" t="s">
        <v>271</v>
      </c>
      <c r="C8" t="s">
        <v>229</v>
      </c>
      <c r="D8" t="s">
        <v>274</v>
      </c>
      <c r="E8" t="s">
        <v>305</v>
      </c>
      <c r="F8" t="s">
        <v>322</v>
      </c>
      <c r="G8" t="s">
        <v>330</v>
      </c>
      <c r="H8" t="s">
        <v>331</v>
      </c>
      <c r="I8"/>
      <c r="J8" t="s">
        <v>329</v>
      </c>
      <c r="K8" t="s">
        <v>162</v>
      </c>
      <c r="L8" t="s">
        <v>310</v>
      </c>
      <c r="M8" t="s">
        <v>333</v>
      </c>
      <c r="N8"/>
      <c r="O8"/>
      <c r="P8" t="s">
        <v>312</v>
      </c>
      <c r="Q8" s="1"/>
      <c r="R8" s="1"/>
      <c r="S8" s="1"/>
      <c r="T8" s="1"/>
      <c r="U8" s="1"/>
      <c r="V8" s="1"/>
      <c r="W8" s="1"/>
      <c r="X8" s="1"/>
      <c r="Y8" s="1"/>
      <c r="Z8" s="1"/>
      <c r="AA8" s="1"/>
      <c r="AB8" s="1"/>
    </row>
    <row r="9" spans="1:28" ht="14.4" x14ac:dyDescent="0.3">
      <c r="A9"/>
      <c r="B9" t="s">
        <v>271</v>
      </c>
      <c r="C9" t="s">
        <v>277</v>
      </c>
      <c r="D9" t="s">
        <v>275</v>
      </c>
      <c r="E9" t="s">
        <v>305</v>
      </c>
      <c r="F9" t="s">
        <v>334</v>
      </c>
      <c r="G9" t="s">
        <v>335</v>
      </c>
      <c r="H9" t="s">
        <v>336</v>
      </c>
      <c r="I9"/>
      <c r="J9" t="s">
        <v>337</v>
      </c>
      <c r="K9" t="s">
        <v>310</v>
      </c>
      <c r="L9" t="s">
        <v>310</v>
      </c>
      <c r="M9" t="s">
        <v>311</v>
      </c>
      <c r="N9"/>
      <c r="O9"/>
      <c r="P9" t="s">
        <v>338</v>
      </c>
      <c r="Q9" s="1"/>
      <c r="R9" s="1"/>
      <c r="S9" s="1"/>
      <c r="T9" s="1"/>
      <c r="U9" s="1"/>
      <c r="V9" s="1"/>
      <c r="W9" s="1"/>
      <c r="X9" s="1"/>
      <c r="Y9" s="1"/>
      <c r="Z9" s="1"/>
      <c r="AA9" s="1"/>
      <c r="AB9" s="1"/>
    </row>
    <row r="10" spans="1:28" ht="14.4" x14ac:dyDescent="0.3">
      <c r="A10">
        <v>1</v>
      </c>
      <c r="B10" t="s">
        <v>271</v>
      </c>
      <c r="C10" t="s">
        <v>230</v>
      </c>
      <c r="D10" t="s">
        <v>276</v>
      </c>
      <c r="E10" t="s">
        <v>305</v>
      </c>
      <c r="F10" t="s">
        <v>339</v>
      </c>
      <c r="G10" t="s">
        <v>340</v>
      </c>
      <c r="H10" t="s">
        <v>341</v>
      </c>
      <c r="I10"/>
      <c r="J10" t="s">
        <v>309</v>
      </c>
      <c r="K10" t="s">
        <v>310</v>
      </c>
      <c r="L10" t="s">
        <v>310</v>
      </c>
      <c r="M10" t="s">
        <v>311</v>
      </c>
      <c r="N10"/>
      <c r="O10"/>
      <c r="P10" t="s">
        <v>312</v>
      </c>
      <c r="Q10" s="1"/>
      <c r="R10" s="1"/>
      <c r="S10" s="1"/>
      <c r="T10" s="1"/>
      <c r="U10" s="1"/>
      <c r="V10" s="1"/>
      <c r="W10" s="1"/>
      <c r="X10" s="1"/>
      <c r="Y10" s="1"/>
      <c r="Z10" s="1"/>
      <c r="AA10" s="1"/>
      <c r="AB10" s="1"/>
    </row>
    <row r="11" spans="1:28" ht="14.4" x14ac:dyDescent="0.3">
      <c r="A11"/>
      <c r="B11" t="s">
        <v>271</v>
      </c>
      <c r="C11" t="s">
        <v>231</v>
      </c>
      <c r="D11" t="s">
        <v>274</v>
      </c>
      <c r="E11" t="s">
        <v>305</v>
      </c>
      <c r="F11" t="s">
        <v>322</v>
      </c>
      <c r="G11" t="s">
        <v>342</v>
      </c>
      <c r="H11" t="s">
        <v>343</v>
      </c>
      <c r="I11" t="s">
        <v>318</v>
      </c>
      <c r="J11" t="s">
        <v>309</v>
      </c>
      <c r="K11" t="s">
        <v>310</v>
      </c>
      <c r="L11" t="s">
        <v>310</v>
      </c>
      <c r="M11" t="s">
        <v>311</v>
      </c>
      <c r="N11"/>
      <c r="O11"/>
      <c r="P11" t="s">
        <v>312</v>
      </c>
      <c r="Q11" s="1"/>
      <c r="R11" s="1"/>
      <c r="S11" s="1"/>
      <c r="T11" s="1"/>
      <c r="U11" s="1"/>
      <c r="V11" s="1"/>
      <c r="W11" s="1"/>
      <c r="X11" s="1"/>
      <c r="Y11" s="1"/>
      <c r="Z11" s="1"/>
      <c r="AA11" s="1"/>
      <c r="AB11" s="1"/>
    </row>
    <row r="12" spans="1:28" ht="14.4" x14ac:dyDescent="0.3">
      <c r="A12"/>
      <c r="B12" t="s">
        <v>271</v>
      </c>
      <c r="C12" t="s">
        <v>232</v>
      </c>
      <c r="D12" t="s">
        <v>278</v>
      </c>
      <c r="E12" t="s">
        <v>305</v>
      </c>
      <c r="F12" t="s">
        <v>313</v>
      </c>
      <c r="G12" t="s">
        <v>313</v>
      </c>
      <c r="H12" t="s">
        <v>344</v>
      </c>
      <c r="I12"/>
      <c r="J12" t="s">
        <v>345</v>
      </c>
      <c r="K12" t="s">
        <v>310</v>
      </c>
      <c r="L12" t="s">
        <v>310</v>
      </c>
      <c r="M12" t="s">
        <v>207</v>
      </c>
      <c r="N12"/>
      <c r="O12"/>
      <c r="P12" t="s">
        <v>346</v>
      </c>
      <c r="Q12" s="1"/>
      <c r="R12" s="1"/>
      <c r="S12" s="1"/>
      <c r="T12" s="1"/>
      <c r="U12" s="1"/>
      <c r="V12" s="1"/>
      <c r="W12" s="1"/>
      <c r="X12" s="1"/>
      <c r="Y12" s="1"/>
      <c r="Z12" s="1"/>
      <c r="AA12" s="1"/>
      <c r="AB12" s="1"/>
    </row>
    <row r="13" spans="1:28" ht="14.4" x14ac:dyDescent="0.3">
      <c r="A13">
        <v>1</v>
      </c>
      <c r="B13" t="s">
        <v>271</v>
      </c>
      <c r="C13" t="s">
        <v>233</v>
      </c>
      <c r="D13" t="s">
        <v>274</v>
      </c>
      <c r="E13" t="s">
        <v>305</v>
      </c>
      <c r="F13" t="s">
        <v>322</v>
      </c>
      <c r="G13" t="s">
        <v>347</v>
      </c>
      <c r="H13" t="s">
        <v>348</v>
      </c>
      <c r="I13" t="s">
        <v>318</v>
      </c>
      <c r="J13" t="s">
        <v>309</v>
      </c>
      <c r="K13" t="s">
        <v>310</v>
      </c>
      <c r="L13" t="s">
        <v>310</v>
      </c>
      <c r="M13" t="s">
        <v>311</v>
      </c>
      <c r="N13"/>
      <c r="O13"/>
      <c r="P13" t="s">
        <v>312</v>
      </c>
      <c r="Q13" s="1"/>
      <c r="R13" s="1"/>
      <c r="S13" s="1"/>
      <c r="T13" s="1"/>
      <c r="U13" s="1"/>
      <c r="V13" s="1"/>
      <c r="W13" s="1"/>
      <c r="X13" s="1"/>
      <c r="Y13" s="1"/>
      <c r="Z13" s="1"/>
      <c r="AA13" s="1"/>
      <c r="AB13" s="1"/>
    </row>
    <row r="14" spans="1:28" ht="14.4" x14ac:dyDescent="0.3">
      <c r="A14"/>
      <c r="B14" t="s">
        <v>271</v>
      </c>
      <c r="C14" t="s">
        <v>234</v>
      </c>
      <c r="D14" t="s">
        <v>278</v>
      </c>
      <c r="E14"/>
      <c r="F14"/>
      <c r="G14"/>
      <c r="H14"/>
      <c r="I14"/>
      <c r="J14"/>
      <c r="K14"/>
      <c r="L14"/>
      <c r="M14"/>
      <c r="N14"/>
      <c r="O14"/>
      <c r="P14"/>
      <c r="Q14" s="1"/>
      <c r="R14" s="1"/>
      <c r="S14" s="1"/>
      <c r="T14" s="1"/>
      <c r="U14" s="1"/>
      <c r="V14" s="1"/>
      <c r="W14" s="1"/>
      <c r="X14" s="1"/>
      <c r="Y14" s="1"/>
      <c r="Z14" s="1"/>
      <c r="AA14" s="1"/>
      <c r="AB14" s="1"/>
    </row>
    <row r="15" spans="1:28" ht="14.4" x14ac:dyDescent="0.3">
      <c r="A15"/>
      <c r="B15" t="s">
        <v>271</v>
      </c>
      <c r="C15" t="s">
        <v>235</v>
      </c>
      <c r="D15" t="s">
        <v>274</v>
      </c>
      <c r="E15"/>
      <c r="F15"/>
      <c r="G15"/>
      <c r="H15"/>
      <c r="I15"/>
      <c r="J15"/>
      <c r="K15"/>
      <c r="L15"/>
      <c r="M15"/>
      <c r="N15"/>
      <c r="O15"/>
      <c r="P15"/>
      <c r="Q15" s="1"/>
      <c r="R15" s="1"/>
      <c r="S15" s="1"/>
      <c r="T15" s="1"/>
      <c r="U15" s="1"/>
      <c r="V15" s="1"/>
      <c r="W15" s="1"/>
      <c r="X15" s="1"/>
      <c r="Y15" s="1"/>
      <c r="Z15" s="1"/>
      <c r="AA15" s="1"/>
      <c r="AB15" s="1"/>
    </row>
    <row r="16" spans="1:28" ht="14.4" x14ac:dyDescent="0.3">
      <c r="A16"/>
      <c r="B16" t="s">
        <v>271</v>
      </c>
      <c r="C16" t="s">
        <v>236</v>
      </c>
      <c r="D16" t="s">
        <v>274</v>
      </c>
      <c r="E16"/>
      <c r="F16"/>
      <c r="G16"/>
      <c r="H16"/>
      <c r="I16" t="s">
        <v>15</v>
      </c>
      <c r="J16"/>
      <c r="K16"/>
      <c r="L16"/>
      <c r="M16"/>
      <c r="N16"/>
      <c r="O16"/>
      <c r="P16"/>
      <c r="Q16" s="1"/>
      <c r="R16" s="1"/>
      <c r="S16" s="1"/>
      <c r="T16" s="1"/>
      <c r="U16" s="1"/>
      <c r="V16" s="1"/>
      <c r="W16" s="1"/>
      <c r="X16" s="1"/>
      <c r="Y16" s="1"/>
      <c r="Z16" s="1"/>
      <c r="AA16" s="1"/>
      <c r="AB16" s="1"/>
    </row>
    <row r="17" spans="1:28" ht="14.4" x14ac:dyDescent="0.3">
      <c r="A17"/>
      <c r="B17" t="s">
        <v>271</v>
      </c>
      <c r="C17" t="s">
        <v>237</v>
      </c>
      <c r="D17" t="s">
        <v>279</v>
      </c>
      <c r="E17"/>
      <c r="F17"/>
      <c r="G17"/>
      <c r="H17"/>
      <c r="I17" t="s">
        <v>15</v>
      </c>
      <c r="J17"/>
      <c r="K17"/>
      <c r="L17"/>
      <c r="M17"/>
      <c r="N17"/>
      <c r="O17"/>
      <c r="P17"/>
      <c r="Q17" s="1"/>
      <c r="R17" s="1"/>
      <c r="S17" s="1"/>
      <c r="T17" s="1"/>
      <c r="U17" s="1"/>
      <c r="V17" s="1"/>
      <c r="W17" s="1"/>
      <c r="X17" s="1"/>
      <c r="Y17" s="1"/>
      <c r="Z17" s="1"/>
      <c r="AA17" s="1"/>
      <c r="AB17" s="1"/>
    </row>
    <row r="18" spans="1:28" ht="14.4" x14ac:dyDescent="0.3">
      <c r="A18"/>
      <c r="B18" t="s">
        <v>271</v>
      </c>
      <c r="C18" t="s">
        <v>238</v>
      </c>
      <c r="D18" t="s">
        <v>276</v>
      </c>
      <c r="E18"/>
      <c r="F18"/>
      <c r="G18"/>
      <c r="H18"/>
      <c r="I18" t="s">
        <v>15</v>
      </c>
      <c r="J18"/>
      <c r="K18"/>
      <c r="L18"/>
      <c r="M18"/>
      <c r="N18"/>
      <c r="O18"/>
      <c r="P18"/>
      <c r="Q18" s="1"/>
      <c r="R18" s="1"/>
      <c r="S18" s="1"/>
      <c r="T18" s="1"/>
      <c r="U18" s="1"/>
      <c r="V18" s="1"/>
      <c r="W18" s="1"/>
      <c r="X18" s="1"/>
      <c r="Y18" s="1"/>
      <c r="Z18" s="1"/>
      <c r="AA18" s="1"/>
      <c r="AB18" s="1"/>
    </row>
    <row r="19" spans="1:28" ht="14.4" x14ac:dyDescent="0.3">
      <c r="A19"/>
      <c r="B19" t="s">
        <v>271</v>
      </c>
      <c r="C19" t="s">
        <v>249</v>
      </c>
      <c r="D19" t="s">
        <v>274</v>
      </c>
      <c r="E19"/>
      <c r="F19"/>
      <c r="G19"/>
      <c r="H19"/>
      <c r="I19" t="s">
        <v>15</v>
      </c>
      <c r="J19"/>
      <c r="K19"/>
      <c r="L19"/>
      <c r="M19"/>
      <c r="N19"/>
      <c r="O19"/>
      <c r="P19"/>
      <c r="Q19" s="1"/>
      <c r="R19" s="1"/>
      <c r="S19" s="1"/>
      <c r="T19" s="1"/>
      <c r="U19" s="1"/>
      <c r="V19" s="1"/>
      <c r="W19" s="1"/>
      <c r="X19" s="1"/>
      <c r="Y19" s="1"/>
      <c r="Z19" s="1"/>
      <c r="AA19" s="1"/>
      <c r="AB19" s="1"/>
    </row>
    <row r="20" spans="1:28" ht="14.4" x14ac:dyDescent="0.3">
      <c r="A20"/>
      <c r="B20" t="s">
        <v>271</v>
      </c>
      <c r="C20" t="s">
        <v>239</v>
      </c>
      <c r="D20" t="s">
        <v>272</v>
      </c>
      <c r="E20"/>
      <c r="F20"/>
      <c r="G20"/>
      <c r="H20"/>
      <c r="I20" t="s">
        <v>15</v>
      </c>
      <c r="J20"/>
      <c r="K20"/>
      <c r="L20"/>
      <c r="M20"/>
      <c r="N20"/>
      <c r="O20"/>
      <c r="P20"/>
      <c r="Q20" s="1"/>
      <c r="R20" s="1"/>
      <c r="S20" s="1"/>
      <c r="T20" s="1"/>
      <c r="U20" s="1"/>
      <c r="V20" s="1"/>
      <c r="W20" s="1"/>
      <c r="X20" s="1"/>
      <c r="Y20" s="1"/>
      <c r="Z20" s="1"/>
      <c r="AA20" s="1"/>
      <c r="AB20" s="1"/>
    </row>
    <row r="21" spans="1:28" ht="14.4" x14ac:dyDescent="0.3">
      <c r="A21"/>
      <c r="B21" t="s">
        <v>271</v>
      </c>
      <c r="C21" t="s">
        <v>129</v>
      </c>
      <c r="D21" t="s">
        <v>274</v>
      </c>
      <c r="E21"/>
      <c r="F21"/>
      <c r="G21"/>
      <c r="H21"/>
      <c r="I21" t="s">
        <v>15</v>
      </c>
      <c r="J21"/>
      <c r="K21"/>
      <c r="L21"/>
      <c r="M21"/>
      <c r="N21"/>
      <c r="O21"/>
      <c r="P21"/>
      <c r="Q21" s="1"/>
      <c r="R21" s="1"/>
      <c r="S21" s="1"/>
      <c r="T21" s="1"/>
      <c r="U21" s="1"/>
      <c r="V21" s="1"/>
      <c r="W21" s="1"/>
      <c r="X21" s="1"/>
      <c r="Y21" s="1"/>
      <c r="Z21" s="1"/>
      <c r="AA21" s="1"/>
      <c r="AB21" s="1"/>
    </row>
    <row r="22" spans="1:28" ht="14.4" x14ac:dyDescent="0.3">
      <c r="A22"/>
      <c r="B22" t="s">
        <v>271</v>
      </c>
      <c r="C22" t="s">
        <v>240</v>
      </c>
      <c r="D22" t="s">
        <v>274</v>
      </c>
      <c r="E22"/>
      <c r="F22"/>
      <c r="G22"/>
      <c r="H22"/>
      <c r="I22" t="s">
        <v>15</v>
      </c>
      <c r="J22"/>
      <c r="K22"/>
      <c r="L22"/>
      <c r="M22"/>
      <c r="N22"/>
      <c r="O22"/>
      <c r="P22"/>
      <c r="Q22" s="1"/>
      <c r="R22" s="1"/>
      <c r="S22" s="1"/>
      <c r="T22" s="1"/>
      <c r="U22" s="1"/>
      <c r="V22" s="1"/>
      <c r="W22" s="1"/>
      <c r="X22" s="1"/>
      <c r="Y22" s="1"/>
      <c r="Z22" s="1"/>
      <c r="AA22" s="1"/>
      <c r="AB22" s="1"/>
    </row>
    <row r="23" spans="1:28" ht="14.4" x14ac:dyDescent="0.3">
      <c r="A23"/>
      <c r="B23" t="s">
        <v>271</v>
      </c>
      <c r="C23" t="s">
        <v>241</v>
      </c>
      <c r="D23" t="s">
        <v>272</v>
      </c>
      <c r="E23"/>
      <c r="F23"/>
      <c r="G23"/>
      <c r="H23"/>
      <c r="I23" t="s">
        <v>15</v>
      </c>
      <c r="J23"/>
      <c r="K23"/>
      <c r="L23"/>
      <c r="M23"/>
      <c r="N23"/>
      <c r="O23"/>
      <c r="P23"/>
      <c r="Q23" s="1"/>
      <c r="R23" s="1"/>
      <c r="S23" s="1"/>
      <c r="T23" s="1"/>
      <c r="U23" s="1"/>
      <c r="V23" s="1"/>
      <c r="W23" s="1"/>
      <c r="X23" s="1"/>
      <c r="Y23" s="1"/>
      <c r="Z23" s="1"/>
      <c r="AA23" s="1"/>
      <c r="AB23" s="1"/>
    </row>
    <row r="24" spans="1:28" ht="14.4" x14ac:dyDescent="0.3">
      <c r="A24"/>
      <c r="B24" t="s">
        <v>271</v>
      </c>
      <c r="C24" t="s">
        <v>242</v>
      </c>
      <c r="D24" t="s">
        <v>276</v>
      </c>
      <c r="E24"/>
      <c r="F24"/>
      <c r="G24"/>
      <c r="H24"/>
      <c r="I24" t="s">
        <v>15</v>
      </c>
      <c r="J24"/>
      <c r="K24"/>
      <c r="L24"/>
      <c r="M24"/>
      <c r="N24"/>
      <c r="O24"/>
      <c r="P24"/>
      <c r="Q24" s="1"/>
      <c r="R24" s="1"/>
      <c r="S24" s="1"/>
      <c r="T24" s="1"/>
      <c r="U24" s="1"/>
      <c r="V24" s="1"/>
      <c r="W24" s="1"/>
      <c r="X24" s="1"/>
      <c r="Y24" s="1"/>
      <c r="Z24" s="1"/>
      <c r="AA24" s="1"/>
      <c r="AB24" s="1"/>
    </row>
    <row r="25" spans="1:28" ht="14.4" x14ac:dyDescent="0.3">
      <c r="A25"/>
      <c r="B25" t="s">
        <v>271</v>
      </c>
      <c r="C25" t="s">
        <v>243</v>
      </c>
      <c r="D25" t="s">
        <v>276</v>
      </c>
      <c r="E25"/>
      <c r="F25"/>
      <c r="G25"/>
      <c r="H25"/>
      <c r="I25" t="s">
        <v>15</v>
      </c>
      <c r="J25"/>
      <c r="K25"/>
      <c r="L25"/>
      <c r="M25"/>
      <c r="N25"/>
      <c r="O25"/>
      <c r="P25"/>
      <c r="Q25" s="1"/>
      <c r="R25" s="1"/>
      <c r="S25" s="1"/>
      <c r="T25" s="1"/>
      <c r="U25" s="1"/>
      <c r="V25" s="1"/>
      <c r="W25" s="1"/>
      <c r="X25" s="1"/>
      <c r="Y25" s="1"/>
      <c r="Z25" s="1"/>
      <c r="AA25" s="1"/>
      <c r="AB25" s="1"/>
    </row>
    <row r="26" spans="1:28" ht="14.4" x14ac:dyDescent="0.3">
      <c r="A26"/>
      <c r="B26" t="s">
        <v>271</v>
      </c>
      <c r="C26" t="s">
        <v>244</v>
      </c>
      <c r="D26" t="s">
        <v>276</v>
      </c>
      <c r="E26"/>
      <c r="F26"/>
      <c r="G26"/>
      <c r="H26"/>
      <c r="I26" t="s">
        <v>15</v>
      </c>
      <c r="J26"/>
      <c r="K26"/>
      <c r="L26"/>
      <c r="M26"/>
      <c r="N26"/>
      <c r="O26"/>
      <c r="P26"/>
      <c r="Q26" s="1"/>
      <c r="R26" s="1"/>
      <c r="S26" s="1"/>
      <c r="T26" s="1"/>
      <c r="U26" s="1"/>
      <c r="V26" s="1"/>
      <c r="W26" s="1"/>
      <c r="X26" s="1"/>
      <c r="Y26" s="1"/>
      <c r="Z26" s="1"/>
      <c r="AA26" s="1"/>
      <c r="AB26" s="1"/>
    </row>
    <row r="27" spans="1:28" ht="14.4" x14ac:dyDescent="0.3">
      <c r="A27"/>
      <c r="B27" t="s">
        <v>271</v>
      </c>
      <c r="C27" t="s">
        <v>245</v>
      </c>
      <c r="D27" t="s">
        <v>278</v>
      </c>
      <c r="E27"/>
      <c r="F27"/>
      <c r="G27"/>
      <c r="H27"/>
      <c r="I27" t="s">
        <v>15</v>
      </c>
      <c r="J27"/>
      <c r="K27"/>
      <c r="L27"/>
      <c r="M27"/>
      <c r="N27"/>
      <c r="O27"/>
      <c r="P27"/>
      <c r="Q27" s="1"/>
      <c r="R27" s="1"/>
      <c r="S27" s="1"/>
      <c r="T27" s="1"/>
      <c r="U27" s="1"/>
      <c r="V27" s="1"/>
      <c r="W27" s="1"/>
      <c r="X27" s="1"/>
      <c r="Y27" s="1"/>
      <c r="Z27" s="1"/>
      <c r="AA27" s="1"/>
      <c r="AB27" s="1"/>
    </row>
    <row r="28" spans="1:28" ht="14.4" x14ac:dyDescent="0.3">
      <c r="A28"/>
      <c r="B28" t="s">
        <v>271</v>
      </c>
      <c r="C28" t="s">
        <v>246</v>
      </c>
      <c r="D28" t="s">
        <v>280</v>
      </c>
      <c r="E28"/>
      <c r="F28"/>
      <c r="G28"/>
      <c r="H28"/>
      <c r="I28" t="s">
        <v>15</v>
      </c>
      <c r="J28"/>
      <c r="K28"/>
      <c r="L28"/>
      <c r="M28"/>
      <c r="N28"/>
      <c r="O28"/>
      <c r="P28"/>
      <c r="Q28" s="1"/>
      <c r="R28" s="1"/>
      <c r="S28" s="1"/>
      <c r="T28" s="1"/>
      <c r="U28" s="1"/>
      <c r="V28" s="1"/>
      <c r="W28" s="1"/>
      <c r="X28" s="1"/>
      <c r="Y28" s="1"/>
      <c r="Z28" s="1"/>
      <c r="AA28" s="1"/>
      <c r="AB28" s="1"/>
    </row>
    <row r="29" spans="1:28" ht="14.4" x14ac:dyDescent="0.3">
      <c r="A29"/>
      <c r="B29" t="s">
        <v>271</v>
      </c>
      <c r="C29" t="s">
        <v>247</v>
      </c>
      <c r="D29" t="s">
        <v>276</v>
      </c>
      <c r="E29"/>
      <c r="F29"/>
      <c r="G29"/>
      <c r="H29"/>
      <c r="I29" t="s">
        <v>15</v>
      </c>
      <c r="J29"/>
      <c r="K29"/>
      <c r="L29"/>
      <c r="M29"/>
      <c r="N29"/>
      <c r="O29"/>
      <c r="P29"/>
      <c r="Q29" s="1"/>
      <c r="R29" s="1"/>
      <c r="S29" s="1"/>
      <c r="T29" s="1"/>
      <c r="U29" s="1"/>
      <c r="V29" s="1"/>
      <c r="W29" s="1"/>
      <c r="X29" s="1"/>
      <c r="Y29" s="1"/>
      <c r="Z29" s="1"/>
      <c r="AA29" s="1"/>
      <c r="AB29" s="1"/>
    </row>
    <row r="30" spans="1:28" ht="14.4" x14ac:dyDescent="0.3">
      <c r="A30"/>
      <c r="B30" t="s">
        <v>271</v>
      </c>
      <c r="C30" t="s">
        <v>248</v>
      </c>
      <c r="D30" t="s">
        <v>276</v>
      </c>
      <c r="E30"/>
      <c r="F30"/>
      <c r="G30"/>
      <c r="H30"/>
      <c r="I30" t="s">
        <v>15</v>
      </c>
      <c r="J30"/>
      <c r="K30"/>
      <c r="L30"/>
      <c r="M30"/>
      <c r="N30"/>
      <c r="O30"/>
      <c r="P30"/>
      <c r="Q30" s="1"/>
      <c r="R30" s="1"/>
      <c r="S30" s="1"/>
      <c r="T30" s="1"/>
      <c r="U30" s="1"/>
      <c r="V30" s="1"/>
      <c r="W30" s="1"/>
      <c r="X30" s="1"/>
      <c r="Y30" s="1"/>
      <c r="Z30" s="1"/>
      <c r="AA30" s="1"/>
      <c r="AB30" s="1"/>
    </row>
    <row r="31" spans="1:28" ht="14.4" x14ac:dyDescent="0.3">
      <c r="A31"/>
      <c r="B31" t="s">
        <v>271</v>
      </c>
      <c r="C31" t="s">
        <v>250</v>
      </c>
      <c r="D31" t="s">
        <v>272</v>
      </c>
      <c r="E31"/>
      <c r="F31"/>
      <c r="G31"/>
      <c r="H31"/>
      <c r="I31" t="s">
        <v>15</v>
      </c>
      <c r="J31"/>
      <c r="K31"/>
      <c r="L31"/>
      <c r="M31"/>
      <c r="N31"/>
      <c r="O31"/>
      <c r="P31"/>
      <c r="Q31" s="1"/>
      <c r="R31" s="1"/>
      <c r="S31" s="1"/>
      <c r="T31" s="1"/>
      <c r="U31" s="1"/>
      <c r="V31" s="1"/>
      <c r="W31" s="1"/>
      <c r="X31" s="1"/>
      <c r="Y31" s="1"/>
      <c r="Z31" s="1"/>
      <c r="AA31" s="1"/>
      <c r="AB31" s="1"/>
    </row>
    <row r="32" spans="1:28" ht="14.4" x14ac:dyDescent="0.3">
      <c r="A32"/>
      <c r="B32" t="s">
        <v>271</v>
      </c>
      <c r="C32" t="s">
        <v>251</v>
      </c>
      <c r="D32" t="s">
        <v>276</v>
      </c>
      <c r="E32"/>
      <c r="F32"/>
      <c r="G32"/>
      <c r="H32"/>
      <c r="I32" t="s">
        <v>15</v>
      </c>
      <c r="J32"/>
      <c r="K32"/>
      <c r="L32"/>
      <c r="M32"/>
      <c r="N32"/>
      <c r="O32"/>
      <c r="P32"/>
      <c r="Q32" s="1"/>
      <c r="R32" s="1"/>
      <c r="S32" s="1"/>
      <c r="T32" s="1"/>
      <c r="U32" s="1"/>
      <c r="V32" s="1"/>
      <c r="W32" s="1"/>
      <c r="X32" s="1"/>
      <c r="Y32" s="1"/>
      <c r="Z32" s="1"/>
      <c r="AA32" s="1"/>
      <c r="AB32" s="1"/>
    </row>
    <row r="33" spans="1:28" ht="14.4" x14ac:dyDescent="0.3">
      <c r="A33"/>
      <c r="B33" t="s">
        <v>271</v>
      </c>
      <c r="C33" t="s">
        <v>252</v>
      </c>
      <c r="D33" t="s">
        <v>276</v>
      </c>
      <c r="E33"/>
      <c r="F33"/>
      <c r="G33"/>
      <c r="H33"/>
      <c r="I33" t="s">
        <v>15</v>
      </c>
      <c r="J33"/>
      <c r="K33"/>
      <c r="L33"/>
      <c r="M33"/>
      <c r="N33"/>
      <c r="O33"/>
      <c r="P33"/>
      <c r="Q33" s="1"/>
      <c r="R33" s="1"/>
      <c r="S33" s="1"/>
      <c r="T33" s="1"/>
      <c r="U33" s="1"/>
      <c r="V33" s="1"/>
      <c r="W33" s="1"/>
      <c r="X33" s="1"/>
      <c r="Y33" s="1"/>
      <c r="Z33" s="1"/>
      <c r="AA33" s="1"/>
      <c r="AB33" s="1"/>
    </row>
    <row r="34" spans="1:28" ht="14.4" x14ac:dyDescent="0.3">
      <c r="A34"/>
      <c r="B34" t="s">
        <v>271</v>
      </c>
      <c r="C34" t="s">
        <v>253</v>
      </c>
      <c r="D34" t="s">
        <v>272</v>
      </c>
      <c r="E34"/>
      <c r="F34"/>
      <c r="G34"/>
      <c r="H34"/>
      <c r="I34" t="s">
        <v>15</v>
      </c>
      <c r="J34"/>
      <c r="K34"/>
      <c r="L34"/>
      <c r="M34"/>
      <c r="N34"/>
      <c r="O34"/>
      <c r="P34"/>
      <c r="Q34" s="1"/>
      <c r="R34" s="1"/>
      <c r="S34" s="1"/>
      <c r="T34" s="1"/>
      <c r="U34" s="1"/>
      <c r="V34" s="1"/>
      <c r="W34" s="1"/>
      <c r="X34" s="1"/>
      <c r="Y34" s="1"/>
      <c r="Z34" s="1"/>
      <c r="AA34" s="1"/>
      <c r="AB34" s="1"/>
    </row>
    <row r="35" spans="1:28" ht="14.4" x14ac:dyDescent="0.3">
      <c r="A35"/>
      <c r="B35" t="s">
        <v>271</v>
      </c>
      <c r="C35" t="s">
        <v>254</v>
      </c>
      <c r="D35" t="s">
        <v>274</v>
      </c>
      <c r="E35"/>
      <c r="F35"/>
      <c r="G35"/>
      <c r="H35"/>
      <c r="I35" t="s">
        <v>15</v>
      </c>
      <c r="J35"/>
      <c r="K35"/>
      <c r="L35"/>
      <c r="M35"/>
      <c r="N35"/>
      <c r="O35"/>
      <c r="P35"/>
      <c r="Q35" s="1"/>
      <c r="R35" s="1"/>
      <c r="S35" s="1"/>
      <c r="T35" s="1"/>
      <c r="U35" s="1"/>
      <c r="V35" s="1"/>
      <c r="W35" s="1"/>
      <c r="X35" s="1"/>
      <c r="Y35" s="1"/>
      <c r="Z35" s="1"/>
      <c r="AA35" s="1"/>
      <c r="AB35" s="1"/>
    </row>
    <row r="36" spans="1:28" ht="14.4" x14ac:dyDescent="0.3">
      <c r="A36"/>
      <c r="B36" t="s">
        <v>271</v>
      </c>
      <c r="C36" t="s">
        <v>255</v>
      </c>
      <c r="D36" t="s">
        <v>273</v>
      </c>
      <c r="E36"/>
      <c r="F36"/>
      <c r="G36"/>
      <c r="H36"/>
      <c r="I36" t="s">
        <v>15</v>
      </c>
      <c r="J36"/>
      <c r="K36"/>
      <c r="L36"/>
      <c r="M36"/>
      <c r="N36"/>
      <c r="O36"/>
      <c r="P36"/>
      <c r="Q36" s="1"/>
      <c r="R36" s="1"/>
      <c r="S36" s="1"/>
      <c r="T36" s="1"/>
      <c r="U36" s="1"/>
      <c r="V36" s="1"/>
      <c r="W36" s="1"/>
      <c r="X36" s="1"/>
      <c r="Y36" s="1"/>
      <c r="Z36" s="1"/>
      <c r="AA36" s="1"/>
      <c r="AB36" s="1"/>
    </row>
    <row r="37" spans="1:28" ht="14.4" x14ac:dyDescent="0.3">
      <c r="A37"/>
      <c r="B37" t="s">
        <v>271</v>
      </c>
      <c r="C37" t="s">
        <v>256</v>
      </c>
      <c r="D37" t="s">
        <v>274</v>
      </c>
      <c r="E37"/>
      <c r="F37"/>
      <c r="G37"/>
      <c r="H37"/>
      <c r="I37" t="s">
        <v>15</v>
      </c>
      <c r="J37"/>
      <c r="K37"/>
      <c r="L37"/>
      <c r="M37"/>
      <c r="N37"/>
      <c r="O37"/>
      <c r="P37"/>
      <c r="Q37" s="1"/>
      <c r="R37" s="1"/>
      <c r="S37" s="1"/>
      <c r="T37" s="1"/>
      <c r="U37" s="1"/>
      <c r="V37" s="1"/>
      <c r="W37" s="1"/>
      <c r="X37" s="1"/>
      <c r="Y37" s="1"/>
      <c r="Z37" s="1"/>
      <c r="AA37" s="1"/>
      <c r="AB37" s="1"/>
    </row>
    <row r="38" spans="1:28" ht="14.4" x14ac:dyDescent="0.3">
      <c r="A38"/>
      <c r="B38" t="s">
        <v>271</v>
      </c>
      <c r="C38" t="s">
        <v>257</v>
      </c>
      <c r="D38" t="s">
        <v>275</v>
      </c>
      <c r="E38"/>
      <c r="F38"/>
      <c r="G38"/>
      <c r="H38"/>
      <c r="I38" t="s">
        <v>15</v>
      </c>
      <c r="J38"/>
      <c r="K38"/>
      <c r="L38"/>
      <c r="M38"/>
      <c r="N38"/>
      <c r="O38"/>
      <c r="P38"/>
      <c r="Q38" s="1"/>
      <c r="R38" s="1"/>
      <c r="S38" s="1"/>
      <c r="T38" s="1"/>
      <c r="U38" s="1"/>
      <c r="V38" s="1"/>
      <c r="W38" s="1"/>
      <c r="X38" s="1"/>
      <c r="Y38" s="1"/>
      <c r="Z38" s="1"/>
      <c r="AA38" s="1"/>
      <c r="AB38" s="1"/>
    </row>
    <row r="39" spans="1:28" ht="14.4" x14ac:dyDescent="0.3">
      <c r="A39"/>
      <c r="B39" t="s">
        <v>271</v>
      </c>
      <c r="C39" t="s">
        <v>258</v>
      </c>
      <c r="D39" t="s">
        <v>276</v>
      </c>
      <c r="E39"/>
      <c r="F39"/>
      <c r="G39"/>
      <c r="H39"/>
      <c r="I39" t="s">
        <v>15</v>
      </c>
      <c r="J39"/>
      <c r="K39"/>
      <c r="L39"/>
      <c r="M39"/>
      <c r="N39"/>
      <c r="O39"/>
      <c r="P39"/>
      <c r="Q39" s="1"/>
      <c r="R39" s="1"/>
      <c r="S39" s="1"/>
      <c r="T39" s="1"/>
      <c r="U39" s="1"/>
      <c r="V39" s="1"/>
      <c r="W39" s="1"/>
      <c r="X39" s="1"/>
      <c r="Y39" s="1"/>
      <c r="Z39" s="1"/>
      <c r="AA39" s="1"/>
      <c r="AB39" s="1"/>
    </row>
    <row r="40" spans="1:28" ht="14.4" x14ac:dyDescent="0.3">
      <c r="A40"/>
      <c r="B40" t="s">
        <v>271</v>
      </c>
      <c r="C40" t="s">
        <v>259</v>
      </c>
      <c r="D40" t="s">
        <v>276</v>
      </c>
      <c r="E40"/>
      <c r="F40"/>
      <c r="G40"/>
      <c r="H40"/>
      <c r="I40" t="s">
        <v>15</v>
      </c>
      <c r="J40"/>
      <c r="K40"/>
      <c r="L40"/>
      <c r="M40"/>
      <c r="N40"/>
      <c r="O40"/>
      <c r="P40"/>
      <c r="Q40" s="1"/>
      <c r="R40" s="1"/>
      <c r="S40" s="1"/>
      <c r="T40" s="1"/>
      <c r="U40" s="1"/>
      <c r="V40" s="1"/>
      <c r="W40" s="1"/>
      <c r="X40" s="1"/>
      <c r="Y40" s="1"/>
      <c r="Z40" s="1"/>
      <c r="AA40" s="1"/>
      <c r="AB40" s="1"/>
    </row>
    <row r="41" spans="1:28" ht="14.4" x14ac:dyDescent="0.3">
      <c r="A41"/>
      <c r="B41" t="s">
        <v>271</v>
      </c>
      <c r="C41" t="s">
        <v>260</v>
      </c>
      <c r="D41" t="s">
        <v>274</v>
      </c>
      <c r="E41"/>
      <c r="F41"/>
      <c r="G41"/>
      <c r="H41"/>
      <c r="I41" t="s">
        <v>15</v>
      </c>
      <c r="J41"/>
      <c r="K41"/>
      <c r="L41"/>
      <c r="M41"/>
      <c r="N41"/>
      <c r="O41"/>
      <c r="P41"/>
      <c r="Q41" s="1"/>
      <c r="R41" s="1"/>
      <c r="S41" s="1"/>
      <c r="T41" s="1"/>
      <c r="U41" s="1"/>
      <c r="V41" s="1"/>
      <c r="W41" s="1"/>
      <c r="X41" s="1"/>
      <c r="Y41" s="1"/>
      <c r="Z41" s="1"/>
      <c r="AA41" s="1"/>
      <c r="AB41" s="1"/>
    </row>
    <row r="42" spans="1:28" ht="14.4" x14ac:dyDescent="0.3">
      <c r="A42"/>
      <c r="B42" t="s">
        <v>271</v>
      </c>
      <c r="C42" t="s">
        <v>261</v>
      </c>
      <c r="D42" t="s">
        <v>275</v>
      </c>
      <c r="E42"/>
      <c r="F42"/>
      <c r="G42"/>
      <c r="H42"/>
      <c r="I42" t="s">
        <v>15</v>
      </c>
      <c r="J42"/>
      <c r="K42"/>
      <c r="L42"/>
      <c r="M42"/>
      <c r="N42"/>
      <c r="O42"/>
      <c r="P42"/>
      <c r="Q42" s="1"/>
      <c r="R42" s="1"/>
      <c r="S42" s="1"/>
      <c r="T42" s="1"/>
      <c r="U42" s="1"/>
      <c r="V42" s="1"/>
      <c r="W42" s="1"/>
      <c r="X42" s="1"/>
      <c r="Y42" s="1"/>
      <c r="Z42" s="1"/>
      <c r="AA42" s="1"/>
      <c r="AB42" s="1"/>
    </row>
    <row r="43" spans="1:28" ht="14.4" x14ac:dyDescent="0.3">
      <c r="A43"/>
      <c r="B43" t="s">
        <v>271</v>
      </c>
      <c r="C43" t="s">
        <v>262</v>
      </c>
      <c r="D43" t="s">
        <v>272</v>
      </c>
      <c r="E43"/>
      <c r="F43"/>
      <c r="G43"/>
      <c r="H43"/>
      <c r="I43" t="s">
        <v>15</v>
      </c>
      <c r="J43"/>
      <c r="K43"/>
      <c r="L43"/>
      <c r="M43"/>
      <c r="N43"/>
      <c r="O43"/>
      <c r="P43"/>
      <c r="Q43" s="1"/>
      <c r="R43" s="1"/>
      <c r="S43" s="1"/>
      <c r="T43" s="1"/>
      <c r="U43" s="1"/>
      <c r="V43" s="1"/>
      <c r="W43" s="1"/>
      <c r="X43" s="1"/>
      <c r="Y43" s="1"/>
      <c r="Z43" s="1"/>
      <c r="AA43" s="1"/>
      <c r="AB43" s="1"/>
    </row>
    <row r="44" spans="1:28" ht="14.4" x14ac:dyDescent="0.3">
      <c r="A44"/>
      <c r="B44" t="s">
        <v>271</v>
      </c>
      <c r="C44" t="s">
        <v>263</v>
      </c>
      <c r="D44" t="s">
        <v>276</v>
      </c>
      <c r="E44"/>
      <c r="F44"/>
      <c r="G44"/>
      <c r="H44"/>
      <c r="I44" t="s">
        <v>15</v>
      </c>
      <c r="J44"/>
      <c r="K44"/>
      <c r="L44"/>
      <c r="M44"/>
      <c r="N44"/>
      <c r="O44"/>
      <c r="P44"/>
      <c r="Q44" s="1"/>
      <c r="R44" s="1"/>
      <c r="S44" s="1"/>
      <c r="T44" s="1"/>
      <c r="U44" s="1"/>
      <c r="V44" s="1"/>
      <c r="W44" s="1"/>
      <c r="X44" s="1"/>
      <c r="Y44" s="1"/>
      <c r="Z44" s="1"/>
      <c r="AA44" s="1"/>
      <c r="AB44" s="1"/>
    </row>
    <row r="45" spans="1:28" ht="14.4" x14ac:dyDescent="0.3">
      <c r="A45"/>
      <c r="B45" t="s">
        <v>271</v>
      </c>
      <c r="C45" t="s">
        <v>264</v>
      </c>
      <c r="D45" t="s">
        <v>276</v>
      </c>
      <c r="E45"/>
      <c r="F45"/>
      <c r="G45"/>
      <c r="H45"/>
      <c r="I45" t="s">
        <v>15</v>
      </c>
      <c r="J45"/>
      <c r="K45"/>
      <c r="L45"/>
      <c r="M45"/>
      <c r="N45"/>
      <c r="O45"/>
      <c r="P45"/>
      <c r="Q45" s="1"/>
      <c r="R45" s="1"/>
      <c r="S45" s="1"/>
      <c r="T45" s="1"/>
      <c r="U45" s="1"/>
      <c r="V45" s="1"/>
      <c r="W45" s="1"/>
      <c r="X45" s="1"/>
      <c r="Y45" s="1"/>
      <c r="Z45" s="1"/>
      <c r="AA45" s="1"/>
      <c r="AB45" s="1"/>
    </row>
    <row r="46" spans="1:28" ht="14.4" x14ac:dyDescent="0.3">
      <c r="A46"/>
      <c r="B46" t="s">
        <v>271</v>
      </c>
      <c r="C46" t="s">
        <v>265</v>
      </c>
      <c r="D46" t="s">
        <v>274</v>
      </c>
      <c r="E46"/>
      <c r="F46"/>
      <c r="G46"/>
      <c r="H46"/>
      <c r="I46" t="s">
        <v>15</v>
      </c>
      <c r="J46"/>
      <c r="K46"/>
      <c r="L46"/>
      <c r="M46"/>
      <c r="N46"/>
      <c r="O46"/>
      <c r="P46"/>
      <c r="Q46" s="1"/>
      <c r="R46" s="1"/>
      <c r="S46" s="1"/>
      <c r="T46" s="1"/>
      <c r="U46" s="1"/>
      <c r="V46" s="1"/>
      <c r="W46" s="1"/>
      <c r="X46" s="1"/>
      <c r="Y46" s="1"/>
      <c r="Z46" s="1"/>
      <c r="AA46" s="1"/>
      <c r="AB46" s="1"/>
    </row>
    <row r="47" spans="1:28" ht="14.4" x14ac:dyDescent="0.3">
      <c r="A47"/>
      <c r="B47" t="s">
        <v>271</v>
      </c>
      <c r="C47" t="s">
        <v>266</v>
      </c>
      <c r="D47" t="s">
        <v>275</v>
      </c>
      <c r="E47"/>
      <c r="F47"/>
      <c r="G47"/>
      <c r="H47"/>
      <c r="I47" t="s">
        <v>15</v>
      </c>
      <c r="J47"/>
      <c r="K47"/>
      <c r="L47"/>
      <c r="M47"/>
      <c r="N47"/>
      <c r="O47"/>
      <c r="P47"/>
      <c r="Q47" s="1"/>
      <c r="R47" s="1"/>
      <c r="S47" s="1"/>
      <c r="T47" s="1"/>
      <c r="U47" s="1"/>
      <c r="V47" s="1"/>
      <c r="W47" s="1"/>
      <c r="X47" s="1"/>
      <c r="Y47" s="1"/>
      <c r="Z47" s="1"/>
      <c r="AA47" s="1"/>
      <c r="AB47" s="1"/>
    </row>
    <row r="48" spans="1:28" ht="14.4" x14ac:dyDescent="0.3">
      <c r="A48"/>
      <c r="B48" t="s">
        <v>271</v>
      </c>
      <c r="C48" t="s">
        <v>267</v>
      </c>
      <c r="D48" t="s">
        <v>279</v>
      </c>
      <c r="E48"/>
      <c r="F48"/>
      <c r="G48"/>
      <c r="H48"/>
      <c r="I48" t="s">
        <v>15</v>
      </c>
      <c r="J48"/>
      <c r="K48"/>
      <c r="L48"/>
      <c r="M48"/>
      <c r="N48"/>
      <c r="O48"/>
      <c r="P48"/>
      <c r="Q48" s="1"/>
      <c r="R48" s="1"/>
      <c r="S48" s="1"/>
      <c r="T48" s="1"/>
      <c r="U48" s="1"/>
      <c r="V48" s="1"/>
      <c r="W48" s="1"/>
      <c r="X48" s="1"/>
      <c r="Y48" s="1"/>
      <c r="Z48" s="1"/>
      <c r="AA48" s="1"/>
      <c r="AB48" s="1"/>
    </row>
    <row r="49" spans="1:28" ht="14.4" x14ac:dyDescent="0.3">
      <c r="A49"/>
      <c r="B49" t="s">
        <v>271</v>
      </c>
      <c r="C49" t="s">
        <v>268</v>
      </c>
      <c r="D49" t="s">
        <v>278</v>
      </c>
      <c r="E49"/>
      <c r="F49"/>
      <c r="G49"/>
      <c r="H49"/>
      <c r="I49" t="s">
        <v>15</v>
      </c>
      <c r="J49"/>
      <c r="K49"/>
      <c r="L49"/>
      <c r="M49"/>
      <c r="N49"/>
      <c r="O49"/>
      <c r="P49"/>
      <c r="Q49" s="1"/>
      <c r="R49" s="1"/>
      <c r="S49" s="1"/>
      <c r="T49" s="1"/>
      <c r="U49" s="1"/>
      <c r="V49" s="1"/>
      <c r="W49" s="1"/>
      <c r="X49" s="1"/>
      <c r="Y49" s="1"/>
      <c r="Z49" s="1"/>
      <c r="AA49" s="1"/>
      <c r="AB49" s="1"/>
    </row>
    <row r="50" spans="1:28" ht="14.4" x14ac:dyDescent="0.3">
      <c r="A50"/>
      <c r="B50" t="s">
        <v>271</v>
      </c>
      <c r="C50" t="s">
        <v>269</v>
      </c>
      <c r="D50" t="s">
        <v>273</v>
      </c>
      <c r="E50"/>
      <c r="F50"/>
      <c r="G50"/>
      <c r="H50"/>
      <c r="I50" t="s">
        <v>15</v>
      </c>
      <c r="J50"/>
      <c r="K50"/>
      <c r="L50"/>
      <c r="M50"/>
      <c r="N50"/>
      <c r="O50"/>
      <c r="P50"/>
      <c r="Q50" s="1"/>
      <c r="R50" s="1"/>
      <c r="S50" s="1"/>
      <c r="T50" s="1"/>
      <c r="U50" s="1"/>
      <c r="V50" s="1"/>
      <c r="W50" s="1"/>
      <c r="X50" s="1"/>
      <c r="Y50" s="1"/>
      <c r="Z50" s="1"/>
      <c r="AA50" s="1"/>
      <c r="AB50" s="1"/>
    </row>
    <row r="51" spans="1:28" ht="14.4" x14ac:dyDescent="0.3">
      <c r="A51"/>
      <c r="B51" t="s">
        <v>271</v>
      </c>
      <c r="C51" t="s">
        <v>270</v>
      </c>
      <c r="D51" t="s">
        <v>274</v>
      </c>
      <c r="E51"/>
      <c r="F51"/>
      <c r="G51"/>
      <c r="H51"/>
      <c r="I51" t="s">
        <v>15</v>
      </c>
      <c r="J51"/>
      <c r="K51"/>
      <c r="L51"/>
      <c r="M51"/>
      <c r="N51"/>
      <c r="O51"/>
      <c r="P51"/>
      <c r="Q51" s="1"/>
      <c r="R51" s="1"/>
      <c r="S51" s="1"/>
      <c r="T51" s="1"/>
      <c r="U51" s="1"/>
      <c r="V51" s="1"/>
      <c r="W51" s="1"/>
      <c r="X51" s="1"/>
      <c r="Y51" s="1"/>
      <c r="Z51" s="1"/>
      <c r="AA51" s="1"/>
      <c r="AB51" s="1"/>
    </row>
    <row r="52" spans="1:28" customFormat="1" ht="14.4" x14ac:dyDescent="0.3"/>
    <row r="53" spans="1:28" customFormat="1" ht="14.4" x14ac:dyDescent="0.3"/>
    <row r="54" spans="1:28" customFormat="1" ht="14.4" x14ac:dyDescent="0.3"/>
    <row r="55" spans="1:28" customFormat="1" ht="14.4" x14ac:dyDescent="0.3"/>
    <row r="56" spans="1:28" customFormat="1" ht="14.4" x14ac:dyDescent="0.3"/>
    <row r="57" spans="1:28" customFormat="1" ht="14.4" x14ac:dyDescent="0.3"/>
    <row r="58" spans="1:28" customFormat="1" ht="14.4" x14ac:dyDescent="0.3"/>
    <row r="59" spans="1:28" customFormat="1" ht="14.4" x14ac:dyDescent="0.3"/>
    <row r="60" spans="1:28" customFormat="1" ht="14.4" x14ac:dyDescent="0.3"/>
    <row r="61" spans="1:28" customFormat="1" ht="14.4" x14ac:dyDescent="0.3"/>
    <row r="62" spans="1:28" customFormat="1" ht="14.4" x14ac:dyDescent="0.3"/>
    <row r="63" spans="1:28" customFormat="1" ht="14.4" x14ac:dyDescent="0.3"/>
    <row r="64" spans="1:28" customFormat="1" ht="14.4" x14ac:dyDescent="0.3"/>
    <row r="65" customFormat="1" ht="14.4" x14ac:dyDescent="0.3"/>
    <row r="66" customFormat="1" ht="14.4" x14ac:dyDescent="0.3"/>
    <row r="67" customFormat="1" ht="14.4" x14ac:dyDescent="0.3"/>
    <row r="68" customFormat="1" ht="14.4" x14ac:dyDescent="0.3"/>
    <row r="69" customFormat="1" ht="14.4" x14ac:dyDescent="0.3"/>
    <row r="70" customFormat="1" ht="14.4" x14ac:dyDescent="0.3"/>
    <row r="71" customFormat="1" ht="14.4" x14ac:dyDescent="0.3"/>
    <row r="72" customFormat="1" ht="14.4" x14ac:dyDescent="0.3"/>
    <row r="73" customFormat="1" ht="14.4" x14ac:dyDescent="0.3"/>
    <row r="74" customFormat="1" ht="14.4" x14ac:dyDescent="0.3"/>
    <row r="75" customFormat="1" ht="14.4" x14ac:dyDescent="0.3"/>
    <row r="76" customFormat="1" ht="14.4" x14ac:dyDescent="0.3"/>
    <row r="77" customFormat="1" ht="14.4" x14ac:dyDescent="0.3"/>
    <row r="78" customFormat="1" ht="14.4" x14ac:dyDescent="0.3"/>
    <row r="79" customFormat="1" ht="14.4" x14ac:dyDescent="0.3"/>
    <row r="80" customFormat="1" ht="14.4" x14ac:dyDescent="0.3"/>
    <row r="81" customFormat="1" ht="14.4" x14ac:dyDescent="0.3"/>
    <row r="82" customFormat="1" ht="14.4" x14ac:dyDescent="0.3"/>
    <row r="83" customFormat="1" ht="14.4" x14ac:dyDescent="0.3"/>
    <row r="84" customFormat="1" ht="14.4" x14ac:dyDescent="0.3"/>
    <row r="85" customFormat="1" ht="14.4" x14ac:dyDescent="0.3"/>
    <row r="86" customFormat="1" ht="14.4" x14ac:dyDescent="0.3"/>
    <row r="87" customFormat="1" ht="14.4" x14ac:dyDescent="0.3"/>
    <row r="88" customFormat="1" ht="14.4" x14ac:dyDescent="0.3"/>
    <row r="89" customFormat="1" ht="14.4" x14ac:dyDescent="0.3"/>
    <row r="90" customFormat="1" ht="14.4" x14ac:dyDescent="0.3"/>
    <row r="91" customFormat="1" ht="14.4" x14ac:dyDescent="0.3"/>
    <row r="92" customFormat="1" ht="14.4" x14ac:dyDescent="0.3"/>
    <row r="93" customFormat="1" ht="14.4" x14ac:dyDescent="0.3"/>
    <row r="94" customFormat="1" ht="14.4" x14ac:dyDescent="0.3"/>
    <row r="95" customFormat="1" ht="14.4" x14ac:dyDescent="0.3"/>
    <row r="96" customFormat="1" ht="14.4" x14ac:dyDescent="0.3"/>
    <row r="97" customFormat="1" ht="14.4" x14ac:dyDescent="0.3"/>
    <row r="98" customFormat="1" ht="14.4" x14ac:dyDescent="0.3"/>
    <row r="99" customFormat="1" ht="14.4" x14ac:dyDescent="0.3"/>
    <row r="100" customFormat="1" ht="14.4" x14ac:dyDescent="0.3"/>
    <row r="101" customFormat="1" ht="14.4" x14ac:dyDescent="0.3"/>
    <row r="102" customFormat="1" ht="14.4" x14ac:dyDescent="0.3"/>
    <row r="103" customFormat="1" ht="14.4" x14ac:dyDescent="0.3"/>
    <row r="104" customFormat="1" ht="14.4" x14ac:dyDescent="0.3"/>
    <row r="105" customFormat="1" ht="14.4" x14ac:dyDescent="0.3"/>
    <row r="106" customFormat="1" ht="14.4" x14ac:dyDescent="0.3"/>
    <row r="107" customFormat="1" ht="14.4" x14ac:dyDescent="0.3"/>
    <row r="108" customFormat="1" ht="14.4" x14ac:dyDescent="0.3"/>
    <row r="109" customFormat="1" ht="14.4" x14ac:dyDescent="0.3"/>
    <row r="110" customFormat="1" ht="14.4" x14ac:dyDescent="0.3"/>
    <row r="111" customFormat="1" ht="14.4" x14ac:dyDescent="0.3"/>
    <row r="112" customFormat="1" ht="14.4" x14ac:dyDescent="0.3"/>
    <row r="113" customFormat="1" ht="14.4" x14ac:dyDescent="0.3"/>
    <row r="114" customFormat="1" ht="14.4" x14ac:dyDescent="0.3"/>
    <row r="115" customFormat="1" ht="14.4" x14ac:dyDescent="0.3"/>
    <row r="116" customFormat="1" ht="14.4" x14ac:dyDescent="0.3"/>
    <row r="117" customFormat="1" ht="14.4" x14ac:dyDescent="0.3"/>
    <row r="118" customFormat="1" ht="14.4" x14ac:dyDescent="0.3"/>
    <row r="119" customFormat="1" ht="14.4" x14ac:dyDescent="0.3"/>
    <row r="120" customFormat="1" ht="14.4" x14ac:dyDescent="0.3"/>
    <row r="121" customFormat="1" ht="14.4" x14ac:dyDescent="0.3"/>
    <row r="122" customFormat="1" ht="14.4" x14ac:dyDescent="0.3"/>
    <row r="123" customFormat="1" ht="14.4" x14ac:dyDescent="0.3"/>
    <row r="124" customFormat="1" ht="14.4" x14ac:dyDescent="0.3"/>
    <row r="125" customFormat="1" ht="14.4" x14ac:dyDescent="0.3"/>
    <row r="126" customFormat="1" ht="14.4" x14ac:dyDescent="0.3"/>
    <row r="127" customFormat="1" ht="14.4" x14ac:dyDescent="0.3"/>
    <row r="128" customFormat="1" ht="14.4" x14ac:dyDescent="0.3"/>
    <row r="129" customFormat="1" ht="14.4" x14ac:dyDescent="0.3"/>
    <row r="130" customFormat="1" ht="14.4" x14ac:dyDescent="0.3"/>
    <row r="131" customFormat="1" ht="14.4" x14ac:dyDescent="0.3"/>
    <row r="132" customFormat="1" ht="14.4" x14ac:dyDescent="0.3"/>
    <row r="133" customFormat="1" ht="14.4" x14ac:dyDescent="0.3"/>
    <row r="134" customFormat="1" ht="14.4" x14ac:dyDescent="0.3"/>
    <row r="135" customFormat="1" ht="14.4" x14ac:dyDescent="0.3"/>
    <row r="136" customFormat="1" ht="14.4" x14ac:dyDescent="0.3"/>
    <row r="137" customFormat="1" ht="14.4" x14ac:dyDescent="0.3"/>
    <row r="138" customFormat="1" ht="14.4" x14ac:dyDescent="0.3"/>
    <row r="139" customFormat="1" ht="14.4" x14ac:dyDescent="0.3"/>
    <row r="140" customFormat="1" ht="14.4" x14ac:dyDescent="0.3"/>
    <row r="141" customFormat="1" ht="14.4" x14ac:dyDescent="0.3"/>
    <row r="142" customFormat="1" ht="14.4" x14ac:dyDescent="0.3"/>
    <row r="143" customFormat="1" ht="14.4" x14ac:dyDescent="0.3"/>
    <row r="144" customFormat="1" ht="14.4" x14ac:dyDescent="0.3"/>
    <row r="145" customFormat="1" ht="14.4" x14ac:dyDescent="0.3"/>
    <row r="146" customFormat="1" ht="14.4" x14ac:dyDescent="0.3"/>
    <row r="147" customFormat="1" ht="14.4" x14ac:dyDescent="0.3"/>
    <row r="148" customFormat="1" ht="14.4" x14ac:dyDescent="0.3"/>
    <row r="149" customFormat="1" ht="14.4" x14ac:dyDescent="0.3"/>
    <row r="150" customFormat="1" ht="14.4" x14ac:dyDescent="0.3"/>
    <row r="151" customFormat="1" ht="14.4" x14ac:dyDescent="0.3"/>
    <row r="152" customFormat="1" ht="14.4" x14ac:dyDescent="0.3"/>
    <row r="153" customFormat="1" ht="14.4" x14ac:dyDescent="0.3"/>
    <row r="154" customFormat="1" ht="14.4" x14ac:dyDescent="0.3"/>
    <row r="155" customFormat="1" ht="14.4" x14ac:dyDescent="0.3"/>
    <row r="156" customFormat="1" ht="14.4" x14ac:dyDescent="0.3"/>
    <row r="157" customFormat="1" ht="14.4" x14ac:dyDescent="0.3"/>
    <row r="158" customFormat="1" ht="14.4" x14ac:dyDescent="0.3"/>
    <row r="159" customFormat="1" ht="14.4" x14ac:dyDescent="0.3"/>
    <row r="160" customFormat="1" ht="14.4" x14ac:dyDescent="0.3"/>
    <row r="161" customFormat="1" ht="14.4" x14ac:dyDescent="0.3"/>
    <row r="162" customFormat="1" ht="14.4" x14ac:dyDescent="0.3"/>
    <row r="163" customFormat="1" ht="14.4" x14ac:dyDescent="0.3"/>
    <row r="164" customFormat="1" ht="14.4" x14ac:dyDescent="0.3"/>
    <row r="165" customFormat="1" ht="14.4" x14ac:dyDescent="0.3"/>
    <row r="166" customFormat="1" ht="14.4" x14ac:dyDescent="0.3"/>
    <row r="167" customFormat="1" ht="14.4" x14ac:dyDescent="0.3"/>
    <row r="168" customFormat="1" ht="14.4" x14ac:dyDescent="0.3"/>
    <row r="169" customFormat="1" ht="14.4" x14ac:dyDescent="0.3"/>
    <row r="170" customFormat="1" ht="14.4" x14ac:dyDescent="0.3"/>
    <row r="171" customFormat="1" ht="14.4" x14ac:dyDescent="0.3"/>
    <row r="172" customFormat="1" ht="14.4" x14ac:dyDescent="0.3"/>
    <row r="173" customFormat="1" ht="14.4" x14ac:dyDescent="0.3"/>
    <row r="174" customFormat="1" ht="14.4" x14ac:dyDescent="0.3"/>
    <row r="175" customFormat="1" ht="14.4" x14ac:dyDescent="0.3"/>
    <row r="176" customFormat="1" ht="14.4" x14ac:dyDescent="0.3"/>
    <row r="177" customFormat="1" ht="14.4" x14ac:dyDescent="0.3"/>
    <row r="178" customFormat="1" ht="14.4" x14ac:dyDescent="0.3"/>
    <row r="179" customFormat="1" ht="14.4" x14ac:dyDescent="0.3"/>
    <row r="180" customFormat="1" ht="14.4" x14ac:dyDescent="0.3"/>
    <row r="181" customFormat="1" ht="14.4" x14ac:dyDescent="0.3"/>
    <row r="182" customFormat="1" ht="14.4" x14ac:dyDescent="0.3"/>
    <row r="183" customFormat="1" ht="14.4" x14ac:dyDescent="0.3"/>
    <row r="184" customFormat="1" ht="14.4" x14ac:dyDescent="0.3"/>
    <row r="185" customFormat="1" ht="14.4" x14ac:dyDescent="0.3"/>
    <row r="186" customFormat="1" ht="14.4" x14ac:dyDescent="0.3"/>
    <row r="187" customFormat="1" ht="14.4" x14ac:dyDescent="0.3"/>
    <row r="188" customFormat="1" ht="14.4" x14ac:dyDescent="0.3"/>
    <row r="189" customFormat="1" ht="14.4" x14ac:dyDescent="0.3"/>
    <row r="190" customFormat="1" ht="14.4" x14ac:dyDescent="0.3"/>
    <row r="191" customFormat="1" ht="14.4" x14ac:dyDescent="0.3"/>
    <row r="192" customFormat="1" ht="14.4" x14ac:dyDescent="0.3"/>
    <row r="193" customFormat="1" ht="14.4" x14ac:dyDescent="0.3"/>
    <row r="194" customFormat="1" ht="14.4" x14ac:dyDescent="0.3"/>
    <row r="195" customFormat="1" ht="14.4" x14ac:dyDescent="0.3"/>
    <row r="196" customFormat="1" ht="14.4" x14ac:dyDescent="0.3"/>
    <row r="197" customFormat="1" ht="14.4" x14ac:dyDescent="0.3"/>
    <row r="198" customFormat="1" ht="14.4" x14ac:dyDescent="0.3"/>
    <row r="199" customFormat="1" ht="14.4" x14ac:dyDescent="0.3"/>
    <row r="200" customFormat="1" ht="14.4" x14ac:dyDescent="0.3"/>
    <row r="201" customFormat="1" ht="14.4" x14ac:dyDescent="0.3"/>
    <row r="202" customFormat="1" ht="14.4" x14ac:dyDescent="0.3"/>
    <row r="203" customFormat="1" ht="14.4" x14ac:dyDescent="0.3"/>
    <row r="204" customFormat="1" ht="14.4" x14ac:dyDescent="0.3"/>
    <row r="205" customFormat="1" ht="14.4" x14ac:dyDescent="0.3"/>
    <row r="206" customFormat="1" ht="14.4" x14ac:dyDescent="0.3"/>
    <row r="207" customFormat="1" ht="14.4" x14ac:dyDescent="0.3"/>
    <row r="208" customFormat="1" ht="14.4" x14ac:dyDescent="0.3"/>
    <row r="209" customFormat="1" ht="14.4" x14ac:dyDescent="0.3"/>
    <row r="210" customFormat="1" ht="14.4" x14ac:dyDescent="0.3"/>
    <row r="211" customFormat="1" ht="14.4" x14ac:dyDescent="0.3"/>
    <row r="212" customFormat="1" ht="14.4" x14ac:dyDescent="0.3"/>
    <row r="213" customFormat="1" ht="14.4" x14ac:dyDescent="0.3"/>
    <row r="214" customFormat="1" ht="14.4" x14ac:dyDescent="0.3"/>
    <row r="215" customFormat="1" ht="14.4" x14ac:dyDescent="0.3"/>
    <row r="216" customFormat="1" ht="14.4" x14ac:dyDescent="0.3"/>
    <row r="217" customFormat="1" ht="14.4" x14ac:dyDescent="0.3"/>
    <row r="218" customFormat="1" ht="14.4" x14ac:dyDescent="0.3"/>
    <row r="219" customFormat="1" ht="14.4" x14ac:dyDescent="0.3"/>
    <row r="220" customFormat="1" ht="14.4" x14ac:dyDescent="0.3"/>
    <row r="221" customFormat="1" ht="14.4" x14ac:dyDescent="0.3"/>
    <row r="222" customFormat="1" ht="14.4" x14ac:dyDescent="0.3"/>
    <row r="223" customFormat="1" ht="14.4" x14ac:dyDescent="0.3"/>
    <row r="224" customFormat="1" ht="14.4" x14ac:dyDescent="0.3"/>
    <row r="225" customFormat="1" ht="14.4" x14ac:dyDescent="0.3"/>
    <row r="226" customFormat="1" ht="14.4" x14ac:dyDescent="0.3"/>
    <row r="227" customFormat="1" ht="14.4" x14ac:dyDescent="0.3"/>
    <row r="228" customFormat="1" ht="14.4" x14ac:dyDescent="0.3"/>
    <row r="229" customFormat="1" ht="14.4" x14ac:dyDescent="0.3"/>
    <row r="230" customFormat="1" ht="14.4" x14ac:dyDescent="0.3"/>
    <row r="231" customFormat="1" ht="14.4" x14ac:dyDescent="0.3"/>
    <row r="232" customFormat="1" ht="14.4" x14ac:dyDescent="0.3"/>
    <row r="233" customFormat="1" ht="14.4" x14ac:dyDescent="0.3"/>
    <row r="234" customFormat="1" ht="14.4" x14ac:dyDescent="0.3"/>
    <row r="235" customFormat="1" ht="14.4" x14ac:dyDescent="0.3"/>
    <row r="236" customFormat="1" ht="14.4" x14ac:dyDescent="0.3"/>
    <row r="237" customFormat="1" ht="14.4" x14ac:dyDescent="0.3"/>
    <row r="238" customFormat="1" ht="14.4" x14ac:dyDescent="0.3"/>
    <row r="239" customFormat="1" ht="14.4" x14ac:dyDescent="0.3"/>
    <row r="240" customFormat="1" ht="14.4" x14ac:dyDescent="0.3"/>
    <row r="241" customFormat="1" ht="14.4" x14ac:dyDescent="0.3"/>
    <row r="242" customFormat="1" ht="14.4" x14ac:dyDescent="0.3"/>
    <row r="243" customFormat="1" ht="14.4" x14ac:dyDescent="0.3"/>
    <row r="244" customFormat="1" ht="14.4" x14ac:dyDescent="0.3"/>
    <row r="245" customFormat="1" ht="14.4" x14ac:dyDescent="0.3"/>
    <row r="246" customFormat="1" ht="14.4" x14ac:dyDescent="0.3"/>
    <row r="247" customFormat="1" ht="14.4" x14ac:dyDescent="0.3"/>
    <row r="248" customFormat="1" ht="14.4" x14ac:dyDescent="0.3"/>
    <row r="249" customFormat="1" ht="14.4" x14ac:dyDescent="0.3"/>
    <row r="250" customFormat="1" ht="14.4" x14ac:dyDescent="0.3"/>
    <row r="251" customFormat="1" ht="14.4" x14ac:dyDescent="0.3"/>
    <row r="252" customFormat="1" ht="14.4" x14ac:dyDescent="0.3"/>
    <row r="253" customFormat="1" ht="14.4" x14ac:dyDescent="0.3"/>
    <row r="254" customFormat="1" ht="14.4" x14ac:dyDescent="0.3"/>
    <row r="255" customFormat="1" ht="14.4" x14ac:dyDescent="0.3"/>
    <row r="256" customFormat="1" ht="14.4" x14ac:dyDescent="0.3"/>
    <row r="257" customFormat="1" ht="14.4" x14ac:dyDescent="0.3"/>
    <row r="258" customFormat="1" ht="14.4" x14ac:dyDescent="0.3"/>
    <row r="259" customFormat="1" ht="14.4" x14ac:dyDescent="0.3"/>
    <row r="260" customFormat="1" ht="14.4" x14ac:dyDescent="0.3"/>
    <row r="261" customFormat="1" ht="14.4" x14ac:dyDescent="0.3"/>
    <row r="262" customFormat="1" ht="14.4" x14ac:dyDescent="0.3"/>
    <row r="263" customFormat="1" ht="14.4" x14ac:dyDescent="0.3"/>
    <row r="264" customFormat="1" ht="14.4" x14ac:dyDescent="0.3"/>
    <row r="265" customFormat="1" ht="14.4" x14ac:dyDescent="0.3"/>
    <row r="266" customFormat="1" ht="14.4" x14ac:dyDescent="0.3"/>
    <row r="267" customFormat="1" ht="14.4" x14ac:dyDescent="0.3"/>
    <row r="268" customFormat="1" ht="14.4" x14ac:dyDescent="0.3"/>
    <row r="269" customFormat="1" ht="14.4" x14ac:dyDescent="0.3"/>
    <row r="270" customFormat="1" ht="14.4" x14ac:dyDescent="0.3"/>
    <row r="271" customFormat="1" ht="14.4" x14ac:dyDescent="0.3"/>
    <row r="272" customFormat="1" ht="14.4" x14ac:dyDescent="0.3"/>
    <row r="273" customFormat="1" ht="14.4" x14ac:dyDescent="0.3"/>
    <row r="274" customFormat="1" ht="14.4" x14ac:dyDescent="0.3"/>
    <row r="275" customFormat="1" ht="14.4" x14ac:dyDescent="0.3"/>
    <row r="276" customFormat="1" ht="14.4" x14ac:dyDescent="0.3"/>
    <row r="277" customFormat="1" ht="14.4" x14ac:dyDescent="0.3"/>
    <row r="278" customFormat="1" ht="14.4" x14ac:dyDescent="0.3"/>
    <row r="279" customFormat="1" ht="14.4" x14ac:dyDescent="0.3"/>
    <row r="280" customFormat="1" ht="14.4" x14ac:dyDescent="0.3"/>
    <row r="281" customFormat="1" ht="14.4" x14ac:dyDescent="0.3"/>
    <row r="282" customFormat="1" ht="14.4" x14ac:dyDescent="0.3"/>
    <row r="283" customFormat="1" ht="14.4" x14ac:dyDescent="0.3"/>
    <row r="284" customFormat="1" ht="14.4" x14ac:dyDescent="0.3"/>
    <row r="285" customFormat="1" ht="14.4" x14ac:dyDescent="0.3"/>
    <row r="286" customFormat="1" ht="14.4" x14ac:dyDescent="0.3"/>
    <row r="287" customFormat="1" ht="14.4" x14ac:dyDescent="0.3"/>
    <row r="288" customFormat="1" ht="14.4" x14ac:dyDescent="0.3"/>
    <row r="289" customFormat="1" ht="14.4" x14ac:dyDescent="0.3"/>
    <row r="290" customFormat="1" ht="14.4" x14ac:dyDescent="0.3"/>
    <row r="291" customFormat="1" ht="14.4" x14ac:dyDescent="0.3"/>
    <row r="292" customFormat="1" ht="14.4" x14ac:dyDescent="0.3"/>
    <row r="293" customFormat="1" ht="14.4" x14ac:dyDescent="0.3"/>
    <row r="294" customFormat="1" ht="14.4" x14ac:dyDescent="0.3"/>
    <row r="295" customFormat="1" ht="14.4" x14ac:dyDescent="0.3"/>
    <row r="296" customFormat="1" ht="14.4" x14ac:dyDescent="0.3"/>
    <row r="297" customFormat="1" ht="14.4" x14ac:dyDescent="0.3"/>
    <row r="298" customFormat="1" ht="14.4" x14ac:dyDescent="0.3"/>
    <row r="299" customFormat="1" ht="14.4" x14ac:dyDescent="0.3"/>
    <row r="300" customFormat="1" ht="14.4" x14ac:dyDescent="0.3"/>
    <row r="301" customFormat="1" ht="14.4" x14ac:dyDescent="0.3"/>
    <row r="302" customFormat="1" ht="14.4" x14ac:dyDescent="0.3"/>
    <row r="303" customFormat="1" ht="14.4" x14ac:dyDescent="0.3"/>
    <row r="304" customFormat="1" ht="14.4" x14ac:dyDescent="0.3"/>
    <row r="305" customFormat="1" ht="14.4" x14ac:dyDescent="0.3"/>
    <row r="306" customFormat="1" ht="14.4" x14ac:dyDescent="0.3"/>
    <row r="307" customFormat="1" ht="14.4" x14ac:dyDescent="0.3"/>
    <row r="308" customFormat="1" ht="14.4" x14ac:dyDescent="0.3"/>
    <row r="309" customFormat="1" ht="14.4" x14ac:dyDescent="0.3"/>
    <row r="310" customFormat="1" ht="14.4" x14ac:dyDescent="0.3"/>
    <row r="311" customFormat="1" ht="14.4" x14ac:dyDescent="0.3"/>
    <row r="312" customFormat="1" ht="14.4" x14ac:dyDescent="0.3"/>
    <row r="313" customFormat="1" ht="14.4" x14ac:dyDescent="0.3"/>
    <row r="314" customFormat="1" ht="14.4" x14ac:dyDescent="0.3"/>
    <row r="315" customFormat="1" ht="14.4" x14ac:dyDescent="0.3"/>
    <row r="316" customFormat="1" ht="14.4" x14ac:dyDescent="0.3"/>
    <row r="317" customFormat="1" ht="14.4" x14ac:dyDescent="0.3"/>
    <row r="318" customFormat="1" ht="14.4" x14ac:dyDescent="0.3"/>
    <row r="319" customFormat="1" ht="14.4" x14ac:dyDescent="0.3"/>
    <row r="320" customFormat="1" ht="14.4" x14ac:dyDescent="0.3"/>
    <row r="321" customFormat="1" ht="14.4" x14ac:dyDescent="0.3"/>
    <row r="322" customFormat="1" ht="14.4" x14ac:dyDescent="0.3"/>
    <row r="323" customFormat="1" ht="14.4" x14ac:dyDescent="0.3"/>
    <row r="324" customFormat="1" ht="14.4" x14ac:dyDescent="0.3"/>
    <row r="325" customFormat="1" ht="14.4" x14ac:dyDescent="0.3"/>
    <row r="326" customFormat="1" ht="14.4" x14ac:dyDescent="0.3"/>
    <row r="327" customFormat="1" ht="14.4" x14ac:dyDescent="0.3"/>
    <row r="328" customFormat="1" ht="14.4" x14ac:dyDescent="0.3"/>
    <row r="329" customFormat="1" ht="14.4" x14ac:dyDescent="0.3"/>
    <row r="330" customFormat="1" ht="14.4" x14ac:dyDescent="0.3"/>
    <row r="331" customFormat="1" ht="14.4" x14ac:dyDescent="0.3"/>
    <row r="332" customFormat="1" ht="14.4" x14ac:dyDescent="0.3"/>
    <row r="333" customFormat="1" ht="14.4" x14ac:dyDescent="0.3"/>
    <row r="334" customFormat="1" ht="14.4" x14ac:dyDescent="0.3"/>
    <row r="335" customFormat="1" ht="14.4" x14ac:dyDescent="0.3"/>
    <row r="336" customFormat="1" ht="14.4" x14ac:dyDescent="0.3"/>
    <row r="337" customFormat="1" ht="14.4" x14ac:dyDescent="0.3"/>
    <row r="338" customFormat="1" ht="14.4" x14ac:dyDescent="0.3"/>
    <row r="339" customFormat="1" ht="14.4" x14ac:dyDescent="0.3"/>
    <row r="340" customFormat="1" ht="14.4" x14ac:dyDescent="0.3"/>
    <row r="341" customFormat="1" ht="14.4" x14ac:dyDescent="0.3"/>
    <row r="342" customFormat="1" ht="14.4" x14ac:dyDescent="0.3"/>
    <row r="343" customFormat="1" ht="14.4" x14ac:dyDescent="0.3"/>
    <row r="344" customFormat="1" ht="14.4" x14ac:dyDescent="0.3"/>
    <row r="345" customFormat="1" ht="14.4" x14ac:dyDescent="0.3"/>
    <row r="346" customFormat="1" ht="14.4" x14ac:dyDescent="0.3"/>
    <row r="347" customFormat="1" ht="14.4" x14ac:dyDescent="0.3"/>
    <row r="348" customFormat="1" ht="14.4" x14ac:dyDescent="0.3"/>
    <row r="349" customFormat="1" ht="14.4" x14ac:dyDescent="0.3"/>
    <row r="350" customFormat="1" ht="14.4" x14ac:dyDescent="0.3"/>
    <row r="351" customFormat="1" ht="14.4" x14ac:dyDescent="0.3"/>
    <row r="352" customFormat="1" ht="14.4" x14ac:dyDescent="0.3"/>
    <row r="353" customFormat="1" ht="14.4" x14ac:dyDescent="0.3"/>
    <row r="354" customFormat="1" ht="14.4" x14ac:dyDescent="0.3"/>
    <row r="355" customFormat="1" ht="14.4" x14ac:dyDescent="0.3"/>
    <row r="356" customFormat="1" ht="14.4" x14ac:dyDescent="0.3"/>
    <row r="357" customFormat="1" ht="14.4" x14ac:dyDescent="0.3"/>
    <row r="358" customFormat="1" ht="14.4" x14ac:dyDescent="0.3"/>
    <row r="359" customFormat="1" ht="14.4" x14ac:dyDescent="0.3"/>
    <row r="360" customFormat="1" ht="14.4" x14ac:dyDescent="0.3"/>
    <row r="361" customFormat="1" ht="14.4" x14ac:dyDescent="0.3"/>
    <row r="362" customFormat="1" ht="14.4" x14ac:dyDescent="0.3"/>
    <row r="363" customFormat="1" ht="14.4" x14ac:dyDescent="0.3"/>
    <row r="364" customFormat="1" ht="14.4" x14ac:dyDescent="0.3"/>
    <row r="365" customFormat="1" ht="14.4" x14ac:dyDescent="0.3"/>
    <row r="366" customFormat="1" ht="14.4" x14ac:dyDescent="0.3"/>
    <row r="367" customFormat="1" ht="14.4" x14ac:dyDescent="0.3"/>
    <row r="368" customFormat="1" ht="14.4" x14ac:dyDescent="0.3"/>
    <row r="369" customFormat="1" ht="14.4" x14ac:dyDescent="0.3"/>
    <row r="370" customFormat="1" ht="14.4" x14ac:dyDescent="0.3"/>
    <row r="371" customFormat="1" ht="14.4" x14ac:dyDescent="0.3"/>
    <row r="372" customFormat="1" ht="14.4" x14ac:dyDescent="0.3"/>
    <row r="373" customFormat="1" ht="14.4" x14ac:dyDescent="0.3"/>
    <row r="374" customFormat="1" ht="14.4" x14ac:dyDescent="0.3"/>
    <row r="375" customFormat="1" ht="14.4" x14ac:dyDescent="0.3"/>
    <row r="376" customFormat="1" ht="14.4" x14ac:dyDescent="0.3"/>
    <row r="377" customFormat="1" ht="14.4" x14ac:dyDescent="0.3"/>
    <row r="378" customFormat="1" ht="14.4" x14ac:dyDescent="0.3"/>
    <row r="379" customFormat="1" ht="14.4" x14ac:dyDescent="0.3"/>
    <row r="380" customFormat="1" ht="14.4" x14ac:dyDescent="0.3"/>
    <row r="381" customFormat="1" ht="14.4" x14ac:dyDescent="0.3"/>
    <row r="382" customFormat="1" ht="14.4" x14ac:dyDescent="0.3"/>
    <row r="383" customFormat="1" ht="14.4" x14ac:dyDescent="0.3"/>
    <row r="384" customFormat="1" ht="14.4" x14ac:dyDescent="0.3"/>
    <row r="385" customFormat="1" ht="14.4" x14ac:dyDescent="0.3"/>
    <row r="386" customFormat="1" ht="14.4" x14ac:dyDescent="0.3"/>
    <row r="387" customFormat="1" ht="14.4" x14ac:dyDescent="0.3"/>
    <row r="388" customFormat="1" ht="14.4" x14ac:dyDescent="0.3"/>
    <row r="389" customFormat="1" ht="14.4" x14ac:dyDescent="0.3"/>
    <row r="390" customFormat="1" ht="14.4" x14ac:dyDescent="0.3"/>
    <row r="391" customFormat="1" ht="14.4" x14ac:dyDescent="0.3"/>
    <row r="392" customFormat="1" ht="14.4" x14ac:dyDescent="0.3"/>
    <row r="393" customFormat="1" ht="14.4" x14ac:dyDescent="0.3"/>
    <row r="394" customFormat="1" ht="14.4" x14ac:dyDescent="0.3"/>
    <row r="395" customFormat="1" ht="14.4" x14ac:dyDescent="0.3"/>
    <row r="396" customFormat="1" ht="14.4" x14ac:dyDescent="0.3"/>
    <row r="397" customFormat="1" ht="14.4" x14ac:dyDescent="0.3"/>
    <row r="398" customFormat="1" ht="14.4" x14ac:dyDescent="0.3"/>
    <row r="399" customFormat="1" ht="14.4" x14ac:dyDescent="0.3"/>
    <row r="400" customFormat="1" ht="14.4" x14ac:dyDescent="0.3"/>
    <row r="401" customFormat="1" ht="14.4" x14ac:dyDescent="0.3"/>
    <row r="402" customFormat="1" ht="14.4" x14ac:dyDescent="0.3"/>
    <row r="403" customFormat="1" ht="14.4" x14ac:dyDescent="0.3"/>
    <row r="404" customFormat="1" ht="14.4" x14ac:dyDescent="0.3"/>
    <row r="405" customFormat="1" ht="14.4" x14ac:dyDescent="0.3"/>
    <row r="406" customFormat="1" ht="14.4" x14ac:dyDescent="0.3"/>
    <row r="407" customFormat="1" ht="14.4" x14ac:dyDescent="0.3"/>
    <row r="408" customFormat="1" ht="14.4" x14ac:dyDescent="0.3"/>
    <row r="409" customFormat="1" ht="14.4" x14ac:dyDescent="0.3"/>
    <row r="410" customFormat="1" ht="14.4" x14ac:dyDescent="0.3"/>
    <row r="411" customFormat="1" ht="14.4" x14ac:dyDescent="0.3"/>
    <row r="412" customFormat="1" ht="14.4" x14ac:dyDescent="0.3"/>
    <row r="413" customFormat="1" ht="14.4" x14ac:dyDescent="0.3"/>
    <row r="414" customFormat="1" ht="14.4" x14ac:dyDescent="0.3"/>
    <row r="415" customFormat="1" ht="14.4" x14ac:dyDescent="0.3"/>
    <row r="416" customFormat="1" ht="14.4" x14ac:dyDescent="0.3"/>
    <row r="417" customFormat="1" ht="14.4" x14ac:dyDescent="0.3"/>
    <row r="418" customFormat="1" ht="14.4" x14ac:dyDescent="0.3"/>
    <row r="419" customFormat="1" ht="14.4" x14ac:dyDescent="0.3"/>
    <row r="420" customFormat="1" ht="14.4" x14ac:dyDescent="0.3"/>
    <row r="421" customFormat="1" ht="14.4" x14ac:dyDescent="0.3"/>
    <row r="422" customFormat="1" ht="14.4" x14ac:dyDescent="0.3"/>
    <row r="423" customFormat="1" ht="14.4" x14ac:dyDescent="0.3"/>
    <row r="424" customFormat="1" ht="14.4" x14ac:dyDescent="0.3"/>
    <row r="425" customFormat="1" ht="14.4" x14ac:dyDescent="0.3"/>
    <row r="426" customFormat="1" ht="14.4" x14ac:dyDescent="0.3"/>
    <row r="427" customFormat="1" ht="14.4" x14ac:dyDescent="0.3"/>
    <row r="428" customFormat="1" ht="14.4" x14ac:dyDescent="0.3"/>
    <row r="429" customFormat="1" ht="14.4" x14ac:dyDescent="0.3"/>
    <row r="430" customFormat="1" ht="14.4" x14ac:dyDescent="0.3"/>
    <row r="431" customFormat="1" ht="14.4" x14ac:dyDescent="0.3"/>
    <row r="432" customFormat="1" ht="14.4" x14ac:dyDescent="0.3"/>
    <row r="433" customFormat="1" ht="14.4" x14ac:dyDescent="0.3"/>
    <row r="434" customFormat="1" ht="14.4" x14ac:dyDescent="0.3"/>
    <row r="435" customFormat="1" ht="14.4" x14ac:dyDescent="0.3"/>
    <row r="436" customFormat="1" ht="14.4" x14ac:dyDescent="0.3"/>
    <row r="437" customFormat="1" ht="14.4" x14ac:dyDescent="0.3"/>
    <row r="438" customFormat="1" ht="14.4" x14ac:dyDescent="0.3"/>
    <row r="439" customFormat="1" ht="14.4" x14ac:dyDescent="0.3"/>
    <row r="440" customFormat="1" ht="14.4" x14ac:dyDescent="0.3"/>
    <row r="441" customFormat="1" ht="14.4" x14ac:dyDescent="0.3"/>
    <row r="442" customFormat="1" ht="14.4" x14ac:dyDescent="0.3"/>
    <row r="443" customFormat="1" ht="14.4" x14ac:dyDescent="0.3"/>
    <row r="444" customFormat="1" ht="14.4" x14ac:dyDescent="0.3"/>
    <row r="445" customFormat="1" ht="14.4" x14ac:dyDescent="0.3"/>
    <row r="446" customFormat="1" ht="14.4" x14ac:dyDescent="0.3"/>
    <row r="447" customFormat="1" ht="14.4" x14ac:dyDescent="0.3"/>
    <row r="448" customFormat="1" ht="14.4" x14ac:dyDescent="0.3"/>
    <row r="449" customFormat="1" ht="14.4" x14ac:dyDescent="0.3"/>
    <row r="450" customFormat="1" ht="14.4" x14ac:dyDescent="0.3"/>
    <row r="451" customFormat="1" ht="14.4" x14ac:dyDescent="0.3"/>
    <row r="452" customFormat="1" ht="14.4" x14ac:dyDescent="0.3"/>
    <row r="453" customFormat="1" ht="14.4" x14ac:dyDescent="0.3"/>
    <row r="454" customFormat="1" ht="14.4" x14ac:dyDescent="0.3"/>
    <row r="455" customFormat="1" ht="14.4" x14ac:dyDescent="0.3"/>
    <row r="456" customFormat="1" ht="14.4" x14ac:dyDescent="0.3"/>
    <row r="457" customFormat="1" ht="14.4" x14ac:dyDescent="0.3"/>
    <row r="458" customFormat="1" ht="14.4" x14ac:dyDescent="0.3"/>
    <row r="459" customFormat="1" ht="14.4" x14ac:dyDescent="0.3"/>
    <row r="460" customFormat="1" ht="14.4" x14ac:dyDescent="0.3"/>
    <row r="461" customFormat="1" ht="14.4" x14ac:dyDescent="0.3"/>
    <row r="462" customFormat="1" ht="14.4" x14ac:dyDescent="0.3"/>
    <row r="463" customFormat="1" ht="14.4" x14ac:dyDescent="0.3"/>
    <row r="464" customFormat="1" ht="14.4" x14ac:dyDescent="0.3"/>
    <row r="465" customFormat="1" ht="14.4" x14ac:dyDescent="0.3"/>
    <row r="466" customFormat="1" ht="14.4" x14ac:dyDescent="0.3"/>
    <row r="467" customFormat="1" ht="14.4" x14ac:dyDescent="0.3"/>
    <row r="468" customFormat="1" ht="14.4" x14ac:dyDescent="0.3"/>
    <row r="469" customFormat="1" ht="14.4" x14ac:dyDescent="0.3"/>
    <row r="470" customFormat="1" ht="14.4" x14ac:dyDescent="0.3"/>
    <row r="471" customFormat="1" ht="14.4" x14ac:dyDescent="0.3"/>
    <row r="472" customFormat="1" ht="14.4" x14ac:dyDescent="0.3"/>
    <row r="473" customFormat="1" ht="14.4" x14ac:dyDescent="0.3"/>
    <row r="474" customFormat="1" ht="14.4" x14ac:dyDescent="0.3"/>
    <row r="475" customFormat="1" ht="14.4" x14ac:dyDescent="0.3"/>
    <row r="476" customFormat="1" ht="14.4" x14ac:dyDescent="0.3"/>
    <row r="477" customFormat="1" ht="14.4" x14ac:dyDescent="0.3"/>
    <row r="478" customFormat="1" ht="14.4" x14ac:dyDescent="0.3"/>
    <row r="479" customFormat="1" ht="14.4" x14ac:dyDescent="0.3"/>
    <row r="480" customFormat="1" ht="14.4" x14ac:dyDescent="0.3"/>
    <row r="481" customFormat="1" ht="14.4" x14ac:dyDescent="0.3"/>
    <row r="482" customFormat="1" ht="14.4" x14ac:dyDescent="0.3"/>
    <row r="483" customFormat="1" ht="14.4" x14ac:dyDescent="0.3"/>
    <row r="484" customFormat="1" ht="14.4" x14ac:dyDescent="0.3"/>
    <row r="485" customFormat="1" ht="14.4" x14ac:dyDescent="0.3"/>
    <row r="486" customFormat="1" ht="14.4" x14ac:dyDescent="0.3"/>
    <row r="487" customFormat="1" ht="14.4" x14ac:dyDescent="0.3"/>
    <row r="488" customFormat="1" ht="14.4" x14ac:dyDescent="0.3"/>
    <row r="489" customFormat="1" ht="14.4" x14ac:dyDescent="0.3"/>
    <row r="490" customFormat="1" ht="14.4" x14ac:dyDescent="0.3"/>
    <row r="491" customFormat="1" ht="14.4" x14ac:dyDescent="0.3"/>
    <row r="492" customFormat="1" ht="14.4" x14ac:dyDescent="0.3"/>
    <row r="493" customFormat="1" ht="14.4" x14ac:dyDescent="0.3"/>
    <row r="494" customFormat="1" ht="14.4" x14ac:dyDescent="0.3"/>
    <row r="495" customFormat="1" ht="14.4" x14ac:dyDescent="0.3"/>
    <row r="496" customFormat="1" ht="14.4" x14ac:dyDescent="0.3"/>
    <row r="497" customFormat="1" ht="14.4" x14ac:dyDescent="0.3"/>
    <row r="498" customFormat="1" ht="14.4" x14ac:dyDescent="0.3"/>
    <row r="499" customFormat="1" ht="14.4" x14ac:dyDescent="0.3"/>
  </sheetData>
  <dataValidations count="12">
    <dataValidation type="list" allowBlank="1" showInputMessage="1" showErrorMessage="1" sqref="O2 O13" xr:uid="{00000000-0002-0000-0400-000000000000}">
      <formula1>"Artificer, Sorcerer, Wizard"</formula1>
    </dataValidation>
    <dataValidation type="list" allowBlank="1" showInputMessage="1" showErrorMessage="1" sqref="O3" xr:uid="{00000000-0002-0000-0400-000001000000}">
      <formula1>"Bard, Sorcerer, Warlock, Wizard"</formula1>
    </dataValidation>
    <dataValidation type="list" allowBlank="1" showInputMessage="1" showErrorMessage="1" sqref="O4" xr:uid="{00000000-0002-0000-0400-000002000000}">
      <formula1>"Artificer, Sorcerer, Warlock, Wizard"</formula1>
    </dataValidation>
    <dataValidation type="list" allowBlank="1" showInputMessage="1" showErrorMessage="1" sqref="O5" xr:uid="{00000000-0002-0000-0400-000003000000}">
      <formula1>"Sorcerer, Warlock, Wizard"</formula1>
    </dataValidation>
    <dataValidation type="list" allowBlank="1" showInputMessage="1" showErrorMessage="1" sqref="O6" xr:uid="{00000000-0002-0000-0400-000004000000}">
      <formula1>"Druid, Sorcerer, Wizard"</formula1>
    </dataValidation>
    <dataValidation type="list" allowBlank="1" showInputMessage="1" showErrorMessage="1" sqref="O7" xr:uid="{00000000-0002-0000-0400-000005000000}">
      <formula1>"Druid, Sorcerer, Warlock, Wizard"</formula1>
    </dataValidation>
    <dataValidation type="list" allowBlank="1" showInputMessage="1" showErrorMessage="1" sqref="O8" xr:uid="{00000000-0002-0000-0400-000006000000}">
      <formula1>"Artificer, Bard, Sorcerer, Wizard"</formula1>
    </dataValidation>
    <dataValidation type="list" allowBlank="1" showInputMessage="1" showErrorMessage="1" sqref="O9" xr:uid="{00000000-0002-0000-0400-000007000000}">
      <formula1>"Cleric"</formula1>
    </dataValidation>
    <dataValidation type="list" allowBlank="1" showInputMessage="1" showErrorMessage="1" sqref="O10" xr:uid="{00000000-0002-0000-0400-000008000000}">
      <formula1>"Druid"</formula1>
    </dataValidation>
    <dataValidation type="list" allowBlank="1" showInputMessage="1" showErrorMessage="1" sqref="O11" xr:uid="{00000000-0002-0000-0400-000009000000}">
      <formula1>"Warlock"</formula1>
    </dataValidation>
    <dataValidation type="list" allowBlank="1" showInputMessage="1" showErrorMessage="1" sqref="O12" xr:uid="{00000000-0002-0000-0400-00000A000000}">
      <formula1>"Wizard"</formula1>
    </dataValidation>
    <dataValidation type="list" allowBlank="1" showInputMessage="1" showErrorMessage="1" sqref="I2:I51" xr:uid="{00000000-0002-0000-0400-00000B000000}">
      <formula1>"Attack,STR,DEX,CON,INT,WIS,CHA"</formula1>
    </dataValidation>
  </dataValidations>
  <pageMargins left="0.7" right="0.7" top="0.75" bottom="0.75" header="0.3" footer="0.3"/>
  <pageSetup orientation="portrait"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900CC"/>
  </sheetPr>
  <dimension ref="A1:T52"/>
  <sheetViews>
    <sheetView workbookViewId="0">
      <selection activeCell="J29" sqref="J29"/>
    </sheetView>
  </sheetViews>
  <sheetFormatPr defaultRowHeight="14.4" x14ac:dyDescent="0.3"/>
  <sheetData>
    <row r="1" spans="1:20" ht="15" thickBot="1" x14ac:dyDescent="0.35">
      <c r="A1" s="77"/>
      <c r="B1" s="77"/>
      <c r="D1" s="77"/>
      <c r="E1" s="77"/>
    </row>
    <row r="2" spans="1:20" ht="15" thickBot="1" x14ac:dyDescent="0.35">
      <c r="A2" s="78"/>
      <c r="B2" s="604" t="s">
        <v>167</v>
      </c>
      <c r="C2" s="605"/>
      <c r="D2" s="94" t="s">
        <v>169</v>
      </c>
      <c r="E2" s="606" t="s">
        <v>168</v>
      </c>
      <c r="F2" s="606"/>
      <c r="G2" s="94" t="s">
        <v>131</v>
      </c>
      <c r="H2" s="95" t="s">
        <v>170</v>
      </c>
      <c r="L2" s="609" t="s">
        <v>217</v>
      </c>
      <c r="M2" s="610"/>
      <c r="N2" s="610"/>
      <c r="O2" s="611"/>
      <c r="Q2" s="626" t="s">
        <v>301</v>
      </c>
      <c r="R2" s="627"/>
      <c r="S2" s="627"/>
      <c r="T2" s="628"/>
    </row>
    <row r="3" spans="1:20" x14ac:dyDescent="0.3">
      <c r="A3" s="78"/>
      <c r="B3" s="598" t="s">
        <v>171</v>
      </c>
      <c r="C3" s="599"/>
      <c r="D3" s="85" t="s">
        <v>181</v>
      </c>
      <c r="E3" s="600" t="s">
        <v>185</v>
      </c>
      <c r="F3" s="600"/>
      <c r="G3" s="79">
        <v>12</v>
      </c>
      <c r="H3" s="96">
        <v>7</v>
      </c>
      <c r="L3" s="607" t="s">
        <v>24</v>
      </c>
      <c r="M3" s="608"/>
      <c r="N3" s="608"/>
      <c r="O3" s="87" t="s">
        <v>1</v>
      </c>
      <c r="Q3" s="617" t="s">
        <v>302</v>
      </c>
      <c r="R3" s="618"/>
      <c r="S3" s="618"/>
      <c r="T3" s="619"/>
    </row>
    <row r="4" spans="1:20" ht="14.4" customHeight="1" x14ac:dyDescent="0.3">
      <c r="A4" s="78"/>
      <c r="B4" s="601" t="s">
        <v>172</v>
      </c>
      <c r="C4" s="602"/>
      <c r="D4" s="84" t="s">
        <v>182</v>
      </c>
      <c r="E4" s="603" t="s">
        <v>186</v>
      </c>
      <c r="F4" s="603"/>
      <c r="G4" s="80">
        <v>8</v>
      </c>
      <c r="H4" s="97">
        <v>5</v>
      </c>
      <c r="L4" s="612"/>
      <c r="M4" s="600"/>
      <c r="N4" s="600"/>
      <c r="O4" s="88">
        <v>1</v>
      </c>
      <c r="Q4" s="620"/>
      <c r="R4" s="621"/>
      <c r="S4" s="621"/>
      <c r="T4" s="622"/>
    </row>
    <row r="5" spans="1:20" x14ac:dyDescent="0.3">
      <c r="A5" s="78"/>
      <c r="B5" s="598" t="s">
        <v>164</v>
      </c>
      <c r="C5" s="599"/>
      <c r="D5" s="85" t="s">
        <v>182</v>
      </c>
      <c r="E5" s="600" t="s">
        <v>185</v>
      </c>
      <c r="F5" s="600"/>
      <c r="G5" s="79">
        <v>8</v>
      </c>
      <c r="H5" s="96">
        <v>5</v>
      </c>
      <c r="L5" s="613"/>
      <c r="M5" s="614"/>
      <c r="N5" s="614"/>
      <c r="O5" s="89">
        <v>2</v>
      </c>
      <c r="Q5" s="620"/>
      <c r="R5" s="621"/>
      <c r="S5" s="621"/>
      <c r="T5" s="622"/>
    </row>
    <row r="6" spans="1:20" ht="15" thickBot="1" x14ac:dyDescent="0.35">
      <c r="B6" s="601" t="s">
        <v>173</v>
      </c>
      <c r="C6" s="602"/>
      <c r="D6" s="84" t="s">
        <v>182</v>
      </c>
      <c r="E6" s="603" t="s">
        <v>185</v>
      </c>
      <c r="F6" s="603"/>
      <c r="G6" s="80">
        <v>8</v>
      </c>
      <c r="H6" s="97">
        <v>5</v>
      </c>
      <c r="L6" s="612"/>
      <c r="M6" s="600"/>
      <c r="N6" s="600"/>
      <c r="O6" s="88">
        <v>3</v>
      </c>
      <c r="Q6" s="623"/>
      <c r="R6" s="624"/>
      <c r="S6" s="624"/>
      <c r="T6" s="625"/>
    </row>
    <row r="7" spans="1:20" ht="15" thickBot="1" x14ac:dyDescent="0.35">
      <c r="B7" s="598" t="s">
        <v>174</v>
      </c>
      <c r="C7" s="599"/>
      <c r="D7" s="85" t="s">
        <v>183</v>
      </c>
      <c r="E7" s="600" t="s">
        <v>187</v>
      </c>
      <c r="F7" s="600"/>
      <c r="G7" s="79">
        <v>10</v>
      </c>
      <c r="H7" s="96">
        <v>6</v>
      </c>
      <c r="L7" s="613"/>
      <c r="M7" s="614"/>
      <c r="N7" s="614"/>
      <c r="O7" s="89">
        <v>4</v>
      </c>
    </row>
    <row r="8" spans="1:20" x14ac:dyDescent="0.3">
      <c r="B8" s="601" t="s">
        <v>175</v>
      </c>
      <c r="C8" s="602"/>
      <c r="D8" s="84" t="s">
        <v>182</v>
      </c>
      <c r="E8" s="603" t="s">
        <v>186</v>
      </c>
      <c r="F8" s="603"/>
      <c r="G8" s="80">
        <v>8</v>
      </c>
      <c r="H8" s="97">
        <v>5</v>
      </c>
      <c r="L8" s="612"/>
      <c r="M8" s="600"/>
      <c r="N8" s="600"/>
      <c r="O8" s="88">
        <v>5</v>
      </c>
      <c r="Q8" s="617" t="s">
        <v>303</v>
      </c>
      <c r="R8" s="618"/>
      <c r="S8" s="618"/>
      <c r="T8" s="619"/>
    </row>
    <row r="9" spans="1:20" ht="14.4" customHeight="1" x14ac:dyDescent="0.3">
      <c r="B9" s="598" t="s">
        <v>176</v>
      </c>
      <c r="C9" s="599"/>
      <c r="D9" s="85" t="s">
        <v>183</v>
      </c>
      <c r="E9" s="600" t="s">
        <v>186</v>
      </c>
      <c r="F9" s="600"/>
      <c r="G9" s="79">
        <v>10</v>
      </c>
      <c r="H9" s="96">
        <v>6</v>
      </c>
      <c r="L9" s="613"/>
      <c r="M9" s="614"/>
      <c r="N9" s="614"/>
      <c r="O9" s="89">
        <v>6</v>
      </c>
      <c r="Q9" s="620"/>
      <c r="R9" s="621"/>
      <c r="S9" s="621"/>
      <c r="T9" s="622"/>
    </row>
    <row r="10" spans="1:20" x14ac:dyDescent="0.3">
      <c r="B10" s="601" t="s">
        <v>177</v>
      </c>
      <c r="C10" s="602"/>
      <c r="D10" s="84" t="s">
        <v>183</v>
      </c>
      <c r="E10" s="603" t="s">
        <v>185</v>
      </c>
      <c r="F10" s="603"/>
      <c r="G10" s="80">
        <v>10</v>
      </c>
      <c r="H10" s="97">
        <v>6</v>
      </c>
      <c r="L10" s="612"/>
      <c r="M10" s="600"/>
      <c r="N10" s="600"/>
      <c r="O10" s="88">
        <v>7</v>
      </c>
      <c r="Q10" s="620"/>
      <c r="R10" s="621"/>
      <c r="S10" s="621"/>
      <c r="T10" s="622"/>
    </row>
    <row r="11" spans="1:20" x14ac:dyDescent="0.3">
      <c r="B11" s="598" t="s">
        <v>179</v>
      </c>
      <c r="C11" s="599"/>
      <c r="D11" s="85" t="s">
        <v>182</v>
      </c>
      <c r="E11" s="600" t="s">
        <v>187</v>
      </c>
      <c r="F11" s="600"/>
      <c r="G11" s="79">
        <v>8</v>
      </c>
      <c r="H11" s="96">
        <v>5</v>
      </c>
      <c r="L11" s="613"/>
      <c r="M11" s="614"/>
      <c r="N11" s="614"/>
      <c r="O11" s="89">
        <v>8</v>
      </c>
      <c r="Q11" s="620"/>
      <c r="R11" s="621"/>
      <c r="S11" s="621"/>
      <c r="T11" s="622"/>
    </row>
    <row r="12" spans="1:20" x14ac:dyDescent="0.3">
      <c r="B12" s="601" t="s">
        <v>180</v>
      </c>
      <c r="C12" s="602"/>
      <c r="D12" s="84" t="s">
        <v>184</v>
      </c>
      <c r="E12" s="603" t="s">
        <v>186</v>
      </c>
      <c r="F12" s="603"/>
      <c r="G12" s="80">
        <v>6</v>
      </c>
      <c r="H12" s="97">
        <v>5</v>
      </c>
      <c r="L12" s="612"/>
      <c r="M12" s="600"/>
      <c r="N12" s="600"/>
      <c r="O12" s="88">
        <v>9</v>
      </c>
      <c r="Q12" s="620"/>
      <c r="R12" s="621"/>
      <c r="S12" s="621"/>
      <c r="T12" s="622"/>
    </row>
    <row r="13" spans="1:20" x14ac:dyDescent="0.3">
      <c r="B13" s="598" t="s">
        <v>178</v>
      </c>
      <c r="C13" s="599"/>
      <c r="D13" s="85" t="s">
        <v>182</v>
      </c>
      <c r="E13" s="600" t="s">
        <v>185</v>
      </c>
      <c r="F13" s="600"/>
      <c r="G13" s="79">
        <v>8</v>
      </c>
      <c r="H13" s="96">
        <v>4</v>
      </c>
      <c r="L13" s="613"/>
      <c r="M13" s="614"/>
      <c r="N13" s="614"/>
      <c r="O13" s="89">
        <v>10</v>
      </c>
      <c r="Q13" s="620"/>
      <c r="R13" s="621"/>
      <c r="S13" s="621"/>
      <c r="T13" s="622"/>
    </row>
    <row r="14" spans="1:20" ht="15" thickBot="1" x14ac:dyDescent="0.35">
      <c r="B14" s="595" t="s">
        <v>163</v>
      </c>
      <c r="C14" s="596"/>
      <c r="D14" s="98" t="s">
        <v>184</v>
      </c>
      <c r="E14" s="597" t="s">
        <v>187</v>
      </c>
      <c r="F14" s="597"/>
      <c r="G14" s="99">
        <v>6</v>
      </c>
      <c r="H14" s="100">
        <v>4</v>
      </c>
      <c r="L14" s="612"/>
      <c r="M14" s="600"/>
      <c r="N14" s="600"/>
      <c r="O14" s="88">
        <v>11</v>
      </c>
      <c r="Q14" s="623"/>
      <c r="R14" s="624"/>
      <c r="S14" s="624"/>
      <c r="T14" s="625"/>
    </row>
    <row r="15" spans="1:20" ht="15" thickBot="1" x14ac:dyDescent="0.35">
      <c r="L15" s="613"/>
      <c r="M15" s="614"/>
      <c r="N15" s="614"/>
      <c r="O15" s="89">
        <v>12</v>
      </c>
    </row>
    <row r="16" spans="1:20" x14ac:dyDescent="0.3">
      <c r="B16" s="587" t="s">
        <v>57</v>
      </c>
      <c r="C16" s="588"/>
      <c r="D16" s="101" t="s">
        <v>64</v>
      </c>
      <c r="E16" s="101" t="s">
        <v>55</v>
      </c>
      <c r="F16" s="101" t="s">
        <v>188</v>
      </c>
      <c r="G16" s="101" t="s">
        <v>14</v>
      </c>
      <c r="H16" s="588" t="s">
        <v>189</v>
      </c>
      <c r="I16" s="588"/>
      <c r="J16" s="102" t="s">
        <v>190</v>
      </c>
      <c r="L16" s="612"/>
      <c r="M16" s="600"/>
      <c r="N16" s="600"/>
      <c r="O16" s="88">
        <v>13</v>
      </c>
      <c r="Q16" s="617" t="s">
        <v>304</v>
      </c>
      <c r="R16" s="618"/>
      <c r="S16" s="618"/>
      <c r="T16" s="619"/>
    </row>
    <row r="17" spans="2:20" ht="14.4" customHeight="1" x14ac:dyDescent="0.3">
      <c r="B17" s="589" t="s">
        <v>62</v>
      </c>
      <c r="C17" s="590"/>
      <c r="D17" s="114" t="s">
        <v>204</v>
      </c>
      <c r="E17" s="81">
        <v>10</v>
      </c>
      <c r="F17" s="83"/>
      <c r="G17" s="83"/>
      <c r="H17" s="590"/>
      <c r="I17" s="590"/>
      <c r="J17" s="103"/>
      <c r="L17" s="613"/>
      <c r="M17" s="614"/>
      <c r="N17" s="614"/>
      <c r="O17" s="89">
        <v>14</v>
      </c>
      <c r="Q17" s="620"/>
      <c r="R17" s="621"/>
      <c r="S17" s="621"/>
      <c r="T17" s="622"/>
    </row>
    <row r="18" spans="2:20" x14ac:dyDescent="0.3">
      <c r="B18" s="589" t="s">
        <v>191</v>
      </c>
      <c r="C18" s="590"/>
      <c r="D18" s="114" t="s">
        <v>204</v>
      </c>
      <c r="E18" s="81">
        <v>11</v>
      </c>
      <c r="F18" s="83"/>
      <c r="G18" s="83"/>
      <c r="H18" s="593" t="s">
        <v>162</v>
      </c>
      <c r="I18" s="593"/>
      <c r="J18" s="103">
        <v>8</v>
      </c>
      <c r="L18" s="612"/>
      <c r="M18" s="600"/>
      <c r="N18" s="600"/>
      <c r="O18" s="88">
        <v>15</v>
      </c>
      <c r="Q18" s="620"/>
      <c r="R18" s="621"/>
      <c r="S18" s="621"/>
      <c r="T18" s="622"/>
    </row>
    <row r="19" spans="2:20" ht="15" thickBot="1" x14ac:dyDescent="0.35">
      <c r="B19" s="589" t="s">
        <v>192</v>
      </c>
      <c r="C19" s="590"/>
      <c r="D19" s="114" t="s">
        <v>204</v>
      </c>
      <c r="E19" s="81">
        <v>11</v>
      </c>
      <c r="F19" s="83"/>
      <c r="G19" s="83"/>
      <c r="H19" s="593"/>
      <c r="I19" s="593"/>
      <c r="J19" s="103">
        <v>10</v>
      </c>
      <c r="L19" s="613"/>
      <c r="M19" s="614"/>
      <c r="N19" s="614"/>
      <c r="O19" s="89">
        <v>16</v>
      </c>
      <c r="Q19" s="623"/>
      <c r="R19" s="624"/>
      <c r="S19" s="624"/>
      <c r="T19" s="625"/>
    </row>
    <row r="20" spans="2:20" x14ac:dyDescent="0.3">
      <c r="B20" s="589" t="s">
        <v>193</v>
      </c>
      <c r="C20" s="590"/>
      <c r="D20" s="114" t="s">
        <v>204</v>
      </c>
      <c r="E20" s="81">
        <v>12</v>
      </c>
      <c r="F20" s="83"/>
      <c r="G20" s="83"/>
      <c r="H20" s="593"/>
      <c r="I20" s="593"/>
      <c r="J20" s="103">
        <v>13</v>
      </c>
      <c r="L20" s="612"/>
      <c r="M20" s="600"/>
      <c r="N20" s="600"/>
      <c r="O20" s="88">
        <v>17</v>
      </c>
    </row>
    <row r="21" spans="2:20" x14ac:dyDescent="0.3">
      <c r="B21" s="589" t="s">
        <v>194</v>
      </c>
      <c r="C21" s="590"/>
      <c r="D21" s="114" t="s">
        <v>205</v>
      </c>
      <c r="E21" s="81">
        <v>12</v>
      </c>
      <c r="F21" s="81">
        <v>2</v>
      </c>
      <c r="G21" s="83"/>
      <c r="H21" s="593"/>
      <c r="I21" s="593"/>
      <c r="J21" s="103">
        <v>12</v>
      </c>
      <c r="L21" s="613"/>
      <c r="M21" s="614"/>
      <c r="N21" s="614"/>
      <c r="O21" s="89">
        <v>18</v>
      </c>
    </row>
    <row r="22" spans="2:20" x14ac:dyDescent="0.3">
      <c r="B22" s="589" t="s">
        <v>195</v>
      </c>
      <c r="C22" s="590"/>
      <c r="D22" s="114" t="s">
        <v>205</v>
      </c>
      <c r="E22" s="81">
        <v>13</v>
      </c>
      <c r="F22" s="81">
        <v>2</v>
      </c>
      <c r="G22" s="83"/>
      <c r="H22" s="593"/>
      <c r="I22" s="593"/>
      <c r="J22" s="103">
        <v>20</v>
      </c>
      <c r="L22" s="612"/>
      <c r="M22" s="600"/>
      <c r="N22" s="600"/>
      <c r="O22" s="88">
        <v>19</v>
      </c>
    </row>
    <row r="23" spans="2:20" ht="15" thickBot="1" x14ac:dyDescent="0.35">
      <c r="B23" s="589" t="s">
        <v>196</v>
      </c>
      <c r="C23" s="590"/>
      <c r="D23" s="114" t="s">
        <v>205</v>
      </c>
      <c r="E23" s="81">
        <v>14</v>
      </c>
      <c r="F23" s="81">
        <v>2</v>
      </c>
      <c r="G23" s="83"/>
      <c r="H23" s="593" t="s">
        <v>162</v>
      </c>
      <c r="I23" s="593"/>
      <c r="J23" s="103">
        <v>45</v>
      </c>
      <c r="L23" s="615"/>
      <c r="M23" s="616"/>
      <c r="N23" s="616"/>
      <c r="O23" s="90">
        <v>20</v>
      </c>
    </row>
    <row r="24" spans="2:20" ht="15" thickBot="1" x14ac:dyDescent="0.35">
      <c r="B24" s="589" t="s">
        <v>197</v>
      </c>
      <c r="C24" s="590"/>
      <c r="D24" s="114" t="s">
        <v>205</v>
      </c>
      <c r="E24" s="81">
        <v>14</v>
      </c>
      <c r="F24" s="81">
        <v>2</v>
      </c>
      <c r="G24" s="83"/>
      <c r="H24" s="593"/>
      <c r="I24" s="593"/>
      <c r="J24" s="103">
        <v>20</v>
      </c>
    </row>
    <row r="25" spans="2:20" x14ac:dyDescent="0.3">
      <c r="B25" s="589" t="s">
        <v>198</v>
      </c>
      <c r="C25" s="590"/>
      <c r="D25" s="114" t="s">
        <v>205</v>
      </c>
      <c r="E25" s="81">
        <v>15</v>
      </c>
      <c r="F25" s="81">
        <v>2</v>
      </c>
      <c r="G25" s="83"/>
      <c r="H25" s="593" t="s">
        <v>162</v>
      </c>
      <c r="I25" s="593"/>
      <c r="J25" s="103">
        <v>40</v>
      </c>
      <c r="L25" s="578" t="s">
        <v>283</v>
      </c>
      <c r="M25" s="579"/>
      <c r="N25" s="579"/>
      <c r="O25" s="579"/>
      <c r="P25" s="579"/>
      <c r="Q25" s="580"/>
    </row>
    <row r="26" spans="2:20" x14ac:dyDescent="0.3">
      <c r="B26" s="589" t="s">
        <v>199</v>
      </c>
      <c r="C26" s="590"/>
      <c r="D26" s="114" t="s">
        <v>206</v>
      </c>
      <c r="E26" s="81">
        <v>14</v>
      </c>
      <c r="F26" s="83"/>
      <c r="G26" s="83"/>
      <c r="H26" s="593" t="s">
        <v>162</v>
      </c>
      <c r="I26" s="593"/>
      <c r="J26" s="103">
        <v>40</v>
      </c>
      <c r="L26" s="109" t="s">
        <v>1</v>
      </c>
      <c r="M26" s="581" t="s">
        <v>156</v>
      </c>
      <c r="N26" s="581"/>
      <c r="O26" s="581"/>
      <c r="P26" s="581"/>
      <c r="Q26" s="582"/>
    </row>
    <row r="27" spans="2:20" x14ac:dyDescent="0.3">
      <c r="B27" s="589" t="s">
        <v>200</v>
      </c>
      <c r="C27" s="590"/>
      <c r="D27" s="114" t="s">
        <v>206</v>
      </c>
      <c r="E27" s="81">
        <v>16</v>
      </c>
      <c r="F27" s="83"/>
      <c r="G27" s="83" t="s">
        <v>208</v>
      </c>
      <c r="H27" s="593" t="s">
        <v>162</v>
      </c>
      <c r="I27" s="593"/>
      <c r="J27" s="103">
        <v>55</v>
      </c>
      <c r="L27" s="108">
        <v>1</v>
      </c>
      <c r="M27" s="583" t="s">
        <v>284</v>
      </c>
      <c r="N27" s="583"/>
      <c r="O27" s="583"/>
      <c r="P27" s="583"/>
      <c r="Q27" s="584"/>
    </row>
    <row r="28" spans="2:20" x14ac:dyDescent="0.3">
      <c r="B28" s="589" t="s">
        <v>201</v>
      </c>
      <c r="C28" s="590"/>
      <c r="D28" s="114" t="s">
        <v>206</v>
      </c>
      <c r="E28" s="81">
        <v>17</v>
      </c>
      <c r="F28" s="83"/>
      <c r="G28" s="83" t="s">
        <v>209</v>
      </c>
      <c r="H28" s="593" t="s">
        <v>162</v>
      </c>
      <c r="I28" s="593"/>
      <c r="J28" s="103">
        <v>60</v>
      </c>
      <c r="L28" s="110">
        <v>2</v>
      </c>
      <c r="M28" s="585" t="s">
        <v>285</v>
      </c>
      <c r="N28" s="585"/>
      <c r="O28" s="585"/>
      <c r="P28" s="585"/>
      <c r="Q28" s="586"/>
    </row>
    <row r="29" spans="2:20" ht="15" thickBot="1" x14ac:dyDescent="0.35">
      <c r="B29" s="591" t="s">
        <v>202</v>
      </c>
      <c r="C29" s="592"/>
      <c r="D29" s="107" t="s">
        <v>206</v>
      </c>
      <c r="E29" s="105">
        <v>18</v>
      </c>
      <c r="F29" s="104"/>
      <c r="G29" s="104" t="s">
        <v>209</v>
      </c>
      <c r="H29" s="594" t="s">
        <v>162</v>
      </c>
      <c r="I29" s="594"/>
      <c r="J29" s="106">
        <v>65</v>
      </c>
      <c r="L29" s="108">
        <v>3</v>
      </c>
      <c r="M29" s="583" t="s">
        <v>286</v>
      </c>
      <c r="N29" s="583"/>
      <c r="O29" s="583"/>
      <c r="P29" s="583"/>
      <c r="Q29" s="584"/>
    </row>
    <row r="30" spans="2:20" ht="15" thickBot="1" x14ac:dyDescent="0.35">
      <c r="L30" s="110">
        <v>4</v>
      </c>
      <c r="M30" s="585" t="s">
        <v>287</v>
      </c>
      <c r="N30" s="585"/>
      <c r="O30" s="585"/>
      <c r="P30" s="585"/>
      <c r="Q30" s="586"/>
    </row>
    <row r="31" spans="2:20" x14ac:dyDescent="0.3">
      <c r="B31" s="587" t="s">
        <v>203</v>
      </c>
      <c r="C31" s="588"/>
      <c r="D31" s="101" t="s">
        <v>64</v>
      </c>
      <c r="E31" s="101" t="s">
        <v>55</v>
      </c>
      <c r="F31" s="101" t="s">
        <v>188</v>
      </c>
      <c r="G31" s="101" t="s">
        <v>14</v>
      </c>
      <c r="H31" s="588" t="s">
        <v>189</v>
      </c>
      <c r="I31" s="588"/>
      <c r="J31" s="102" t="s">
        <v>190</v>
      </c>
      <c r="L31" s="108">
        <v>5</v>
      </c>
      <c r="M31" s="583" t="s">
        <v>288</v>
      </c>
      <c r="N31" s="583"/>
      <c r="O31" s="583"/>
      <c r="P31" s="583"/>
      <c r="Q31" s="584"/>
    </row>
    <row r="32" spans="2:20" ht="15" thickBot="1" x14ac:dyDescent="0.35">
      <c r="B32" s="589" t="s">
        <v>63</v>
      </c>
      <c r="C32" s="590"/>
      <c r="D32" s="83"/>
      <c r="E32" s="83"/>
      <c r="F32" s="83"/>
      <c r="G32" s="83"/>
      <c r="H32" s="590"/>
      <c r="I32" s="590"/>
      <c r="J32" s="103"/>
      <c r="L32" s="111">
        <v>6</v>
      </c>
      <c r="M32" s="576" t="s">
        <v>289</v>
      </c>
      <c r="N32" s="576"/>
      <c r="O32" s="576"/>
      <c r="P32" s="576"/>
      <c r="Q32" s="577"/>
    </row>
    <row r="33" spans="2:17" ht="15" thickBot="1" x14ac:dyDescent="0.35">
      <c r="B33" s="591" t="s">
        <v>203</v>
      </c>
      <c r="C33" s="592"/>
      <c r="D33" s="107" t="s">
        <v>207</v>
      </c>
      <c r="E33" s="107">
        <v>2</v>
      </c>
      <c r="F33" s="104"/>
      <c r="G33" s="104"/>
      <c r="H33" s="592"/>
      <c r="I33" s="592"/>
      <c r="J33" s="106">
        <v>6</v>
      </c>
    </row>
    <row r="34" spans="2:17" x14ac:dyDescent="0.3">
      <c r="L34" s="567" t="s">
        <v>293</v>
      </c>
      <c r="M34" s="568"/>
      <c r="N34" s="568"/>
      <c r="O34" s="568"/>
      <c r="P34" s="568"/>
      <c r="Q34" s="569"/>
    </row>
    <row r="35" spans="2:17" x14ac:dyDescent="0.3">
      <c r="L35" s="570"/>
      <c r="M35" s="571"/>
      <c r="N35" s="571"/>
      <c r="O35" s="571"/>
      <c r="P35" s="571"/>
      <c r="Q35" s="572"/>
    </row>
    <row r="36" spans="2:17" ht="15" thickBot="1" x14ac:dyDescent="0.35">
      <c r="L36" s="573"/>
      <c r="M36" s="574"/>
      <c r="N36" s="574"/>
      <c r="O36" s="574"/>
      <c r="P36" s="574"/>
      <c r="Q36" s="575"/>
    </row>
    <row r="37" spans="2:17" ht="15" thickBot="1" x14ac:dyDescent="0.35"/>
    <row r="38" spans="2:17" ht="14.4" customHeight="1" x14ac:dyDescent="0.3">
      <c r="L38" s="558" t="s">
        <v>295</v>
      </c>
      <c r="M38" s="559"/>
      <c r="N38" s="559"/>
      <c r="O38" s="559"/>
      <c r="P38" s="559"/>
      <c r="Q38" s="560"/>
    </row>
    <row r="39" spans="2:17" x14ac:dyDescent="0.3">
      <c r="L39" s="561"/>
      <c r="M39" s="562"/>
      <c r="N39" s="562"/>
      <c r="O39" s="562"/>
      <c r="P39" s="562"/>
      <c r="Q39" s="563"/>
    </row>
    <row r="40" spans="2:17" ht="15" thickBot="1" x14ac:dyDescent="0.35">
      <c r="L40" s="564"/>
      <c r="M40" s="565"/>
      <c r="N40" s="565"/>
      <c r="O40" s="565"/>
      <c r="P40" s="565"/>
      <c r="Q40" s="566"/>
    </row>
    <row r="41" spans="2:17" ht="15" thickBot="1" x14ac:dyDescent="0.35"/>
    <row r="42" spans="2:17" x14ac:dyDescent="0.3">
      <c r="L42" s="558" t="s">
        <v>290</v>
      </c>
      <c r="M42" s="559"/>
      <c r="N42" s="559"/>
      <c r="O42" s="559"/>
      <c r="P42" s="559"/>
      <c r="Q42" s="560"/>
    </row>
    <row r="43" spans="2:17" x14ac:dyDescent="0.3">
      <c r="L43" s="561"/>
      <c r="M43" s="562"/>
      <c r="N43" s="562"/>
      <c r="O43" s="562"/>
      <c r="P43" s="562"/>
      <c r="Q43" s="563"/>
    </row>
    <row r="44" spans="2:17" ht="15" thickBot="1" x14ac:dyDescent="0.35">
      <c r="L44" s="564"/>
      <c r="M44" s="565"/>
      <c r="N44" s="565"/>
      <c r="O44" s="565"/>
      <c r="P44" s="565"/>
      <c r="Q44" s="566"/>
    </row>
    <row r="45" spans="2:17" ht="15" thickBot="1" x14ac:dyDescent="0.35">
      <c r="L45" s="78"/>
      <c r="M45" s="78"/>
      <c r="N45" s="78"/>
      <c r="O45" s="78"/>
      <c r="P45" s="78"/>
      <c r="Q45" s="78"/>
    </row>
    <row r="46" spans="2:17" x14ac:dyDescent="0.3">
      <c r="L46" s="558" t="s">
        <v>291</v>
      </c>
      <c r="M46" s="559"/>
      <c r="N46" s="559"/>
      <c r="O46" s="559"/>
      <c r="P46" s="559"/>
      <c r="Q46" s="560"/>
    </row>
    <row r="47" spans="2:17" x14ac:dyDescent="0.3">
      <c r="L47" s="561"/>
      <c r="M47" s="562"/>
      <c r="N47" s="562"/>
      <c r="O47" s="562"/>
      <c r="P47" s="562"/>
      <c r="Q47" s="563"/>
    </row>
    <row r="48" spans="2:17" ht="15" thickBot="1" x14ac:dyDescent="0.35">
      <c r="L48" s="564"/>
      <c r="M48" s="565"/>
      <c r="N48" s="565"/>
      <c r="O48" s="565"/>
      <c r="P48" s="565"/>
      <c r="Q48" s="566"/>
    </row>
    <row r="49" spans="12:17" ht="15" thickBot="1" x14ac:dyDescent="0.35">
      <c r="L49" s="78"/>
      <c r="M49" s="78"/>
      <c r="N49" s="78"/>
      <c r="O49" s="78"/>
      <c r="P49" s="78"/>
      <c r="Q49" s="78"/>
    </row>
    <row r="50" spans="12:17" x14ac:dyDescent="0.3">
      <c r="L50" s="558" t="s">
        <v>292</v>
      </c>
      <c r="M50" s="559"/>
      <c r="N50" s="559"/>
      <c r="O50" s="559"/>
      <c r="P50" s="559"/>
      <c r="Q50" s="560"/>
    </row>
    <row r="51" spans="12:17" x14ac:dyDescent="0.3">
      <c r="L51" s="561"/>
      <c r="M51" s="562"/>
      <c r="N51" s="562"/>
      <c r="O51" s="562"/>
      <c r="P51" s="562"/>
      <c r="Q51" s="563"/>
    </row>
    <row r="52" spans="12:17" ht="15" thickBot="1" x14ac:dyDescent="0.35">
      <c r="L52" s="564"/>
      <c r="M52" s="565"/>
      <c r="N52" s="565"/>
      <c r="O52" s="565"/>
      <c r="P52" s="565"/>
      <c r="Q52" s="566"/>
    </row>
  </sheetData>
  <mergeCells count="99">
    <mergeCell ref="Q16:T19"/>
    <mergeCell ref="Q2:T2"/>
    <mergeCell ref="Q3:T6"/>
    <mergeCell ref="Q8:T14"/>
    <mergeCell ref="L20:N20"/>
    <mergeCell ref="L10:N10"/>
    <mergeCell ref="L11:N11"/>
    <mergeCell ref="L12:N12"/>
    <mergeCell ref="L13:N13"/>
    <mergeCell ref="L14:N14"/>
    <mergeCell ref="L5:N5"/>
    <mergeCell ref="L6:N6"/>
    <mergeCell ref="L7:N7"/>
    <mergeCell ref="L8:N8"/>
    <mergeCell ref="L9:N9"/>
    <mergeCell ref="L21:N21"/>
    <mergeCell ref="L22:N22"/>
    <mergeCell ref="L23:N23"/>
    <mergeCell ref="L15:N15"/>
    <mergeCell ref="L16:N16"/>
    <mergeCell ref="L17:N17"/>
    <mergeCell ref="L18:N18"/>
    <mergeCell ref="L19:N19"/>
    <mergeCell ref="B2:C2"/>
    <mergeCell ref="E2:F2"/>
    <mergeCell ref="L3:N3"/>
    <mergeCell ref="L2:O2"/>
    <mergeCell ref="L4:N4"/>
    <mergeCell ref="B3:C3"/>
    <mergeCell ref="E3:F3"/>
    <mergeCell ref="B4:C4"/>
    <mergeCell ref="E4:F4"/>
    <mergeCell ref="B5:C5"/>
    <mergeCell ref="E5:F5"/>
    <mergeCell ref="B6:C6"/>
    <mergeCell ref="E6:F6"/>
    <mergeCell ref="B7:C7"/>
    <mergeCell ref="E7:F7"/>
    <mergeCell ref="B8:C8"/>
    <mergeCell ref="E8:F8"/>
    <mergeCell ref="B9:C9"/>
    <mergeCell ref="E9:F9"/>
    <mergeCell ref="B10:C10"/>
    <mergeCell ref="E10:F10"/>
    <mergeCell ref="B11:C11"/>
    <mergeCell ref="E11:F11"/>
    <mergeCell ref="B12:C12"/>
    <mergeCell ref="E12:F12"/>
    <mergeCell ref="B13:C13"/>
    <mergeCell ref="E13:F13"/>
    <mergeCell ref="B14:C14"/>
    <mergeCell ref="E14:F14"/>
    <mergeCell ref="B16:C16"/>
    <mergeCell ref="H16:I16"/>
    <mergeCell ref="B17:C17"/>
    <mergeCell ref="H17:I17"/>
    <mergeCell ref="B18:C18"/>
    <mergeCell ref="H18:I18"/>
    <mergeCell ref="B19:C19"/>
    <mergeCell ref="H19:I19"/>
    <mergeCell ref="B20:C20"/>
    <mergeCell ref="H20:I20"/>
    <mergeCell ref="B21:C21"/>
    <mergeCell ref="H21:I21"/>
    <mergeCell ref="B22:C22"/>
    <mergeCell ref="H22:I22"/>
    <mergeCell ref="B23:C23"/>
    <mergeCell ref="H23:I23"/>
    <mergeCell ref="B24:C24"/>
    <mergeCell ref="H24:I24"/>
    <mergeCell ref="B28:C28"/>
    <mergeCell ref="H28:I28"/>
    <mergeCell ref="B29:C29"/>
    <mergeCell ref="H29:I29"/>
    <mergeCell ref="B25:C25"/>
    <mergeCell ref="H25:I25"/>
    <mergeCell ref="B26:C26"/>
    <mergeCell ref="H26:I26"/>
    <mergeCell ref="B27:C27"/>
    <mergeCell ref="H27:I27"/>
    <mergeCell ref="B31:C31"/>
    <mergeCell ref="H31:I31"/>
    <mergeCell ref="B32:C32"/>
    <mergeCell ref="H32:I32"/>
    <mergeCell ref="B33:C33"/>
    <mergeCell ref="H33:I33"/>
    <mergeCell ref="L25:Q25"/>
    <mergeCell ref="M26:Q26"/>
    <mergeCell ref="L42:Q44"/>
    <mergeCell ref="M27:Q27"/>
    <mergeCell ref="M28:Q28"/>
    <mergeCell ref="M29:Q29"/>
    <mergeCell ref="M30:Q30"/>
    <mergeCell ref="M31:Q31"/>
    <mergeCell ref="L46:Q48"/>
    <mergeCell ref="L50:Q52"/>
    <mergeCell ref="L34:Q36"/>
    <mergeCell ref="L38:Q40"/>
    <mergeCell ref="M32:Q3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Front</vt:lpstr>
      <vt:lpstr>Back</vt:lpstr>
      <vt:lpstr>Spellsheet</vt:lpstr>
      <vt:lpstr>Complete Spell List</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Coakley</dc:creator>
  <cp:lastModifiedBy>Jan Karel Pieterse</cp:lastModifiedBy>
  <dcterms:created xsi:type="dcterms:W3CDTF">2021-04-19T14:22:12Z</dcterms:created>
  <dcterms:modified xsi:type="dcterms:W3CDTF">2021-04-30T13:53:45Z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utosafePathAndName">
    <vt:lpwstr>C:\Users\piete\Documents\AAAAA Temporary Forum FIles\Dungeons and Dragons Character Sheet - Master Copy JKP 2.xlsx</vt:lpwstr>
  </property>
</Properties>
</file>