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ersonal\docs\"/>
    </mc:Choice>
  </mc:AlternateContent>
  <bookViews>
    <workbookView xWindow="0" yWindow="0" windowWidth="23040" windowHeight="8808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6" i="1"/>
  <c r="E10" i="1" s="1"/>
  <c r="E12" i="1" s="1"/>
  <c r="O5" i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4" i="1"/>
  <c r="E13" i="1" l="1"/>
  <c r="E15" i="1" s="1"/>
  <c r="E14" i="1"/>
  <c r="E20" i="1"/>
  <c r="E5" i="1"/>
  <c r="E21" i="1" l="1"/>
  <c r="E22" i="1" s="1"/>
  <c r="E16" i="1"/>
  <c r="E23" i="1" l="1"/>
  <c r="E24" i="1" s="1"/>
  <c r="E17" i="1"/>
  <c r="E18" i="1"/>
</calcChain>
</file>

<file path=xl/sharedStrings.xml><?xml version="1.0" encoding="utf-8"?>
<sst xmlns="http://schemas.openxmlformats.org/spreadsheetml/2006/main" count="35" uniqueCount="31">
  <si>
    <t>Date Decoding issue</t>
  </si>
  <si>
    <t>Dec Value</t>
  </si>
  <si>
    <t>Month#</t>
  </si>
  <si>
    <t>Month</t>
  </si>
  <si>
    <t>Days</t>
  </si>
  <si>
    <t>Total Days</t>
  </si>
  <si>
    <t>Jan</t>
  </si>
  <si>
    <t>Feb</t>
  </si>
  <si>
    <t>Days.Time</t>
  </si>
  <si>
    <t>Mar</t>
  </si>
  <si>
    <t>Apr</t>
  </si>
  <si>
    <t>Through Excell  built in format</t>
  </si>
  <si>
    <t>May</t>
  </si>
  <si>
    <t>Jun</t>
  </si>
  <si>
    <t>Jul</t>
  </si>
  <si>
    <t>Aug</t>
  </si>
  <si>
    <t>year.Days</t>
  </si>
  <si>
    <t>Sep</t>
  </si>
  <si>
    <t>Year</t>
  </si>
  <si>
    <t>Oct</t>
  </si>
  <si>
    <t>Nov</t>
  </si>
  <si>
    <t>Leap Year Adj</t>
  </si>
  <si>
    <t>Dec</t>
  </si>
  <si>
    <t>Day</t>
  </si>
  <si>
    <t>Added one to count for hours past last day ie 4th july</t>
  </si>
  <si>
    <t>Hours.Seconds</t>
  </si>
  <si>
    <t>Hours</t>
  </si>
  <si>
    <t>Min.sec</t>
  </si>
  <si>
    <t>Min</t>
  </si>
  <si>
    <t>Sec</t>
  </si>
  <si>
    <t>Dec Value seconds past 1900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</si>
</sst>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000000000"/>
    <numFmt numFmtId="165" formatCode="[$-409]m/d/yy\ h:mm:ss\ AM/PM;@"/>
    <numFmt numFmtId="166" formatCode="[$-409]m/d/yyyy\ h:mm:ss\ AM/PM;@"/>
    <numFmt numFmtId="167" formatCode="0.00000"/>
    <numFmt numFmtId="168" formatCode="0.000000000"/>
    <numFmt numFmtId="169" formatCode="0.000"/>
    <numFmt numFmtId="172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2" fontId="1" fillId="0" borderId="0" xfId="1" applyNumberFormat="1"/>
    <xf numFmtId="0" fontId="1" fillId="0" borderId="0" xfId="1" applyNumberFormat="1"/>
    <xf numFmtId="0" fontId="1" fillId="0" borderId="0" xfId="0" applyFont="1"/>
    <xf numFmtId="164" fontId="1" fillId="0" borderId="0" xfId="1" applyNumberFormat="1"/>
    <xf numFmtId="165" fontId="2" fillId="0" borderId="0" xfId="1" applyNumberFormat="1" applyFont="1"/>
    <xf numFmtId="166" fontId="2" fillId="0" borderId="0" xfId="1" applyNumberFormat="1" applyFont="1"/>
    <xf numFmtId="1" fontId="1" fillId="0" borderId="0" xfId="1" applyNumberFormat="1"/>
    <xf numFmtId="167" fontId="1" fillId="0" borderId="0" xfId="1" applyNumberFormat="1"/>
    <xf numFmtId="0" fontId="2" fillId="0" borderId="0" xfId="1" applyNumberFormat="1" applyFont="1"/>
    <xf numFmtId="168" fontId="1" fillId="0" borderId="0" xfId="1" applyNumberFormat="1"/>
    <xf numFmtId="1" fontId="2" fillId="0" borderId="0" xfId="1" applyNumberFormat="1" applyFont="1"/>
    <xf numFmtId="169" fontId="1" fillId="0" borderId="0" xfId="1" applyNumberFormat="1" applyFont="1"/>
    <xf numFmtId="16" fontId="1" fillId="0" borderId="0" xfId="1" applyNumberFormat="1"/>
    <xf numFmtId="172" fontId="0" fillId="0" borderId="0" xfId="0" applyNumberFormat="1"/>
    <xf numFmtId="169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fficial/Projects/Gateway/DateTime%20Calcul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time Calc"/>
      <sheetName val="Sheet1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id="1" name="Months3" displayName="Months3" ref="L3:O15" totalsRowShown="0">
  <autoFilter ref="L3:O15"/>
  <tableColumns count="4">
    <tableColumn id="1" name="Month#"/>
    <tableColumn id="2" name="Month"/>
    <tableColumn id="3" name="Days"/>
    <tableColumn id="4" name="Total Days">
      <calculatedColumnFormula>N4+O3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O24"/>
  <sheetViews>
    <sheetView tabSelected="1" workbookViewId="0">
      <selection activeCell="K21" sqref="K21"/>
    </sheetView>
  </sheetViews>
  <sheetFormatPr defaultRowHeight="14.4" x14ac:dyDescent="0.3"/>
  <cols>
    <col min="5" max="5" width="21.109375" bestFit="1" customWidth="1"/>
    <col min="6" max="6" width="29.77734375" bestFit="1" customWidth="1"/>
    <col min="7" max="7" width="11.6640625" customWidth="1"/>
    <col min="8" max="8" width="20.88671875" bestFit="1" customWidth="1"/>
    <col min="11" max="11" width="18.109375" bestFit="1" customWidth="1"/>
    <col min="12" max="12" width="10.6640625" bestFit="1" customWidth="1"/>
    <col min="13" max="13" width="9.5546875" bestFit="1" customWidth="1"/>
    <col min="14" max="14" width="7.6640625" bestFit="1" customWidth="1"/>
    <col min="15" max="15" width="13" bestFit="1" customWidth="1"/>
  </cols>
  <sheetData>
    <row r="1" spans="5:15" x14ac:dyDescent="0.3">
      <c r="E1" t="s">
        <v>0</v>
      </c>
    </row>
    <row r="2" spans="5:15" ht="15.6" x14ac:dyDescent="0.3">
      <c r="E2">
        <v>3708312214</v>
      </c>
      <c r="F2" s="1" t="s">
        <v>1</v>
      </c>
    </row>
    <row r="3" spans="5:15" ht="15.6" x14ac:dyDescent="0.3">
      <c r="F3" s="2"/>
      <c r="L3" s="2" t="s">
        <v>2</v>
      </c>
      <c r="M3" s="2" t="s">
        <v>3</v>
      </c>
      <c r="N3" s="2" t="s">
        <v>4</v>
      </c>
      <c r="O3" s="2" t="s">
        <v>5</v>
      </c>
    </row>
    <row r="4" spans="5:15" ht="15.6" x14ac:dyDescent="0.3">
      <c r="F4" s="2"/>
      <c r="L4" s="2">
        <v>1</v>
      </c>
      <c r="M4" s="2" t="s">
        <v>6</v>
      </c>
      <c r="N4" s="2">
        <v>31</v>
      </c>
      <c r="O4" s="2">
        <f>N4+I30</f>
        <v>31</v>
      </c>
    </row>
    <row r="5" spans="5:15" ht="15.6" x14ac:dyDescent="0.3">
      <c r="E5" s="3">
        <f>E6*3600*24</f>
        <v>3708312214</v>
      </c>
      <c r="F5" s="1" t="s">
        <v>30</v>
      </c>
      <c r="L5" s="2">
        <v>2</v>
      </c>
      <c r="M5" s="2" t="s">
        <v>7</v>
      </c>
      <c r="N5" s="2">
        <v>28</v>
      </c>
      <c r="O5" s="2">
        <f t="shared" ref="O5:O15" si="0">N5+O4</f>
        <v>59</v>
      </c>
    </row>
    <row r="6" spans="5:15" ht="15.6" x14ac:dyDescent="0.3">
      <c r="E6" s="4">
        <f>E2/(3600*24)</f>
        <v>42920.28025462963</v>
      </c>
      <c r="F6" s="2" t="s">
        <v>8</v>
      </c>
      <c r="L6" s="2">
        <v>3</v>
      </c>
      <c r="M6" s="2" t="s">
        <v>9</v>
      </c>
      <c r="N6" s="2">
        <v>31</v>
      </c>
      <c r="O6" s="2">
        <f t="shared" si="0"/>
        <v>90</v>
      </c>
    </row>
    <row r="7" spans="5:15" ht="15.6" x14ac:dyDescent="0.3">
      <c r="E7" s="5"/>
      <c r="F7" s="2"/>
      <c r="L7" s="2">
        <v>4</v>
      </c>
      <c r="M7" s="2" t="s">
        <v>10</v>
      </c>
      <c r="N7" s="2">
        <v>30</v>
      </c>
      <c r="O7" s="2">
        <f t="shared" si="0"/>
        <v>120</v>
      </c>
    </row>
    <row r="8" spans="5:15" ht="15.6" x14ac:dyDescent="0.3">
      <c r="E8" s="6">
        <f>E6</f>
        <v>42920.28025462963</v>
      </c>
      <c r="F8" s="1" t="s">
        <v>11</v>
      </c>
      <c r="L8" s="2">
        <v>5</v>
      </c>
      <c r="M8" s="2" t="s">
        <v>12</v>
      </c>
      <c r="N8" s="2">
        <v>31</v>
      </c>
      <c r="O8" s="2">
        <f t="shared" si="0"/>
        <v>151</v>
      </c>
    </row>
    <row r="9" spans="5:15" ht="15.6" x14ac:dyDescent="0.3">
      <c r="E9" s="2"/>
      <c r="F9" s="2"/>
      <c r="L9" s="2">
        <v>6</v>
      </c>
      <c r="M9" s="2" t="s">
        <v>13</v>
      </c>
      <c r="N9" s="2">
        <v>30</v>
      </c>
      <c r="O9" s="2">
        <f t="shared" si="0"/>
        <v>181</v>
      </c>
    </row>
    <row r="10" spans="5:15" ht="15.6" x14ac:dyDescent="0.3">
      <c r="E10" s="7">
        <f>TRUNC(E6)</f>
        <v>42920</v>
      </c>
      <c r="F10" s="8" t="s">
        <v>4</v>
      </c>
      <c r="L10" s="2">
        <v>7</v>
      </c>
      <c r="M10" s="2" t="s">
        <v>14</v>
      </c>
      <c r="N10" s="2">
        <v>31</v>
      </c>
      <c r="O10" s="2">
        <f t="shared" si="0"/>
        <v>212</v>
      </c>
    </row>
    <row r="11" spans="5:15" ht="15.6" x14ac:dyDescent="0.3">
      <c r="E11" s="2"/>
      <c r="F11" s="2"/>
      <c r="L11" s="2">
        <v>8</v>
      </c>
      <c r="M11" s="2" t="s">
        <v>15</v>
      </c>
      <c r="N11" s="2">
        <v>31</v>
      </c>
      <c r="O11" s="2">
        <f t="shared" si="0"/>
        <v>243</v>
      </c>
    </row>
    <row r="12" spans="5:15" ht="15.6" x14ac:dyDescent="0.3">
      <c r="E12" s="2">
        <f>E10/365</f>
        <v>117.58904109589041</v>
      </c>
      <c r="F12" s="2" t="s">
        <v>16</v>
      </c>
      <c r="L12" s="2">
        <v>9</v>
      </c>
      <c r="M12" s="2" t="s">
        <v>17</v>
      </c>
      <c r="N12" s="2">
        <v>30</v>
      </c>
      <c r="O12" s="2">
        <f t="shared" si="0"/>
        <v>273</v>
      </c>
    </row>
    <row r="13" spans="5:15" ht="15.6" x14ac:dyDescent="0.3">
      <c r="E13" s="9">
        <f>TRUNC(E12)</f>
        <v>117</v>
      </c>
      <c r="F13" s="2" t="s">
        <v>18</v>
      </c>
      <c r="L13" s="2">
        <v>10</v>
      </c>
      <c r="M13" s="2" t="s">
        <v>19</v>
      </c>
      <c r="N13" s="2">
        <v>31</v>
      </c>
      <c r="O13" s="2">
        <f t="shared" si="0"/>
        <v>304</v>
      </c>
    </row>
    <row r="14" spans="5:15" ht="15.6" x14ac:dyDescent="0.3">
      <c r="E14" s="2">
        <f>(E12-E13)*365</f>
        <v>214.99999999999909</v>
      </c>
      <c r="F14" s="2" t="s">
        <v>4</v>
      </c>
      <c r="L14" s="2">
        <v>11</v>
      </c>
      <c r="M14" s="2" t="s">
        <v>20</v>
      </c>
      <c r="N14" s="2">
        <v>30</v>
      </c>
      <c r="O14" s="2">
        <f t="shared" si="0"/>
        <v>334</v>
      </c>
    </row>
    <row r="15" spans="5:15" ht="15.6" x14ac:dyDescent="0.3">
      <c r="E15" s="2">
        <f>QUOTIENT(E13,4) +1</f>
        <v>30</v>
      </c>
      <c r="F15" s="2" t="s">
        <v>21</v>
      </c>
      <c r="L15" s="2">
        <v>12</v>
      </c>
      <c r="M15" s="2" t="s">
        <v>22</v>
      </c>
      <c r="N15" s="2">
        <v>31</v>
      </c>
      <c r="O15" s="2">
        <f t="shared" si="0"/>
        <v>365</v>
      </c>
    </row>
    <row r="16" spans="5:15" ht="15.6" x14ac:dyDescent="0.3">
      <c r="E16" s="2">
        <f>E14-E15</f>
        <v>184.99999999999909</v>
      </c>
      <c r="F16" s="2" t="s">
        <v>5</v>
      </c>
    </row>
    <row r="17" spans="5:11" ht="15.6" x14ac:dyDescent="0.3">
      <c r="E17" s="9">
        <f>MATCH(E16,[1]!Months[Total Days],1)+1</f>
        <v>7</v>
      </c>
      <c r="F17" s="2" t="s">
        <v>3</v>
      </c>
    </row>
    <row r="18" spans="5:11" ht="15.6" x14ac:dyDescent="0.3">
      <c r="E18" s="9">
        <f>E16-INDEX([1]!Months[#Data],MATCH(E16,[1]!Months[Total Days],1),4)+1</f>
        <v>4.9999999999990905</v>
      </c>
      <c r="F18" s="2" t="s">
        <v>23</v>
      </c>
      <c r="G18" t="s">
        <v>24</v>
      </c>
    </row>
    <row r="19" spans="5:11" ht="15.6" x14ac:dyDescent="0.3">
      <c r="E19" s="2"/>
      <c r="F19" s="2"/>
    </row>
    <row r="20" spans="5:11" ht="15.6" x14ac:dyDescent="0.3">
      <c r="E20" s="10">
        <f>(E6-E10)*24</f>
        <v>6.7261111111147329</v>
      </c>
      <c r="F20" s="2" t="s">
        <v>25</v>
      </c>
      <c r="G20" s="15">
        <v>42920</v>
      </c>
      <c r="H20" s="14">
        <v>42920</v>
      </c>
    </row>
    <row r="21" spans="5:11" ht="15.6" x14ac:dyDescent="0.3">
      <c r="E21" s="11">
        <f>TRUNC(E20)</f>
        <v>6</v>
      </c>
      <c r="F21" s="2" t="s">
        <v>26</v>
      </c>
      <c r="G21" s="15">
        <v>42920.786</v>
      </c>
      <c r="H21" s="14">
        <v>42920.786</v>
      </c>
      <c r="K21" s="14"/>
    </row>
    <row r="22" spans="5:11" ht="15.6" x14ac:dyDescent="0.3">
      <c r="E22" s="12">
        <f>(E20-E21)*60</f>
        <v>43.566666666883975</v>
      </c>
      <c r="F22" s="2" t="s">
        <v>27</v>
      </c>
      <c r="G22" s="15">
        <v>42921</v>
      </c>
      <c r="H22" s="14">
        <v>42921</v>
      </c>
    </row>
    <row r="23" spans="5:11" ht="15.6" x14ac:dyDescent="0.3">
      <c r="E23" s="11">
        <f>TRUNC(E22)</f>
        <v>43</v>
      </c>
      <c r="F23" s="13" t="s">
        <v>28</v>
      </c>
    </row>
    <row r="24" spans="5:11" ht="15.6" x14ac:dyDescent="0.3">
      <c r="E24" s="11">
        <f>(E22-E23)*60</f>
        <v>34.000000013038516</v>
      </c>
      <c r="F24" s="13" t="s">
        <v>29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MNH</dc:creator>
  <cp:lastModifiedBy>MNH</cp:lastModifiedBy>
  <dcterms:created xsi:type="dcterms:W3CDTF">2017-07-05T07:51:51Z</dcterms:created>
  <dcterms:modified xsi:type="dcterms:W3CDTF">2017-07-05T07:59:51Z</dcterms:modified>
</cp:coreProperties>
</file>