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erra.bain\Desktop\"/>
    </mc:Choice>
  </mc:AlternateContent>
  <bookViews>
    <workbookView xWindow="120" yWindow="435" windowWidth="18960" windowHeight="11325" activeTab="1"/>
  </bookViews>
  <sheets>
    <sheet name="Travel" sheetId="1" r:id="rId1"/>
    <sheet name="Labor" sheetId="2" r:id="rId2"/>
  </sheets>
  <definedNames>
    <definedName name="_xlnm._FilterDatabase" localSheetId="0" hidden="1">Travel!$A$2:$E$18</definedName>
  </definedNames>
  <calcPr calcId="162913"/>
  <pivotCaches>
    <pivotCache cacheId="67" r:id="rId3"/>
  </pivotCaches>
</workbook>
</file>

<file path=xl/calcChain.xml><?xml version="1.0" encoding="utf-8"?>
<calcChain xmlns="http://schemas.openxmlformats.org/spreadsheetml/2006/main">
  <c r="D10" i="2" l="1"/>
  <c r="D14" i="2" s="1"/>
  <c r="D18" i="2" s="1"/>
  <c r="E14" i="2"/>
  <c r="E7" i="2"/>
  <c r="E18" i="2" s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3" i="1"/>
  <c r="G14" i="2"/>
  <c r="G18" i="2" s="1"/>
  <c r="F14" i="2"/>
  <c r="F18" i="2" s="1"/>
  <c r="C14" i="2"/>
  <c r="H14" i="2" l="1"/>
  <c r="C18" i="2"/>
  <c r="H18" i="2" s="1"/>
  <c r="H19" i="2" s="1"/>
  <c r="I14" i="2" l="1"/>
  <c r="J14" i="2" s="1"/>
  <c r="K14" i="2" s="1"/>
  <c r="H15" i="2"/>
  <c r="H16" i="2" s="1"/>
  <c r="H17" i="2" s="1"/>
  <c r="H20" i="2"/>
  <c r="H21" i="2" s="1"/>
  <c r="H22" i="2" s="1"/>
</calcChain>
</file>

<file path=xl/sharedStrings.xml><?xml version="1.0" encoding="utf-8"?>
<sst xmlns="http://schemas.openxmlformats.org/spreadsheetml/2006/main" count="103" uniqueCount="44">
  <si>
    <t>Start</t>
  </si>
  <si>
    <t>Finish</t>
  </si>
  <si>
    <t>Employee Name</t>
  </si>
  <si>
    <t>Sally</t>
  </si>
  <si>
    <t>Billy</t>
  </si>
  <si>
    <t>Reggie</t>
  </si>
  <si>
    <t>Angela</t>
  </si>
  <si>
    <t>Becky</t>
  </si>
  <si>
    <t>Marcus</t>
  </si>
  <si>
    <t>Category</t>
  </si>
  <si>
    <t>Marketing</t>
  </si>
  <si>
    <t>Sales</t>
  </si>
  <si>
    <t>Customer Relations</t>
  </si>
  <si>
    <t>HR</t>
  </si>
  <si>
    <t>Budget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</si>
  <si>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</si>
  <si>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</si>
  <si>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</si>
  <si>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</si>
  <si>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</si>
  <si>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</si>
  <si>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</si>
  <si>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</si>
  <si>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</si>
  <si>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</si>
  <si>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</si>
  <si>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</si>
  <si>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=N41/12</t>
  </si>
  <si>
    <t>=O43/2</t>
  </si>
  <si>
    <t>=O44/2</t>
  </si>
  <si>
    <t>Hours</t>
  </si>
  <si>
    <t>Row Labels</t>
  </si>
  <si>
    <t>Grand Total</t>
  </si>
  <si>
    <t>Sum of Hours</t>
  </si>
  <si>
    <t>Mar</t>
  </si>
  <si>
    <t>Jun</t>
  </si>
  <si>
    <t>Apr</t>
  </si>
  <si>
    <t>Feb</t>
  </si>
  <si>
    <t>Jul</t>
  </si>
  <si>
    <t>May</t>
  </si>
  <si>
    <t>Jan</t>
  </si>
  <si>
    <t>Column Labels</t>
  </si>
  <si>
    <t>ANGELA</t>
  </si>
  <si>
    <t>=O42/3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</si>
</sst>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6" formatCode="_(* #,##0_);_(* \(#,##0\);_(* &quot;-&quot;??_);_(@_)"/>
  </numFmts>
  <fonts count="9" x14ac:knownFonts="1">
    <font>
      <sz val="10"/>
      <color rgb="FF000000"/>
      <name val="Times New Roman"/>
      <charset val="204"/>
    </font>
    <font>
      <sz val="8"/>
      <name val="Segoe UI"/>
      <family val="2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  <font>
      <sz val="10"/>
      <color rgb="FF000000"/>
      <name val="Times New Roman"/>
      <family val="1"/>
    </font>
    <font>
      <sz val="12"/>
      <color rgb="FF000000"/>
      <name val="Times New Roman"/>
      <family val="1"/>
    </font>
    <font>
      <sz val="14"/>
      <color rgb="FF000000"/>
      <name val="Times New Roman"/>
      <family val="1"/>
    </font>
    <font>
      <sz val="12"/>
      <name val="Calibri"/>
      <family val="2"/>
    </font>
    <font>
      <b/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6">
    <xf numFmtId="0" fontId="0" fillId="0" borderId="0" xfId="0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2" fontId="2" fillId="0" borderId="0" xfId="0" applyNumberFormat="1" applyFont="1" applyFill="1" applyBorder="1" applyAlignment="1">
      <alignment horizontal="left" vertical="top"/>
    </xf>
    <xf numFmtId="0" fontId="1" fillId="0" borderId="2" xfId="0" applyFont="1" applyFill="1" applyBorder="1" applyAlignment="1">
      <alignment vertical="top"/>
    </xf>
    <xf numFmtId="0" fontId="6" fillId="0" borderId="0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0" fontId="6" fillId="0" borderId="4" xfId="0" applyFont="1" applyFill="1" applyBorder="1" applyAlignment="1">
      <alignment horizontal="left" vertical="top"/>
    </xf>
    <xf numFmtId="0" fontId="6" fillId="0" borderId="5" xfId="0" applyFont="1" applyFill="1" applyBorder="1" applyAlignment="1">
      <alignment horizontal="left" vertical="top"/>
    </xf>
    <xf numFmtId="0" fontId="7" fillId="0" borderId="1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left" vertical="top"/>
    </xf>
    <xf numFmtId="14" fontId="7" fillId="0" borderId="1" xfId="0" applyNumberFormat="1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0" fontId="0" fillId="0" borderId="0" xfId="0" pivotButton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 indent="1"/>
    </xf>
    <xf numFmtId="43" fontId="0" fillId="0" borderId="0" xfId="0" applyNumberFormat="1" applyFill="1" applyBorder="1" applyAlignment="1">
      <alignment horizontal="left" vertical="top"/>
    </xf>
    <xf numFmtId="0" fontId="8" fillId="0" borderId="0" xfId="0" applyFont="1" applyAlignment="1">
      <alignment horizontal="center"/>
    </xf>
    <xf numFmtId="0" fontId="5" fillId="0" borderId="0" xfId="0" applyFont="1"/>
    <xf numFmtId="166" fontId="5" fillId="0" borderId="6" xfId="1" applyNumberFormat="1" applyFont="1" applyBorder="1"/>
    <xf numFmtId="166" fontId="5" fillId="0" borderId="7" xfId="0" applyNumberFormat="1" applyFont="1" applyBorder="1"/>
    <xf numFmtId="166" fontId="5" fillId="0" borderId="7" xfId="1" applyNumberFormat="1" applyFont="1" applyBorder="1"/>
    <xf numFmtId="166" fontId="5" fillId="0" borderId="8" xfId="1" applyNumberFormat="1" applyFont="1" applyBorder="1"/>
    <xf numFmtId="166" fontId="5" fillId="0" borderId="0" xfId="1" applyNumberFormat="1" applyFont="1"/>
    <xf numFmtId="166" fontId="5" fillId="0" borderId="0" xfId="0" applyNumberFormat="1" applyFont="1"/>
    <xf numFmtId="166" fontId="5" fillId="0" borderId="9" xfId="1" applyNumberFormat="1" applyFont="1" applyBorder="1"/>
    <xf numFmtId="166" fontId="5" fillId="0" borderId="0" xfId="0" applyNumberFormat="1" applyFont="1" applyBorder="1"/>
    <xf numFmtId="166" fontId="5" fillId="0" borderId="0" xfId="1" applyNumberFormat="1" applyFont="1" applyBorder="1"/>
    <xf numFmtId="166" fontId="5" fillId="0" borderId="10" xfId="1" applyNumberFormat="1" applyFont="1" applyBorder="1"/>
    <xf numFmtId="43" fontId="5" fillId="0" borderId="0" xfId="0" applyNumberFormat="1" applyFont="1"/>
    <xf numFmtId="43" fontId="5" fillId="0" borderId="0" xfId="1" applyFont="1"/>
    <xf numFmtId="166" fontId="5" fillId="2" borderId="0" xfId="1" applyNumberFormat="1" applyFont="1" applyFill="1" applyBorder="1"/>
    <xf numFmtId="166" fontId="5" fillId="0" borderId="11" xfId="1" applyNumberFormat="1" applyFont="1" applyBorder="1"/>
    <xf numFmtId="166" fontId="5" fillId="0" borderId="12" xfId="0" applyNumberFormat="1" applyFont="1" applyBorder="1"/>
    <xf numFmtId="166" fontId="5" fillId="0" borderId="12" xfId="1" applyNumberFormat="1" applyFont="1" applyBorder="1"/>
    <xf numFmtId="166" fontId="5" fillId="0" borderId="13" xfId="1" applyNumberFormat="1" applyFont="1" applyBorder="1"/>
    <xf numFmtId="43" fontId="5" fillId="0" borderId="0" xfId="0" quotePrefix="1" applyNumberFormat="1" applyFont="1"/>
  </cellXfs>
  <cellStyles count="2">
    <cellStyle name="Comma" xfId="1" builtinId="3"/>
    <cellStyle name="Normal" xfId="0" builtinId="0"/>
  </cellStyles>
  <dxfs count="7"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idman, Sierra" refreshedDate="44245.419269328704" createdVersion="6" refreshedVersion="6" minRefreshableVersion="3" recordCount="16">
  <cacheSource type="worksheet">
    <worksheetSource ref="A2:E18" sheet="Travel"/>
  </cacheSource>
  <cacheFields count="6">
    <cacheField name="Employee Name" numFmtId="0">
      <sharedItems count="6">
        <s v="Billy"/>
        <s v="Sally"/>
        <s v="Reggie"/>
        <s v="Angela"/>
        <s v="Becky"/>
        <s v="Marcus"/>
      </sharedItems>
    </cacheField>
    <cacheField name="Destination" numFmtId="0">
      <sharedItems count="5">
        <s v="Marketing"/>
        <s v="Sales"/>
        <s v="Customer Relations"/>
        <s v="HR"/>
        <s v="Budget"/>
      </sharedItems>
    </cacheField>
    <cacheField name="Start" numFmtId="14">
      <sharedItems containsSemiMixedTypes="0" containsNonDate="0" containsDate="1" containsString="0" minDate="2021-01-22T00:00:00" maxDate="2021-07-13T00:00:00"/>
    </cacheField>
    <cacheField name="Finish" numFmtId="14">
      <sharedItems containsSemiMixedTypes="0" containsNonDate="0" containsDate="1" containsString="0" minDate="2021-01-25T00:00:00" maxDate="2021-07-17T00:00:00" count="15">
        <d v="2021-02-02T00:00:00"/>
        <d v="2021-01-25T00:00:00"/>
        <d v="2021-02-09T00:00:00"/>
        <d v="2021-03-07T00:00:00"/>
        <d v="2021-03-05T00:00:00"/>
        <d v="2021-04-21T00:00:00"/>
        <d v="2021-03-30T00:00:00"/>
        <d v="2021-04-12T00:00:00"/>
        <d v="2021-05-11T00:00:00"/>
        <d v="2021-06-03T00:00:00"/>
        <d v="2021-06-11T00:00:00"/>
        <d v="2021-07-16T00:00:00"/>
        <d v="2021-06-26T00:00:00"/>
        <d v="2021-06-01T00:00:00"/>
        <d v="2021-06-22T00:00:00"/>
      </sharedItems>
      <fieldGroup par="5" base="3">
        <rangePr groupBy="days" startDate="2021-01-25T00:00:00" endDate="2021-07-17T00:00:00"/>
        <groupItems count="368">
          <s v="&lt;1/25/2021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7/17/2021"/>
        </groupItems>
      </fieldGroup>
    </cacheField>
    <cacheField name="Hours" numFmtId="0">
      <sharedItems containsSemiMixedTypes="0" containsString="0" containsNumber="1" minValue="0.42857142857142855" maxValue="5.5714285714285712"/>
    </cacheField>
    <cacheField name="Months" numFmtId="0" databaseField="0">
      <fieldGroup base="3">
        <rangePr groupBy="months" startDate="2021-01-25T00:00:00" endDate="2021-07-17T00:00:00"/>
        <groupItems count="14">
          <s v="&lt;1/25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7/17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">
  <r>
    <x v="0"/>
    <x v="0"/>
    <d v="2021-01-22T00:00:00"/>
    <x v="0"/>
    <n v="1.5714285714285714"/>
  </r>
  <r>
    <x v="1"/>
    <x v="0"/>
    <d v="2021-01-22T00:00:00"/>
    <x v="1"/>
    <n v="0.42857142857142855"/>
  </r>
  <r>
    <x v="2"/>
    <x v="1"/>
    <d v="2021-02-05T00:00:00"/>
    <x v="2"/>
    <n v="0.5714285714285714"/>
  </r>
  <r>
    <x v="3"/>
    <x v="2"/>
    <d v="2021-02-22T00:00:00"/>
    <x v="3"/>
    <n v="1.8571428571428572"/>
  </r>
  <r>
    <x v="4"/>
    <x v="3"/>
    <d v="2021-02-22T00:00:00"/>
    <x v="4"/>
    <n v="1.5714285714285714"/>
  </r>
  <r>
    <x v="4"/>
    <x v="4"/>
    <d v="2021-03-13T00:00:00"/>
    <x v="5"/>
    <n v="5.5714285714285712"/>
  </r>
  <r>
    <x v="5"/>
    <x v="0"/>
    <d v="2021-03-19T00:00:00"/>
    <x v="6"/>
    <n v="1.5714285714285714"/>
  </r>
  <r>
    <x v="1"/>
    <x v="2"/>
    <d v="2021-03-25T00:00:00"/>
    <x v="7"/>
    <n v="2.5714285714285716"/>
  </r>
  <r>
    <x v="1"/>
    <x v="3"/>
    <d v="2021-04-23T00:00:00"/>
    <x v="8"/>
    <n v="2.5714285714285716"/>
  </r>
  <r>
    <x v="0"/>
    <x v="4"/>
    <d v="2021-05-23T00:00:00"/>
    <x v="9"/>
    <n v="1.5714285714285714"/>
  </r>
  <r>
    <x v="2"/>
    <x v="0"/>
    <d v="2021-05-29T00:00:00"/>
    <x v="10"/>
    <n v="1.8571428571428572"/>
  </r>
  <r>
    <x v="5"/>
    <x v="4"/>
    <d v="2021-06-07T00:00:00"/>
    <x v="11"/>
    <n v="5.5714285714285712"/>
  </r>
  <r>
    <x v="1"/>
    <x v="1"/>
    <d v="2021-05-18T00:00:00"/>
    <x v="12"/>
    <n v="5.5714285714285712"/>
  </r>
  <r>
    <x v="3"/>
    <x v="1"/>
    <d v="2021-05-17T00:00:00"/>
    <x v="13"/>
    <n v="2.1428571428571428"/>
  </r>
  <r>
    <x v="0"/>
    <x v="0"/>
    <d v="2021-06-18T00:00:00"/>
    <x v="14"/>
    <n v="0.5714285714285714"/>
  </r>
  <r>
    <x v="2"/>
    <x v="2"/>
    <d v="2021-07-12T00:00:00"/>
    <x v="11"/>
    <n v="0.571428571428571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6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Q1:Y24" firstHeaderRow="1" firstDataRow="2" firstDataCol="1"/>
  <pivotFields count="6">
    <pivotField axis="axisRow" showAll="0">
      <items count="7">
        <item x="3"/>
        <item x="4"/>
        <item x="0"/>
        <item x="5"/>
        <item x="2"/>
        <item x="1"/>
        <item t="default"/>
      </items>
    </pivotField>
    <pivotField axis="axisRow" showAll="0">
      <items count="6">
        <item x="4"/>
        <item x="2"/>
        <item x="3"/>
        <item x="0"/>
        <item x="1"/>
        <item t="default"/>
      </items>
    </pivotField>
    <pivotField numFmtId="14" showAll="0"/>
    <pivotField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dataField="1" showAll="0"/>
    <pivotField axis="axisCol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2">
    <field x="0"/>
    <field x="1"/>
  </rowFields>
  <rowItems count="22">
    <i>
      <x/>
    </i>
    <i r="1">
      <x v="1"/>
    </i>
    <i r="1">
      <x v="4"/>
    </i>
    <i>
      <x v="1"/>
    </i>
    <i r="1">
      <x/>
    </i>
    <i r="1">
      <x v="2"/>
    </i>
    <i>
      <x v="2"/>
    </i>
    <i r="1">
      <x/>
    </i>
    <i r="1">
      <x v="3"/>
    </i>
    <i>
      <x v="3"/>
    </i>
    <i r="1">
      <x/>
    </i>
    <i r="1">
      <x v="3"/>
    </i>
    <i>
      <x v="4"/>
    </i>
    <i r="1">
      <x v="1"/>
    </i>
    <i r="1">
      <x v="3"/>
    </i>
    <i r="1">
      <x v="4"/>
    </i>
    <i>
      <x v="5"/>
    </i>
    <i r="1">
      <x v="1"/>
    </i>
    <i r="1">
      <x v="2"/>
    </i>
    <i r="1">
      <x v="3"/>
    </i>
    <i r="1">
      <x v="4"/>
    </i>
    <i t="grand">
      <x/>
    </i>
  </rowItems>
  <colFields count="1">
    <field x="5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Sum of Hours" fld="4" baseField="0" baseItem="0" numFmtId="43"/>
  </dataFields>
  <formats count="1">
    <format dxfId="6">
      <pivotArea outline="0" collapsedLevelsAreSubtotals="1" fieldPosition="0"/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2"/>
  <sheetViews>
    <sheetView workbookViewId="0">
      <selection activeCell="H14" sqref="H14"/>
    </sheetView>
  </sheetViews>
  <sheetFormatPr defaultRowHeight="15" x14ac:dyDescent="0.2"/>
  <cols>
    <col min="1" max="1" width="19" bestFit="1" customWidth="1"/>
    <col min="2" max="2" width="22.83203125" style="2" bestFit="1" customWidth="1"/>
    <col min="3" max="4" width="12.5" bestFit="1" customWidth="1"/>
    <col min="5" max="6" width="9.5" bestFit="1" customWidth="1"/>
    <col min="8" max="8" width="33.83203125" bestFit="1" customWidth="1"/>
    <col min="11" max="11" width="10.83203125" bestFit="1" customWidth="1"/>
  </cols>
  <sheetData>
    <row r="1" spans="1:13" ht="12.75" x14ac:dyDescent="0.2">
      <c r="B1" s="4"/>
      <c r="C1" s="4"/>
      <c r="D1" s="4"/>
    </row>
    <row r="2" spans="1:13" ht="15.75" x14ac:dyDescent="0.2">
      <c r="A2" s="9" t="s">
        <v>2</v>
      </c>
      <c r="B2" s="9" t="s">
        <v>9</v>
      </c>
      <c r="C2" s="9" t="s">
        <v>0</v>
      </c>
      <c r="D2" s="9" t="s">
        <v>1</v>
      </c>
      <c r="E2" s="9" t="s">
        <v>30</v>
      </c>
    </row>
    <row r="3" spans="1:13" ht="15.75" x14ac:dyDescent="0.2">
      <c r="A3" s="10" t="s">
        <v>4</v>
      </c>
      <c r="B3" s="9" t="s">
        <v>10</v>
      </c>
      <c r="C3" s="11">
        <v>44218</v>
      </c>
      <c r="D3" s="11">
        <v>44229</v>
      </c>
      <c r="E3" s="9">
        <f>(D3-C3)/7</f>
        <v>1.5714285714285714</v>
      </c>
      <c r="F3" s="3"/>
    </row>
    <row r="4" spans="1:13" ht="15.75" x14ac:dyDescent="0.2">
      <c r="A4" s="10" t="s">
        <v>3</v>
      </c>
      <c r="B4" s="9" t="s">
        <v>10</v>
      </c>
      <c r="C4" s="11">
        <v>44218</v>
      </c>
      <c r="D4" s="11">
        <v>44221</v>
      </c>
      <c r="E4" s="9">
        <f t="shared" ref="E4:E67" si="0">(D4-C4)/7</f>
        <v>0.42857142857142855</v>
      </c>
      <c r="F4" s="3"/>
    </row>
    <row r="5" spans="1:13" ht="16.5" thickBot="1" x14ac:dyDescent="0.25">
      <c r="A5" s="10" t="s">
        <v>5</v>
      </c>
      <c r="B5" s="9" t="s">
        <v>11</v>
      </c>
      <c r="C5" s="11">
        <v>44232</v>
      </c>
      <c r="D5" s="11">
        <v>44236</v>
      </c>
      <c r="E5" s="9">
        <f t="shared" si="0"/>
        <v>0.5714285714285714</v>
      </c>
      <c r="F5" s="3"/>
    </row>
    <row r="6" spans="1:13" ht="18.75" x14ac:dyDescent="0.2">
      <c r="A6" s="10" t="s">
        <v>6</v>
      </c>
      <c r="B6" s="9" t="s">
        <v>12</v>
      </c>
      <c r="C6" s="11">
        <v>44249</v>
      </c>
      <c r="D6" s="11">
        <v>44262</v>
      </c>
      <c r="E6" s="9">
        <f t="shared" si="0"/>
        <v>1.8571428571428572</v>
      </c>
      <c r="F6" s="3"/>
      <c r="H6" s="6" t="s">
        <v>10</v>
      </c>
      <c r="K6" s="6" t="s">
        <v>4</v>
      </c>
      <c r="M6" s="1"/>
    </row>
    <row r="7" spans="1:13" ht="18.75" x14ac:dyDescent="0.2">
      <c r="A7" s="10" t="s">
        <v>7</v>
      </c>
      <c r="B7" s="9" t="s">
        <v>13</v>
      </c>
      <c r="C7" s="11">
        <v>44249</v>
      </c>
      <c r="D7" s="11">
        <v>44260</v>
      </c>
      <c r="E7" s="9">
        <f t="shared" si="0"/>
        <v>1.5714285714285714</v>
      </c>
      <c r="F7" s="3"/>
      <c r="H7" s="7" t="s">
        <v>11</v>
      </c>
      <c r="K7" s="7" t="s">
        <v>3</v>
      </c>
      <c r="M7" s="1"/>
    </row>
    <row r="8" spans="1:13" ht="18.75" x14ac:dyDescent="0.2">
      <c r="A8" s="10" t="s">
        <v>7</v>
      </c>
      <c r="B8" s="9" t="s">
        <v>14</v>
      </c>
      <c r="C8" s="11">
        <v>44268</v>
      </c>
      <c r="D8" s="11">
        <v>44307</v>
      </c>
      <c r="E8" s="9">
        <f t="shared" si="0"/>
        <v>5.5714285714285712</v>
      </c>
      <c r="F8" s="1"/>
      <c r="H8" s="7" t="s">
        <v>12</v>
      </c>
      <c r="K8" s="7" t="s">
        <v>5</v>
      </c>
    </row>
    <row r="9" spans="1:13" ht="18.75" x14ac:dyDescent="0.2">
      <c r="A9" s="10" t="s">
        <v>8</v>
      </c>
      <c r="B9" s="9" t="s">
        <v>10</v>
      </c>
      <c r="C9" s="11">
        <v>44274</v>
      </c>
      <c r="D9" s="11">
        <v>44285</v>
      </c>
      <c r="E9" s="9">
        <f t="shared" si="0"/>
        <v>1.5714285714285714</v>
      </c>
      <c r="H9" s="7" t="s">
        <v>13</v>
      </c>
      <c r="K9" s="7" t="s">
        <v>6</v>
      </c>
    </row>
    <row r="10" spans="1:13" ht="18.75" x14ac:dyDescent="0.2">
      <c r="A10" s="10" t="s">
        <v>3</v>
      </c>
      <c r="B10" s="9" t="s">
        <v>12</v>
      </c>
      <c r="C10" s="11">
        <v>44280</v>
      </c>
      <c r="D10" s="11">
        <v>44298</v>
      </c>
      <c r="E10" s="9">
        <f t="shared" si="0"/>
        <v>2.5714285714285716</v>
      </c>
      <c r="H10" s="7" t="s">
        <v>14</v>
      </c>
      <c r="K10" s="7" t="s">
        <v>7</v>
      </c>
    </row>
    <row r="11" spans="1:13" ht="19.5" thickBot="1" x14ac:dyDescent="0.25">
      <c r="A11" s="10" t="s">
        <v>3</v>
      </c>
      <c r="B11" s="9" t="s">
        <v>13</v>
      </c>
      <c r="C11" s="11">
        <v>44309</v>
      </c>
      <c r="D11" s="11">
        <v>44327</v>
      </c>
      <c r="E11" s="9">
        <f t="shared" si="0"/>
        <v>2.5714285714285716</v>
      </c>
      <c r="H11" s="8"/>
      <c r="K11" s="8" t="s">
        <v>8</v>
      </c>
    </row>
    <row r="12" spans="1:13" ht="18.75" x14ac:dyDescent="0.2">
      <c r="A12" s="10" t="s">
        <v>4</v>
      </c>
      <c r="B12" s="9" t="s">
        <v>14</v>
      </c>
      <c r="C12" s="11">
        <v>44339</v>
      </c>
      <c r="D12" s="11">
        <v>44350</v>
      </c>
      <c r="E12" s="9">
        <f t="shared" si="0"/>
        <v>1.5714285714285714</v>
      </c>
      <c r="H12" s="5"/>
    </row>
    <row r="13" spans="1:13" ht="18.75" x14ac:dyDescent="0.2">
      <c r="A13" s="10" t="s">
        <v>5</v>
      </c>
      <c r="B13" s="9" t="s">
        <v>10</v>
      </c>
      <c r="C13" s="11">
        <v>44345</v>
      </c>
      <c r="D13" s="11">
        <v>44358</v>
      </c>
      <c r="E13" s="9">
        <f t="shared" si="0"/>
        <v>1.8571428571428572</v>
      </c>
      <c r="H13" s="5"/>
    </row>
    <row r="14" spans="1:13" ht="18.75" x14ac:dyDescent="0.2">
      <c r="A14" s="10" t="s">
        <v>8</v>
      </c>
      <c r="B14" s="9" t="s">
        <v>14</v>
      </c>
      <c r="C14" s="11">
        <v>44354</v>
      </c>
      <c r="D14" s="11">
        <v>44393</v>
      </c>
      <c r="E14" s="9">
        <f t="shared" si="0"/>
        <v>5.5714285714285712</v>
      </c>
      <c r="H14" s="5"/>
    </row>
    <row r="15" spans="1:13" ht="18.75" x14ac:dyDescent="0.2">
      <c r="A15" s="10" t="s">
        <v>3</v>
      </c>
      <c r="B15" s="9" t="s">
        <v>11</v>
      </c>
      <c r="C15" s="11">
        <v>44334</v>
      </c>
      <c r="D15" s="11">
        <v>44373</v>
      </c>
      <c r="E15" s="9">
        <f t="shared" si="0"/>
        <v>5.5714285714285712</v>
      </c>
      <c r="H15" s="5"/>
    </row>
    <row r="16" spans="1:13" ht="18.75" x14ac:dyDescent="0.2">
      <c r="A16" s="10" t="s">
        <v>6</v>
      </c>
      <c r="B16" s="9" t="s">
        <v>11</v>
      </c>
      <c r="C16" s="11">
        <v>44333</v>
      </c>
      <c r="D16" s="11">
        <v>44348</v>
      </c>
      <c r="E16" s="9">
        <f t="shared" si="0"/>
        <v>2.1428571428571428</v>
      </c>
      <c r="H16" s="5"/>
    </row>
    <row r="17" spans="1:8" ht="18.75" x14ac:dyDescent="0.2">
      <c r="A17" s="10" t="s">
        <v>4</v>
      </c>
      <c r="B17" s="9" t="s">
        <v>10</v>
      </c>
      <c r="C17" s="11">
        <v>44365</v>
      </c>
      <c r="D17" s="11">
        <v>44369</v>
      </c>
      <c r="E17" s="9">
        <f t="shared" si="0"/>
        <v>0.5714285714285714</v>
      </c>
      <c r="H17" s="5"/>
    </row>
    <row r="18" spans="1:8" ht="18.75" x14ac:dyDescent="0.2">
      <c r="A18" s="10" t="s">
        <v>5</v>
      </c>
      <c r="B18" s="9" t="s">
        <v>12</v>
      </c>
      <c r="C18" s="11">
        <v>44389</v>
      </c>
      <c r="D18" s="11">
        <v>44393</v>
      </c>
      <c r="E18" s="9">
        <f t="shared" si="0"/>
        <v>0.5714285714285714</v>
      </c>
      <c r="H18" s="5"/>
    </row>
    <row r="19" spans="1:8" ht="18.75" x14ac:dyDescent="0.2">
      <c r="B19"/>
      <c r="E19" s="12"/>
      <c r="H19" s="5"/>
    </row>
    <row r="20" spans="1:8" ht="18.75" x14ac:dyDescent="0.2">
      <c r="B20"/>
      <c r="E20" s="12"/>
      <c r="H20" s="5"/>
    </row>
    <row r="21" spans="1:8" ht="18.75" x14ac:dyDescent="0.2">
      <c r="B21"/>
      <c r="E21" s="12"/>
      <c r="H21" s="5"/>
    </row>
    <row r="22" spans="1:8" ht="15.75" x14ac:dyDescent="0.2">
      <c r="B22"/>
      <c r="E22" s="12"/>
    </row>
    <row r="23" spans="1:8" ht="15.75" x14ac:dyDescent="0.2">
      <c r="B23"/>
      <c r="E23" s="12"/>
    </row>
    <row r="24" spans="1:8" ht="15.75" x14ac:dyDescent="0.2">
      <c r="B24"/>
      <c r="E24" s="12"/>
    </row>
    <row r="25" spans="1:8" ht="15.75" x14ac:dyDescent="0.2">
      <c r="B25"/>
      <c r="E25" s="12"/>
    </row>
    <row r="26" spans="1:8" ht="15.75" x14ac:dyDescent="0.2">
      <c r="B26"/>
      <c r="E26" s="12"/>
    </row>
    <row r="27" spans="1:8" ht="15.75" x14ac:dyDescent="0.2">
      <c r="B27"/>
      <c r="E27" s="12"/>
    </row>
    <row r="28" spans="1:8" ht="15.75" x14ac:dyDescent="0.2">
      <c r="B28"/>
      <c r="E28" s="12"/>
    </row>
    <row r="29" spans="1:8" ht="15.75" x14ac:dyDescent="0.2">
      <c r="B29"/>
      <c r="E29" s="12"/>
    </row>
    <row r="30" spans="1:8" ht="15.75" x14ac:dyDescent="0.2">
      <c r="B30"/>
      <c r="E30" s="12"/>
    </row>
    <row r="31" spans="1:8" ht="15.75" x14ac:dyDescent="0.2">
      <c r="B31"/>
      <c r="E31" s="12"/>
    </row>
    <row r="32" spans="1:8" ht="15.75" x14ac:dyDescent="0.2">
      <c r="B32"/>
      <c r="E32" s="12"/>
    </row>
    <row r="33" spans="2:5" ht="15.75" x14ac:dyDescent="0.2">
      <c r="B33"/>
      <c r="E33" s="12"/>
    </row>
    <row r="34" spans="2:5" ht="15.75" x14ac:dyDescent="0.2">
      <c r="B34"/>
      <c r="E34" s="12"/>
    </row>
    <row r="35" spans="2:5" ht="15.75" x14ac:dyDescent="0.2">
      <c r="B35"/>
      <c r="E35" s="12"/>
    </row>
    <row r="36" spans="2:5" ht="15.75" x14ac:dyDescent="0.2">
      <c r="B36"/>
      <c r="E36" s="12"/>
    </row>
    <row r="37" spans="2:5" ht="15.75" x14ac:dyDescent="0.2">
      <c r="B37"/>
      <c r="E37" s="12"/>
    </row>
    <row r="38" spans="2:5" ht="15.75" x14ac:dyDescent="0.2">
      <c r="B38"/>
      <c r="E38" s="12"/>
    </row>
    <row r="39" spans="2:5" ht="15.75" x14ac:dyDescent="0.2">
      <c r="B39"/>
      <c r="E39" s="12"/>
    </row>
    <row r="40" spans="2:5" ht="15.75" x14ac:dyDescent="0.2">
      <c r="B40"/>
      <c r="E40" s="12"/>
    </row>
    <row r="41" spans="2:5" ht="15.75" x14ac:dyDescent="0.2">
      <c r="B41"/>
      <c r="E41" s="12"/>
    </row>
    <row r="42" spans="2:5" ht="15.75" x14ac:dyDescent="0.2">
      <c r="B42"/>
      <c r="E42" s="12"/>
    </row>
    <row r="43" spans="2:5" ht="15.75" x14ac:dyDescent="0.2">
      <c r="B43"/>
      <c r="E43" s="12"/>
    </row>
    <row r="44" spans="2:5" ht="15.75" x14ac:dyDescent="0.2">
      <c r="B44"/>
      <c r="E44" s="12"/>
    </row>
    <row r="45" spans="2:5" ht="15.75" x14ac:dyDescent="0.2">
      <c r="B45"/>
      <c r="E45" s="12"/>
    </row>
    <row r="46" spans="2:5" ht="15.75" x14ac:dyDescent="0.2">
      <c r="B46"/>
      <c r="E46" s="12"/>
    </row>
    <row r="47" spans="2:5" ht="15.75" x14ac:dyDescent="0.2">
      <c r="B47"/>
      <c r="E47" s="12"/>
    </row>
    <row r="48" spans="2:5" ht="15.75" x14ac:dyDescent="0.2">
      <c r="B48"/>
      <c r="E48" s="12"/>
    </row>
    <row r="49" spans="2:5" ht="15.75" x14ac:dyDescent="0.2">
      <c r="B49"/>
      <c r="E49" s="12"/>
    </row>
    <row r="50" spans="2:5" ht="15.75" x14ac:dyDescent="0.2">
      <c r="B50"/>
      <c r="E50" s="12"/>
    </row>
    <row r="51" spans="2:5" ht="15.75" x14ac:dyDescent="0.2">
      <c r="B51"/>
      <c r="E51" s="12"/>
    </row>
    <row r="52" spans="2:5" ht="15.75" x14ac:dyDescent="0.2">
      <c r="B52"/>
      <c r="E52" s="12"/>
    </row>
    <row r="53" spans="2:5" ht="15.75" x14ac:dyDescent="0.2">
      <c r="B53"/>
      <c r="E53" s="12"/>
    </row>
    <row r="54" spans="2:5" ht="15.75" x14ac:dyDescent="0.2">
      <c r="B54"/>
      <c r="E54" s="12"/>
    </row>
    <row r="55" spans="2:5" ht="15.75" x14ac:dyDescent="0.2">
      <c r="B55"/>
      <c r="E55" s="12"/>
    </row>
    <row r="56" spans="2:5" ht="15.75" x14ac:dyDescent="0.2">
      <c r="B56"/>
      <c r="E56" s="12"/>
    </row>
    <row r="57" spans="2:5" ht="15.75" x14ac:dyDescent="0.2">
      <c r="B57"/>
      <c r="E57" s="12"/>
    </row>
    <row r="58" spans="2:5" ht="15.75" x14ac:dyDescent="0.2">
      <c r="B58"/>
      <c r="E58" s="12"/>
    </row>
    <row r="59" spans="2:5" ht="15.75" x14ac:dyDescent="0.2">
      <c r="B59"/>
      <c r="E59" s="12"/>
    </row>
    <row r="60" spans="2:5" ht="15.75" x14ac:dyDescent="0.2">
      <c r="B60"/>
      <c r="E60" s="12"/>
    </row>
    <row r="61" spans="2:5" ht="15.75" x14ac:dyDescent="0.2">
      <c r="B61"/>
      <c r="E61" s="12"/>
    </row>
    <row r="62" spans="2:5" ht="15.75" x14ac:dyDescent="0.2">
      <c r="B62"/>
      <c r="E62" s="12"/>
    </row>
    <row r="63" spans="2:5" ht="15.75" x14ac:dyDescent="0.2">
      <c r="B63"/>
      <c r="E63" s="12"/>
    </row>
    <row r="64" spans="2:5" ht="15.75" x14ac:dyDescent="0.2">
      <c r="B64"/>
      <c r="E64" s="12"/>
    </row>
    <row r="65" spans="2:5" ht="15.75" x14ac:dyDescent="0.2">
      <c r="B65"/>
      <c r="E65" s="12"/>
    </row>
    <row r="66" spans="2:5" ht="15.75" x14ac:dyDescent="0.2">
      <c r="B66"/>
      <c r="E66" s="12"/>
    </row>
    <row r="67" spans="2:5" ht="15.75" x14ac:dyDescent="0.2">
      <c r="B67"/>
      <c r="E67" s="12"/>
    </row>
    <row r="68" spans="2:5" ht="15.75" x14ac:dyDescent="0.2">
      <c r="B68"/>
      <c r="E68" s="12"/>
    </row>
    <row r="69" spans="2:5" ht="15.75" x14ac:dyDescent="0.2">
      <c r="B69"/>
      <c r="E69" s="12"/>
    </row>
    <row r="70" spans="2:5" ht="15.75" x14ac:dyDescent="0.2">
      <c r="B70"/>
      <c r="E70" s="12"/>
    </row>
    <row r="71" spans="2:5" ht="15.75" x14ac:dyDescent="0.2">
      <c r="B71"/>
      <c r="E71" s="12"/>
    </row>
    <row r="72" spans="2:5" ht="15.75" x14ac:dyDescent="0.2">
      <c r="B72"/>
      <c r="E72" s="12"/>
    </row>
    <row r="73" spans="2:5" ht="15.75" x14ac:dyDescent="0.2">
      <c r="B73"/>
      <c r="E73" s="12"/>
    </row>
    <row r="74" spans="2:5" ht="15.75" x14ac:dyDescent="0.2">
      <c r="B74"/>
      <c r="E74" s="12"/>
    </row>
    <row r="75" spans="2:5" ht="15.75" x14ac:dyDescent="0.2">
      <c r="B75"/>
      <c r="E75" s="12"/>
    </row>
    <row r="76" spans="2:5" ht="15.75" x14ac:dyDescent="0.2">
      <c r="B76"/>
      <c r="E76" s="12"/>
    </row>
    <row r="77" spans="2:5" ht="15.75" x14ac:dyDescent="0.2">
      <c r="B77"/>
      <c r="E77" s="12"/>
    </row>
    <row r="78" spans="2:5" ht="15.75" x14ac:dyDescent="0.2">
      <c r="B78"/>
      <c r="E78" s="12"/>
    </row>
    <row r="79" spans="2:5" ht="15.75" x14ac:dyDescent="0.2">
      <c r="B79"/>
      <c r="E79" s="12"/>
    </row>
    <row r="80" spans="2:5" ht="15.75" x14ac:dyDescent="0.2">
      <c r="B80"/>
      <c r="E80" s="12"/>
    </row>
    <row r="81" spans="2:5" ht="15.75" x14ac:dyDescent="0.2">
      <c r="B81"/>
      <c r="E81" s="12"/>
    </row>
    <row r="82" spans="2:5" ht="15.75" x14ac:dyDescent="0.2">
      <c r="B82"/>
      <c r="E82" s="12"/>
    </row>
    <row r="83" spans="2:5" ht="15.75" x14ac:dyDescent="0.2">
      <c r="B83"/>
      <c r="E83" s="12"/>
    </row>
    <row r="84" spans="2:5" ht="15.75" x14ac:dyDescent="0.2">
      <c r="B84"/>
      <c r="E84" s="12"/>
    </row>
    <row r="85" spans="2:5" ht="15.75" x14ac:dyDescent="0.2">
      <c r="B85"/>
      <c r="E85" s="12"/>
    </row>
    <row r="86" spans="2:5" ht="15.75" x14ac:dyDescent="0.2">
      <c r="B86"/>
      <c r="E86" s="12"/>
    </row>
    <row r="87" spans="2:5" ht="15.75" x14ac:dyDescent="0.2">
      <c r="B87"/>
      <c r="E87" s="12"/>
    </row>
    <row r="88" spans="2:5" ht="15.75" x14ac:dyDescent="0.2">
      <c r="B88"/>
      <c r="E88" s="12"/>
    </row>
    <row r="89" spans="2:5" ht="15.75" x14ac:dyDescent="0.2">
      <c r="B89"/>
      <c r="E89" s="12"/>
    </row>
    <row r="90" spans="2:5" ht="15.75" x14ac:dyDescent="0.2">
      <c r="B90"/>
      <c r="E90" s="12"/>
    </row>
    <row r="91" spans="2:5" ht="15.75" x14ac:dyDescent="0.2">
      <c r="B91"/>
      <c r="E91" s="12"/>
    </row>
    <row r="92" spans="2:5" ht="15.75" x14ac:dyDescent="0.2">
      <c r="B92"/>
      <c r="E92" s="12"/>
    </row>
    <row r="93" spans="2:5" ht="15.75" x14ac:dyDescent="0.2">
      <c r="B93"/>
      <c r="E93" s="12"/>
    </row>
    <row r="94" spans="2:5" ht="15.75" x14ac:dyDescent="0.2">
      <c r="B94"/>
      <c r="E94" s="12"/>
    </row>
    <row r="95" spans="2:5" ht="15.75" x14ac:dyDescent="0.2">
      <c r="B95"/>
      <c r="E95" s="12"/>
    </row>
    <row r="96" spans="2:5" ht="15.75" x14ac:dyDescent="0.2">
      <c r="B96"/>
      <c r="E96" s="12"/>
    </row>
    <row r="97" spans="2:5" ht="15.75" x14ac:dyDescent="0.2">
      <c r="B97"/>
      <c r="E97" s="12"/>
    </row>
    <row r="98" spans="2:5" ht="15.75" x14ac:dyDescent="0.2">
      <c r="B98"/>
      <c r="E98" s="12"/>
    </row>
    <row r="99" spans="2:5" ht="15.75" x14ac:dyDescent="0.2">
      <c r="B99"/>
      <c r="E99" s="12"/>
    </row>
    <row r="100" spans="2:5" ht="15.75" x14ac:dyDescent="0.2">
      <c r="B100"/>
      <c r="E100" s="12"/>
    </row>
    <row r="101" spans="2:5" ht="15.75" x14ac:dyDescent="0.2">
      <c r="B101"/>
      <c r="E101" s="12"/>
    </row>
    <row r="102" spans="2:5" ht="15.75" x14ac:dyDescent="0.2">
      <c r="B102"/>
      <c r="E102" s="12"/>
    </row>
  </sheetData>
  <autoFilter ref="A2:E18"/>
  <dataValidations count="2">
    <dataValidation type="list" allowBlank="1" showInputMessage="1" showErrorMessage="1" sqref="B3:B18">
      <formula1>$H$6:$H$11</formula1>
    </dataValidation>
    <dataValidation type="list" allowBlank="1" showInputMessage="1" showErrorMessage="1" sqref="A3:A18">
      <formula1>$K$6:$K$11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4"/>
  <sheetViews>
    <sheetView tabSelected="1" workbookViewId="0">
      <selection activeCell="C6" sqref="C6"/>
    </sheetView>
  </sheetViews>
  <sheetFormatPr defaultRowHeight="12.75" x14ac:dyDescent="0.2"/>
  <cols>
    <col min="3" max="3" width="10.5" bestFit="1" customWidth="1"/>
    <col min="4" max="4" width="7.6640625" bestFit="1" customWidth="1"/>
    <col min="5" max="5" width="19" bestFit="1" customWidth="1"/>
    <col min="6" max="6" width="6.83203125" bestFit="1" customWidth="1"/>
    <col min="7" max="7" width="7.83203125" bestFit="1" customWidth="1"/>
    <col min="8" max="8" width="12.1640625" bestFit="1" customWidth="1"/>
    <col min="9" max="9" width="12.33203125" bestFit="1" customWidth="1"/>
    <col min="17" max="17" width="23.1640625" customWidth="1"/>
    <col min="18" max="18" width="17.6640625" customWidth="1"/>
    <col min="19" max="22" width="6.5" customWidth="1"/>
    <col min="23" max="23" width="7.6640625" customWidth="1"/>
    <col min="24" max="24" width="6.5" customWidth="1"/>
    <col min="25" max="25" width="12" customWidth="1"/>
    <col min="26" max="26" width="8" customWidth="1"/>
    <col min="27" max="28" width="6.5" customWidth="1"/>
    <col min="29" max="31" width="7.6640625" customWidth="1"/>
    <col min="32" max="32" width="7.1640625" customWidth="1"/>
    <col min="33" max="33" width="12" bestFit="1" customWidth="1"/>
  </cols>
  <sheetData>
    <row r="1" spans="1:25" ht="16.5" thickBot="1" x14ac:dyDescent="0.3">
      <c r="A1" s="16" t="s">
        <v>42</v>
      </c>
      <c r="B1" s="16"/>
      <c r="C1" s="17" t="s">
        <v>10</v>
      </c>
      <c r="D1" s="17" t="s">
        <v>11</v>
      </c>
      <c r="E1" s="17" t="s">
        <v>12</v>
      </c>
      <c r="F1" s="17" t="s">
        <v>13</v>
      </c>
      <c r="G1" s="17" t="s">
        <v>14</v>
      </c>
      <c r="H1" s="17"/>
      <c r="I1" s="17"/>
      <c r="Q1" s="13" t="s">
        <v>33</v>
      </c>
      <c r="R1" s="13" t="s">
        <v>41</v>
      </c>
    </row>
    <row r="2" spans="1:25" ht="15.75" x14ac:dyDescent="0.25">
      <c r="A2" s="17" t="s">
        <v>15</v>
      </c>
      <c r="B2" s="17"/>
      <c r="C2" s="18">
        <v>47</v>
      </c>
      <c r="D2" s="19">
        <v>47</v>
      </c>
      <c r="E2" s="19">
        <v>14</v>
      </c>
      <c r="F2" s="20">
        <v>14</v>
      </c>
      <c r="G2" s="21">
        <v>24</v>
      </c>
      <c r="H2" s="22"/>
      <c r="I2" s="23"/>
      <c r="Q2" s="13" t="s">
        <v>31</v>
      </c>
      <c r="R2" t="s">
        <v>40</v>
      </c>
      <c r="S2" t="s">
        <v>37</v>
      </c>
      <c r="T2" t="s">
        <v>34</v>
      </c>
      <c r="U2" t="s">
        <v>36</v>
      </c>
      <c r="V2" t="s">
        <v>39</v>
      </c>
      <c r="W2" t="s">
        <v>35</v>
      </c>
      <c r="X2" t="s">
        <v>38</v>
      </c>
      <c r="Y2" t="s">
        <v>32</v>
      </c>
    </row>
    <row r="3" spans="1:25" ht="15.75" x14ac:dyDescent="0.25">
      <c r="A3" s="17" t="s">
        <v>16</v>
      </c>
      <c r="B3" s="17"/>
      <c r="C3" s="24">
        <v>47</v>
      </c>
      <c r="D3" s="25">
        <v>47</v>
      </c>
      <c r="E3" s="25">
        <v>14</v>
      </c>
      <c r="F3" s="26">
        <v>14</v>
      </c>
      <c r="G3" s="27">
        <v>24</v>
      </c>
      <c r="H3" s="22"/>
      <c r="I3" s="28"/>
      <c r="Q3" t="s">
        <v>6</v>
      </c>
      <c r="R3" s="15"/>
      <c r="S3" s="15"/>
      <c r="T3" s="15">
        <v>1.8571428571428572</v>
      </c>
      <c r="U3" s="15"/>
      <c r="V3" s="15"/>
      <c r="W3" s="15">
        <v>2.1428571428571428</v>
      </c>
      <c r="X3" s="15"/>
      <c r="Y3" s="15">
        <v>4</v>
      </c>
    </row>
    <row r="4" spans="1:25" ht="15.75" x14ac:dyDescent="0.25">
      <c r="A4" s="17" t="s">
        <v>17</v>
      </c>
      <c r="B4" s="17"/>
      <c r="C4" s="24">
        <v>47</v>
      </c>
      <c r="D4" s="25">
        <v>46</v>
      </c>
      <c r="E4" s="25">
        <v>14</v>
      </c>
      <c r="F4" s="26">
        <v>14</v>
      </c>
      <c r="G4" s="27">
        <v>24</v>
      </c>
      <c r="H4" s="22"/>
      <c r="I4" s="29">
        <v>42</v>
      </c>
      <c r="Q4" s="14" t="s">
        <v>12</v>
      </c>
      <c r="R4" s="15"/>
      <c r="S4" s="15"/>
      <c r="T4" s="15">
        <v>1.8571428571428572</v>
      </c>
      <c r="U4" s="15"/>
      <c r="V4" s="15"/>
      <c r="W4" s="15"/>
      <c r="X4" s="15"/>
      <c r="Y4" s="15">
        <v>1.8571428571428572</v>
      </c>
    </row>
    <row r="5" spans="1:25" ht="15.75" x14ac:dyDescent="0.25">
      <c r="A5" s="17" t="s">
        <v>18</v>
      </c>
      <c r="B5" s="17"/>
      <c r="C5" s="24">
        <v>44</v>
      </c>
      <c r="D5" s="25">
        <v>47</v>
      </c>
      <c r="E5" s="25">
        <v>14</v>
      </c>
      <c r="F5" s="26">
        <v>14</v>
      </c>
      <c r="G5" s="27">
        <v>24</v>
      </c>
      <c r="H5" s="22"/>
      <c r="I5" s="29">
        <v>21</v>
      </c>
      <c r="Q5" s="14" t="s">
        <v>11</v>
      </c>
      <c r="R5" s="15"/>
      <c r="S5" s="15"/>
      <c r="T5" s="15"/>
      <c r="U5" s="15"/>
      <c r="V5" s="15"/>
      <c r="W5" s="15">
        <v>2.1428571428571428</v>
      </c>
      <c r="X5" s="15"/>
      <c r="Y5" s="15">
        <v>2.1428571428571428</v>
      </c>
    </row>
    <row r="6" spans="1:25" ht="15.75" x14ac:dyDescent="0.25">
      <c r="A6" s="17" t="s">
        <v>19</v>
      </c>
      <c r="B6" s="17"/>
      <c r="C6" s="24">
        <v>47</v>
      </c>
      <c r="D6" s="25">
        <v>47</v>
      </c>
      <c r="E6" s="25">
        <v>14</v>
      </c>
      <c r="F6" s="26">
        <v>14</v>
      </c>
      <c r="G6" s="27">
        <v>24</v>
      </c>
      <c r="H6" s="22"/>
      <c r="I6" s="29">
        <v>11</v>
      </c>
      <c r="Q6" t="s">
        <v>7</v>
      </c>
      <c r="R6" s="15"/>
      <c r="S6" s="15"/>
      <c r="T6" s="15">
        <v>1.5714285714285714</v>
      </c>
      <c r="U6" s="15">
        <v>5.5714285714285712</v>
      </c>
      <c r="V6" s="15"/>
      <c r="W6" s="15"/>
      <c r="X6" s="15"/>
      <c r="Y6" s="15">
        <v>7.1428571428571423</v>
      </c>
    </row>
    <row r="7" spans="1:25" ht="15.75" x14ac:dyDescent="0.25">
      <c r="A7" s="17" t="s">
        <v>20</v>
      </c>
      <c r="B7" s="17"/>
      <c r="C7" s="24">
        <v>47</v>
      </c>
      <c r="D7" s="25">
        <v>47</v>
      </c>
      <c r="E7" s="30">
        <f>2+14</f>
        <v>16</v>
      </c>
      <c r="F7" s="26">
        <v>14</v>
      </c>
      <c r="G7" s="27">
        <v>24</v>
      </c>
      <c r="H7" s="22"/>
      <c r="I7" s="23"/>
      <c r="Q7" s="14" t="s">
        <v>14</v>
      </c>
      <c r="R7" s="15"/>
      <c r="S7" s="15"/>
      <c r="T7" s="15"/>
      <c r="U7" s="15">
        <v>5.5714285714285712</v>
      </c>
      <c r="V7" s="15"/>
      <c r="W7" s="15"/>
      <c r="X7" s="15"/>
      <c r="Y7" s="15">
        <v>5.5714285714285712</v>
      </c>
    </row>
    <row r="8" spans="1:25" ht="15.75" x14ac:dyDescent="0.25">
      <c r="A8" s="17" t="s">
        <v>21</v>
      </c>
      <c r="B8" s="17"/>
      <c r="C8" s="24">
        <v>47</v>
      </c>
      <c r="D8" s="25">
        <v>47</v>
      </c>
      <c r="E8" s="26">
        <v>14</v>
      </c>
      <c r="F8" s="26">
        <v>14</v>
      </c>
      <c r="G8" s="27">
        <v>24</v>
      </c>
      <c r="H8" s="22"/>
      <c r="I8" s="23"/>
      <c r="Q8" s="14" t="s">
        <v>13</v>
      </c>
      <c r="R8" s="15"/>
      <c r="S8" s="15"/>
      <c r="T8" s="15">
        <v>1.5714285714285714</v>
      </c>
      <c r="U8" s="15"/>
      <c r="V8" s="15"/>
      <c r="W8" s="15"/>
      <c r="X8" s="15"/>
      <c r="Y8" s="15">
        <v>1.5714285714285714</v>
      </c>
    </row>
    <row r="9" spans="1:25" ht="15.75" x14ac:dyDescent="0.25">
      <c r="A9" s="17" t="s">
        <v>22</v>
      </c>
      <c r="B9" s="17"/>
      <c r="C9" s="24">
        <v>47</v>
      </c>
      <c r="D9" s="26">
        <v>47</v>
      </c>
      <c r="E9" s="26">
        <v>14</v>
      </c>
      <c r="F9" s="26">
        <v>14</v>
      </c>
      <c r="G9" s="27">
        <v>24</v>
      </c>
      <c r="H9" s="22"/>
      <c r="I9" s="23"/>
      <c r="Q9" t="s">
        <v>4</v>
      </c>
      <c r="R9" s="15"/>
      <c r="S9" s="15">
        <v>1.5714285714285714</v>
      </c>
      <c r="T9" s="15"/>
      <c r="U9" s="15"/>
      <c r="V9" s="15"/>
      <c r="W9" s="15">
        <v>2.1428571428571428</v>
      </c>
      <c r="X9" s="15"/>
      <c r="Y9" s="15">
        <v>3.7142857142857144</v>
      </c>
    </row>
    <row r="10" spans="1:25" ht="15.75" x14ac:dyDescent="0.25">
      <c r="A10" s="17" t="s">
        <v>23</v>
      </c>
      <c r="B10" s="17"/>
      <c r="C10" s="24">
        <v>47</v>
      </c>
      <c r="D10" s="30">
        <f>2+47</f>
        <v>49</v>
      </c>
      <c r="E10" s="26">
        <v>14</v>
      </c>
      <c r="F10" s="26">
        <v>14</v>
      </c>
      <c r="G10" s="27">
        <v>24</v>
      </c>
      <c r="H10" s="22"/>
      <c r="I10" s="23"/>
      <c r="Q10" s="14" t="s">
        <v>14</v>
      </c>
      <c r="R10" s="15"/>
      <c r="S10" s="15"/>
      <c r="T10" s="15"/>
      <c r="U10" s="15"/>
      <c r="V10" s="15"/>
      <c r="W10" s="15">
        <v>1.5714285714285714</v>
      </c>
      <c r="X10" s="15"/>
      <c r="Y10" s="15">
        <v>1.5714285714285714</v>
      </c>
    </row>
    <row r="11" spans="1:25" ht="15.75" x14ac:dyDescent="0.25">
      <c r="A11" s="17" t="s">
        <v>24</v>
      </c>
      <c r="B11" s="17"/>
      <c r="C11" s="24">
        <v>46</v>
      </c>
      <c r="D11" s="25">
        <v>47</v>
      </c>
      <c r="E11" s="26">
        <v>14</v>
      </c>
      <c r="F11" s="26">
        <v>14</v>
      </c>
      <c r="G11" s="27">
        <v>24</v>
      </c>
      <c r="H11" s="22"/>
      <c r="I11" s="23"/>
      <c r="Q11" s="14" t="s">
        <v>10</v>
      </c>
      <c r="R11" s="15"/>
      <c r="S11" s="15">
        <v>1.5714285714285714</v>
      </c>
      <c r="T11" s="15"/>
      <c r="U11" s="15"/>
      <c r="V11" s="15"/>
      <c r="W11" s="15">
        <v>0.5714285714285714</v>
      </c>
      <c r="X11" s="15"/>
      <c r="Y11" s="15">
        <v>2.1428571428571428</v>
      </c>
    </row>
    <row r="12" spans="1:25" ht="15.75" x14ac:dyDescent="0.25">
      <c r="A12" s="17" t="s">
        <v>25</v>
      </c>
      <c r="B12" s="17"/>
      <c r="C12" s="24">
        <v>47</v>
      </c>
      <c r="D12" s="25">
        <v>46</v>
      </c>
      <c r="E12" s="26">
        <v>14</v>
      </c>
      <c r="F12" s="26">
        <v>14</v>
      </c>
      <c r="G12" s="27">
        <v>24</v>
      </c>
      <c r="H12" s="22">
        <v>1750</v>
      </c>
      <c r="I12" s="23"/>
      <c r="Q12" t="s">
        <v>8</v>
      </c>
      <c r="R12" s="15"/>
      <c r="S12" s="15"/>
      <c r="T12" s="15">
        <v>1.5714285714285714</v>
      </c>
      <c r="U12" s="15"/>
      <c r="V12" s="15"/>
      <c r="W12" s="15"/>
      <c r="X12" s="15">
        <v>5.5714285714285712</v>
      </c>
      <c r="Y12" s="15">
        <v>7.1428571428571423</v>
      </c>
    </row>
    <row r="13" spans="1:25" ht="16.5" thickBot="1" x14ac:dyDescent="0.3">
      <c r="A13" s="17" t="s">
        <v>26</v>
      </c>
      <c r="B13" s="17"/>
      <c r="C13" s="31">
        <v>47</v>
      </c>
      <c r="D13" s="32">
        <v>47</v>
      </c>
      <c r="E13" s="33">
        <v>14</v>
      </c>
      <c r="F13" s="33">
        <v>14</v>
      </c>
      <c r="G13" s="34">
        <v>24</v>
      </c>
      <c r="H13" s="22"/>
      <c r="I13" s="23"/>
      <c r="Q13" s="14" t="s">
        <v>14</v>
      </c>
      <c r="R13" s="15"/>
      <c r="S13" s="15"/>
      <c r="T13" s="15"/>
      <c r="U13" s="15"/>
      <c r="V13" s="15"/>
      <c r="W13" s="15"/>
      <c r="X13" s="15">
        <v>5.5714285714285712</v>
      </c>
      <c r="Y13" s="15">
        <v>5.5714285714285712</v>
      </c>
    </row>
    <row r="14" spans="1:25" ht="15.75" x14ac:dyDescent="0.25">
      <c r="A14" s="17"/>
      <c r="B14" s="17"/>
      <c r="C14" s="23">
        <f t="shared" ref="C14:G14" si="0">SUM(C2:C13)</f>
        <v>560</v>
      </c>
      <c r="D14" s="23">
        <f>SUM(D2:D13)</f>
        <v>564</v>
      </c>
      <c r="E14" s="23">
        <f>SUM(E2:E13)</f>
        <v>170</v>
      </c>
      <c r="F14" s="23">
        <f t="shared" si="0"/>
        <v>168</v>
      </c>
      <c r="G14" s="23">
        <f t="shared" si="0"/>
        <v>288</v>
      </c>
      <c r="H14" s="29">
        <f>SUM(C14:G14)</f>
        <v>1750</v>
      </c>
      <c r="I14" s="28">
        <f>H12-H14</f>
        <v>0</v>
      </c>
      <c r="J14" s="15">
        <f>I14/12</f>
        <v>0</v>
      </c>
      <c r="K14" s="15">
        <f>J14/12</f>
        <v>0</v>
      </c>
      <c r="Q14" s="14" t="s">
        <v>10</v>
      </c>
      <c r="R14" s="15"/>
      <c r="S14" s="15"/>
      <c r="T14" s="15">
        <v>1.5714285714285714</v>
      </c>
      <c r="U14" s="15"/>
      <c r="V14" s="15"/>
      <c r="W14" s="15"/>
      <c r="X14" s="15"/>
      <c r="Y14" s="15">
        <v>1.5714285714285714</v>
      </c>
    </row>
    <row r="15" spans="1:25" ht="15.75" x14ac:dyDescent="0.25">
      <c r="A15" s="17"/>
      <c r="B15" s="17"/>
      <c r="C15" s="17"/>
      <c r="D15" s="17"/>
      <c r="E15" s="17"/>
      <c r="F15" s="17"/>
      <c r="G15" s="17"/>
      <c r="H15" s="28">
        <f>H14/3</f>
        <v>583.33333333333337</v>
      </c>
      <c r="I15" s="23"/>
      <c r="Q15" t="s">
        <v>5</v>
      </c>
      <c r="R15" s="15"/>
      <c r="S15" s="15">
        <v>0.5714285714285714</v>
      </c>
      <c r="T15" s="15"/>
      <c r="U15" s="15"/>
      <c r="V15" s="15"/>
      <c r="W15" s="15">
        <v>1.8571428571428572</v>
      </c>
      <c r="X15" s="15">
        <v>0.5714285714285714</v>
      </c>
      <c r="Y15" s="15">
        <v>3</v>
      </c>
    </row>
    <row r="16" spans="1:25" ht="15.75" x14ac:dyDescent="0.25">
      <c r="A16" s="17"/>
      <c r="B16" s="17"/>
      <c r="C16" s="23">
        <v>350</v>
      </c>
      <c r="D16" s="23">
        <v>350</v>
      </c>
      <c r="E16" s="23">
        <v>350</v>
      </c>
      <c r="F16" s="23">
        <v>350</v>
      </c>
      <c r="G16" s="23">
        <v>85</v>
      </c>
      <c r="H16" s="23">
        <f>H15/2</f>
        <v>291.66666666666669</v>
      </c>
      <c r="I16" s="28"/>
      <c r="Q16" s="14" t="s">
        <v>12</v>
      </c>
      <c r="R16" s="15"/>
      <c r="S16" s="15"/>
      <c r="T16" s="15"/>
      <c r="U16" s="15"/>
      <c r="V16" s="15"/>
      <c r="W16" s="15"/>
      <c r="X16" s="15">
        <v>0.5714285714285714</v>
      </c>
      <c r="Y16" s="15">
        <v>0.5714285714285714</v>
      </c>
    </row>
    <row r="17" spans="1:25" ht="15.75" x14ac:dyDescent="0.25">
      <c r="A17" s="17"/>
      <c r="B17" s="17"/>
      <c r="C17" s="28"/>
      <c r="D17" s="28"/>
      <c r="E17" s="28"/>
      <c r="F17" s="28"/>
      <c r="G17" s="28"/>
      <c r="H17" s="28">
        <f>H16/2</f>
        <v>145.83333333333334</v>
      </c>
      <c r="I17" s="23"/>
      <c r="Q17" s="14" t="s">
        <v>10</v>
      </c>
      <c r="R17" s="15"/>
      <c r="S17" s="15"/>
      <c r="T17" s="15"/>
      <c r="U17" s="15"/>
      <c r="V17" s="15"/>
      <c r="W17" s="15">
        <v>1.8571428571428572</v>
      </c>
      <c r="X17" s="15"/>
      <c r="Y17" s="15">
        <v>1.8571428571428572</v>
      </c>
    </row>
    <row r="18" spans="1:25" ht="15.75" x14ac:dyDescent="0.25">
      <c r="A18" s="17"/>
      <c r="B18" s="17"/>
      <c r="C18" s="23">
        <f>C16-C14</f>
        <v>-210</v>
      </c>
      <c r="D18" s="23">
        <f t="shared" ref="D18:G18" si="1">D16-D14</f>
        <v>-214</v>
      </c>
      <c r="E18" s="23">
        <f t="shared" si="1"/>
        <v>180</v>
      </c>
      <c r="F18" s="23">
        <f t="shared" si="1"/>
        <v>182</v>
      </c>
      <c r="G18" s="23">
        <f t="shared" si="1"/>
        <v>-203</v>
      </c>
      <c r="H18" s="23">
        <f>SUM(C18:G18)</f>
        <v>-265</v>
      </c>
      <c r="I18" s="28"/>
      <c r="Q18" s="14" t="s">
        <v>11</v>
      </c>
      <c r="R18" s="15"/>
      <c r="S18" s="15">
        <v>0.5714285714285714</v>
      </c>
      <c r="T18" s="15"/>
      <c r="U18" s="15"/>
      <c r="V18" s="15"/>
      <c r="W18" s="15"/>
      <c r="X18" s="15"/>
      <c r="Y18" s="15">
        <v>0.5714285714285714</v>
      </c>
    </row>
    <row r="19" spans="1:25" ht="15.75" x14ac:dyDescent="0.25">
      <c r="A19" s="17"/>
      <c r="B19" s="17"/>
      <c r="C19" s="23"/>
      <c r="D19" s="23"/>
      <c r="E19" s="23"/>
      <c r="F19" s="23"/>
      <c r="G19" s="23"/>
      <c r="H19" s="28">
        <f>H18/12</f>
        <v>-22.083333333333332</v>
      </c>
      <c r="I19" s="35" t="s">
        <v>27</v>
      </c>
      <c r="Q19" t="s">
        <v>3</v>
      </c>
      <c r="R19" s="15">
        <v>0.42857142857142855</v>
      </c>
      <c r="S19" s="15"/>
      <c r="T19" s="15"/>
      <c r="U19" s="15">
        <v>2.5714285714285716</v>
      </c>
      <c r="V19" s="15">
        <v>2.5714285714285716</v>
      </c>
      <c r="W19" s="15">
        <v>5.5714285714285712</v>
      </c>
      <c r="X19" s="15"/>
      <c r="Y19" s="15">
        <v>11.142857142857142</v>
      </c>
    </row>
    <row r="20" spans="1:25" ht="15.75" x14ac:dyDescent="0.25">
      <c r="A20" s="17"/>
      <c r="B20" s="17"/>
      <c r="C20" s="17"/>
      <c r="D20" s="17"/>
      <c r="E20" s="17"/>
      <c r="F20" s="17"/>
      <c r="G20" s="17"/>
      <c r="H20" s="28">
        <f>H19/3</f>
        <v>-7.3611111111111107</v>
      </c>
      <c r="I20" s="35" t="s">
        <v>43</v>
      </c>
      <c r="Q20" s="14" t="s">
        <v>12</v>
      </c>
      <c r="R20" s="15"/>
      <c r="S20" s="15"/>
      <c r="T20" s="15"/>
      <c r="U20" s="15">
        <v>2.5714285714285716</v>
      </c>
      <c r="V20" s="15"/>
      <c r="W20" s="15"/>
      <c r="X20" s="15"/>
      <c r="Y20" s="15">
        <v>2.5714285714285716</v>
      </c>
    </row>
    <row r="21" spans="1:25" ht="15.75" x14ac:dyDescent="0.25">
      <c r="A21" s="17"/>
      <c r="B21" s="17"/>
      <c r="C21" s="17"/>
      <c r="D21" s="17"/>
      <c r="E21" s="17"/>
      <c r="F21" s="17"/>
      <c r="G21" s="17"/>
      <c r="H21" s="28">
        <f>H20/2</f>
        <v>-3.6805555555555554</v>
      </c>
      <c r="I21" s="35" t="s">
        <v>28</v>
      </c>
      <c r="Q21" s="14" t="s">
        <v>13</v>
      </c>
      <c r="R21" s="15"/>
      <c r="S21" s="15"/>
      <c r="T21" s="15"/>
      <c r="U21" s="15"/>
      <c r="V21" s="15">
        <v>2.5714285714285716</v>
      </c>
      <c r="W21" s="15"/>
      <c r="X21" s="15"/>
      <c r="Y21" s="15">
        <v>2.5714285714285716</v>
      </c>
    </row>
    <row r="22" spans="1:25" ht="15.75" x14ac:dyDescent="0.25">
      <c r="A22" s="17"/>
      <c r="B22" s="17"/>
      <c r="C22" s="17"/>
      <c r="D22" s="17"/>
      <c r="E22" s="17"/>
      <c r="F22" s="17"/>
      <c r="G22" s="17"/>
      <c r="H22" s="28">
        <f>H21/2</f>
        <v>-1.8402777777777777</v>
      </c>
      <c r="I22" s="35" t="s">
        <v>29</v>
      </c>
      <c r="Q22" s="14" t="s">
        <v>10</v>
      </c>
      <c r="R22" s="15">
        <v>0.42857142857142855</v>
      </c>
      <c r="S22" s="15"/>
      <c r="T22" s="15"/>
      <c r="U22" s="15"/>
      <c r="V22" s="15"/>
      <c r="W22" s="15"/>
      <c r="X22" s="15"/>
      <c r="Y22" s="15">
        <v>0.42857142857142855</v>
      </c>
    </row>
    <row r="23" spans="1:25" x14ac:dyDescent="0.2">
      <c r="Q23" s="14" t="s">
        <v>11</v>
      </c>
      <c r="R23" s="15"/>
      <c r="S23" s="15"/>
      <c r="T23" s="15"/>
      <c r="U23" s="15"/>
      <c r="V23" s="15"/>
      <c r="W23" s="15">
        <v>5.5714285714285712</v>
      </c>
      <c r="X23" s="15"/>
      <c r="Y23" s="15">
        <v>5.5714285714285712</v>
      </c>
    </row>
    <row r="24" spans="1:25" x14ac:dyDescent="0.2">
      <c r="Q24" t="s">
        <v>32</v>
      </c>
      <c r="R24" s="15">
        <v>0.42857142857142855</v>
      </c>
      <c r="S24" s="15">
        <v>2.1428571428571428</v>
      </c>
      <c r="T24" s="15">
        <v>5</v>
      </c>
      <c r="U24" s="15">
        <v>8.1428571428571423</v>
      </c>
      <c r="V24" s="15">
        <v>2.5714285714285716</v>
      </c>
      <c r="W24" s="15">
        <v>11.714285714285714</v>
      </c>
      <c r="X24" s="15">
        <v>6.1428571428571423</v>
      </c>
      <c r="Y24" s="15">
        <v>36.142857142857146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Travel</vt:lpstr>
      <vt:lpstr>Labor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- IMS_020421</dc:title>
  <dc:creator>tnewt</dc:creator>
  <cp:lastModifiedBy>Widman, Sierra</cp:lastModifiedBy>
  <dcterms:created xsi:type="dcterms:W3CDTF">2021-02-17T19:26:11Z</dcterms:created>
  <dcterms:modified xsi:type="dcterms:W3CDTF">2021-02-18T18:13:51Z</dcterms:modified>
</cp:coreProperties>
</file>