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m" ContentType="application/vnd.ms-word.document.macroEnabled.12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cole\Desktop\SMUSA\Surveys\"/>
    </mc:Choice>
  </mc:AlternateContent>
  <xr:revisionPtr revIDLastSave="0" documentId="13_ncr:1_{E79D33E1-3398-4508-AA0F-1BAFA8BD3174}" xr6:coauthVersionLast="46" xr6:coauthVersionMax="46" xr10:uidLastSave="{00000000-0000-0000-0000-000000000000}"/>
  <bookViews>
    <workbookView xWindow="-98" yWindow="-98" windowWidth="20715" windowHeight="13276" tabRatio="832" activeTab="1" xr2:uid="{00000000-000D-0000-FFFF-FFFF00000000}"/>
  </bookViews>
  <sheets>
    <sheet name="Printable Form" sheetId="1" r:id="rId1"/>
    <sheet name="SMUSA Data Entry" sheetId="2" r:id="rId2"/>
    <sheet name="Survey Recap" sheetId="8" r:id="rId3"/>
    <sheet name="Survey Pictures" sheetId="3" r:id="rId4"/>
    <sheet name="Competitive Data Entry" sheetId="6" r:id="rId5"/>
    <sheet name="drop downs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2" l="1"/>
  <c r="H9" i="2" s="1"/>
  <c r="Q6" i="2"/>
  <c r="P6" i="2"/>
  <c r="AD17" i="2"/>
  <c r="AD18" i="2"/>
  <c r="AD19" i="2"/>
  <c r="AV17" i="2"/>
  <c r="AX17" i="2"/>
  <c r="AV18" i="2"/>
  <c r="AX18" i="2"/>
  <c r="AV19" i="2"/>
  <c r="AX19" i="2"/>
  <c r="AR17" i="2"/>
  <c r="AT17" i="2"/>
  <c r="AR18" i="2"/>
  <c r="AT18" i="2"/>
  <c r="AR19" i="2"/>
  <c r="AT19" i="2"/>
  <c r="H10" i="2" l="1"/>
  <c r="L2" i="6"/>
  <c r="E2" i="6"/>
  <c r="L6" i="2" l="1"/>
  <c r="O6" i="2" l="1"/>
  <c r="N6" i="2"/>
  <c r="M6" i="2"/>
  <c r="U6" i="6"/>
  <c r="U7" i="6"/>
  <c r="U8" i="6"/>
  <c r="U9" i="6"/>
  <c r="U11" i="6" s="1"/>
  <c r="U10" i="6"/>
  <c r="S6" i="6"/>
  <c r="S7" i="6"/>
  <c r="S8" i="6"/>
  <c r="S9" i="6"/>
  <c r="S11" i="6" s="1"/>
  <c r="S10" i="6"/>
  <c r="AN17" i="2" l="1"/>
  <c r="AP17" i="2"/>
  <c r="AN18" i="2"/>
  <c r="AP18" i="2"/>
  <c r="AN19" i="2"/>
  <c r="AP19" i="2"/>
  <c r="B9" i="2" l="1"/>
  <c r="L7" i="2"/>
  <c r="M7" i="2"/>
  <c r="N7" i="2"/>
  <c r="O7" i="2"/>
  <c r="P7" i="2"/>
  <c r="Q7" i="2"/>
  <c r="AJ17" i="2"/>
  <c r="AL17" i="2"/>
  <c r="AJ18" i="2"/>
  <c r="AL18" i="2"/>
  <c r="AJ19" i="2"/>
  <c r="AL19" i="2"/>
  <c r="AF17" i="2"/>
  <c r="AH17" i="2"/>
  <c r="AF18" i="2"/>
  <c r="AH18" i="2"/>
  <c r="AF19" i="2"/>
  <c r="AH19" i="2"/>
  <c r="H7" i="2" l="1"/>
  <c r="H8" i="2"/>
  <c r="H5" i="2"/>
  <c r="H6" i="2"/>
  <c r="K19" i="2"/>
  <c r="I19" i="2"/>
  <c r="K18" i="2"/>
  <c r="I18" i="2"/>
  <c r="K17" i="2"/>
  <c r="I17" i="2"/>
  <c r="B2" i="6"/>
  <c r="E9" i="6"/>
  <c r="G9" i="6"/>
  <c r="I9" i="6"/>
  <c r="K9" i="6"/>
  <c r="M9" i="6"/>
  <c r="O9" i="6"/>
  <c r="O11" i="6" s="1"/>
  <c r="Q9" i="6"/>
  <c r="E10" i="6"/>
  <c r="G10" i="6"/>
  <c r="I10" i="6"/>
  <c r="K10" i="6"/>
  <c r="M10" i="6"/>
  <c r="M11" i="6" s="1"/>
  <c r="O10" i="6"/>
  <c r="Q10" i="6"/>
  <c r="C10" i="6"/>
  <c r="C9" i="6"/>
  <c r="C8" i="6"/>
  <c r="K11" i="6" l="1"/>
  <c r="G11" i="6"/>
  <c r="C11" i="6"/>
  <c r="Q11" i="6"/>
  <c r="I11" i="6"/>
  <c r="E11" i="6"/>
  <c r="A26" i="6" l="1"/>
  <c r="A27" i="6"/>
  <c r="A28" i="6"/>
  <c r="A29" i="6"/>
  <c r="A30" i="6"/>
  <c r="A31" i="6"/>
  <c r="A14" i="6"/>
  <c r="A15" i="6"/>
  <c r="A16" i="6"/>
  <c r="A17" i="6"/>
  <c r="A18" i="6"/>
  <c r="A19" i="6"/>
  <c r="A20" i="6"/>
  <c r="A21" i="6"/>
  <c r="A22" i="6"/>
  <c r="A23" i="6"/>
  <c r="A24" i="6"/>
  <c r="A25" i="6"/>
  <c r="A13" i="6"/>
  <c r="Q8" i="6"/>
  <c r="O8" i="6"/>
  <c r="M8" i="6"/>
  <c r="K8" i="6"/>
  <c r="I8" i="6"/>
  <c r="G8" i="6"/>
  <c r="E8" i="6"/>
  <c r="Q7" i="6"/>
  <c r="O7" i="6"/>
  <c r="M7" i="6"/>
  <c r="K7" i="6"/>
  <c r="I7" i="6"/>
  <c r="G7" i="6"/>
  <c r="E7" i="6"/>
  <c r="C7" i="6"/>
  <c r="Q6" i="6"/>
  <c r="O6" i="6"/>
  <c r="M6" i="6"/>
  <c r="K6" i="6"/>
  <c r="I6" i="6"/>
  <c r="G6" i="6"/>
  <c r="E6" i="6"/>
  <c r="C6" i="6"/>
  <c r="F9" i="2" l="1"/>
  <c r="H11" i="2" s="1"/>
  <c r="AA19" i="2" l="1"/>
  <c r="X19" i="2"/>
  <c r="U19" i="2"/>
  <c r="S19" i="2"/>
  <c r="P19" i="2"/>
  <c r="N19" i="2"/>
  <c r="G19" i="2"/>
  <c r="D19" i="2"/>
  <c r="AA18" i="2"/>
  <c r="AA17" i="2"/>
  <c r="X18" i="2"/>
  <c r="X17" i="2"/>
  <c r="U18" i="2"/>
  <c r="U17" i="2"/>
  <c r="S18" i="2"/>
  <c r="S17" i="2"/>
  <c r="P18" i="2"/>
  <c r="P17" i="2"/>
  <c r="N18" i="2"/>
  <c r="N17" i="2"/>
  <c r="G18" i="2"/>
  <c r="G17" i="2"/>
  <c r="D18" i="2"/>
  <c r="D17" i="2"/>
  <c r="F7" i="2" l="1"/>
  <c r="E7" i="2"/>
  <c r="D7" i="2"/>
  <c r="C7" i="2"/>
  <c r="B7" i="2"/>
</calcChain>
</file>

<file path=xl/sharedStrings.xml><?xml version="1.0" encoding="utf-8"?>
<sst xmlns="http://schemas.openxmlformats.org/spreadsheetml/2006/main" count="413" uniqueCount="160">
  <si>
    <t>Chain / Store Name:</t>
  </si>
  <si>
    <t xml:space="preserve">Store Number: </t>
  </si>
  <si>
    <t>Brand</t>
  </si>
  <si>
    <t>Varietal</t>
  </si>
  <si>
    <t>Price</t>
  </si>
  <si>
    <t>Shelf Position</t>
  </si>
  <si>
    <t>Santa Margherita</t>
  </si>
  <si>
    <t>Pinot Grigio</t>
  </si>
  <si>
    <t>PG 375ml</t>
  </si>
  <si>
    <t>Chianti Classico</t>
  </si>
  <si>
    <t>Prosecco</t>
  </si>
  <si>
    <t>Sparkling Rose</t>
  </si>
  <si>
    <t>Cold Box Y/N</t>
  </si>
  <si>
    <t>On Display Y/N</t>
  </si>
  <si>
    <t># of Cases</t>
  </si>
  <si>
    <t>Torresella</t>
  </si>
  <si>
    <t>POS Used? Type/Theme?</t>
  </si>
  <si>
    <t>Notes:</t>
  </si>
  <si>
    <t>Survey Notes:</t>
  </si>
  <si>
    <t>Store:</t>
  </si>
  <si>
    <t>Insert Picture Here</t>
  </si>
  <si>
    <t>On Program Planner Y/N</t>
  </si>
  <si>
    <t>Display Details</t>
  </si>
  <si>
    <t>Santa Margherita USA Survey Results</t>
  </si>
  <si>
    <t>Average</t>
  </si>
  <si>
    <t>High:</t>
  </si>
  <si>
    <t>Low:</t>
  </si>
  <si>
    <t>Cold Box Execution</t>
  </si>
  <si>
    <t>2 sku's</t>
  </si>
  <si>
    <t>4 sku's</t>
  </si>
  <si>
    <t>1 sku</t>
  </si>
  <si>
    <t>Number of Stores w/:</t>
  </si>
  <si>
    <t>Execution %</t>
  </si>
  <si>
    <t>Display Execution</t>
  </si>
  <si>
    <t xml:space="preserve">3 sku's </t>
  </si>
  <si>
    <t>Total # of Cases on Display</t>
  </si>
  <si>
    <t>Average # of Cases/Display</t>
  </si>
  <si>
    <t>*Only fill in the gray shaded cells</t>
  </si>
  <si>
    <t>Stores Surveyed:</t>
  </si>
  <si>
    <t xml:space="preserve">Goal:  </t>
  </si>
  <si>
    <t>Goal:</t>
  </si>
  <si>
    <t>Shelf Price:</t>
  </si>
  <si>
    <t xml:space="preserve">Store:  </t>
  </si>
  <si>
    <t xml:space="preserve">Notes:  </t>
  </si>
  <si>
    <t xml:space="preserve">Reason for Survey:  </t>
  </si>
  <si>
    <t xml:space="preserve">Market:  </t>
  </si>
  <si>
    <t xml:space="preserve">Date: </t>
  </si>
  <si>
    <t xml:space="preserve">Survey Participants:  </t>
  </si>
  <si>
    <t>Competitive Set</t>
  </si>
  <si>
    <t># Cases on Display</t>
  </si>
  <si>
    <t>La Crema</t>
  </si>
  <si>
    <t>LaMarca</t>
  </si>
  <si>
    <t xml:space="preserve">Date of Survey: </t>
  </si>
  <si>
    <t>Competitive Display / Pricing</t>
  </si>
  <si>
    <t>Item</t>
  </si>
  <si>
    <t>Comp Brand #5</t>
  </si>
  <si>
    <t>Comp Brand #6</t>
  </si>
  <si>
    <t>Comp Brand #7</t>
  </si>
  <si>
    <t>Comp Brand #8</t>
  </si>
  <si>
    <t>Display / Pricing</t>
  </si>
  <si>
    <t>Meiomi</t>
  </si>
  <si>
    <t>Kim Crawford</t>
  </si>
  <si>
    <t>Pinot Noir</t>
  </si>
  <si>
    <t>J. Lohr</t>
  </si>
  <si>
    <t>Cab</t>
  </si>
  <si>
    <t>Chard</t>
  </si>
  <si>
    <t>Sauv Blanc</t>
  </si>
  <si>
    <t>Rombauer</t>
  </si>
  <si>
    <t>Sonoma Cutrer</t>
  </si>
  <si>
    <t>Joel Gott</t>
  </si>
  <si>
    <t>Butter</t>
  </si>
  <si>
    <t>Mionetto</t>
  </si>
  <si>
    <t>Banfi</t>
  </si>
  <si>
    <t>Chianti</t>
  </si>
  <si>
    <t>CCR</t>
  </si>
  <si>
    <t>Merlot</t>
  </si>
  <si>
    <t>Prosecco DOCG</t>
  </si>
  <si>
    <t>Case Avg</t>
  </si>
  <si>
    <t># Displays</t>
  </si>
  <si>
    <t># Cases</t>
  </si>
  <si>
    <t>Rose</t>
  </si>
  <si>
    <t># of Stores w/:</t>
  </si>
  <si>
    <t>CCR 375ml</t>
  </si>
  <si>
    <t>PRO 375ml</t>
  </si>
  <si>
    <t>SR 375ml</t>
  </si>
  <si>
    <t>No Display</t>
  </si>
  <si>
    <t>750ml</t>
  </si>
  <si>
    <t>375ml</t>
  </si>
  <si>
    <t>Chianti Classico Riserva</t>
  </si>
  <si>
    <t>Total # of Displays</t>
  </si>
  <si>
    <t>Display % by Label</t>
  </si>
  <si>
    <t>SMPG</t>
  </si>
  <si>
    <t>SM CCR</t>
  </si>
  <si>
    <t>SM PRO</t>
  </si>
  <si>
    <t>SM ROSE</t>
  </si>
  <si>
    <t>TORR</t>
  </si>
  <si>
    <t>Total # of Stores Visited:</t>
  </si>
  <si>
    <t>Total # of Displays in Store:</t>
  </si>
  <si>
    <t>*These are embedded word docs.  To type, double click the box and enter your information.  When finished, push the escape key to exit.</t>
  </si>
  <si>
    <t>%</t>
  </si>
  <si>
    <t>Comp Brand #9</t>
  </si>
  <si>
    <t>Comp Brand #10</t>
  </si>
  <si>
    <t>Ruffino</t>
  </si>
  <si>
    <t>Whitehaven</t>
  </si>
  <si>
    <t>Kendall Jackson</t>
  </si>
  <si>
    <t>Whispering Angel</t>
  </si>
  <si>
    <t>Terlato</t>
  </si>
  <si>
    <t>Decoy</t>
  </si>
  <si>
    <t>Freixenet</t>
  </si>
  <si>
    <t xml:space="preserve">Terlato </t>
  </si>
  <si>
    <t>CCR Ducale Tan</t>
  </si>
  <si>
    <t xml:space="preserve">Meiomi </t>
  </si>
  <si>
    <t>Pinot Nior</t>
  </si>
  <si>
    <t>Cold Box?</t>
  </si>
  <si>
    <t>Yes</t>
  </si>
  <si>
    <t>No</t>
  </si>
  <si>
    <t>TORR PG</t>
  </si>
  <si>
    <t>TORR PRO</t>
  </si>
  <si>
    <t>Alternative Reds</t>
  </si>
  <si>
    <t>Alternative Whites</t>
  </si>
  <si>
    <t>Sassoregale Sangiovese</t>
  </si>
  <si>
    <t>Feudo Zirtari Rosso</t>
  </si>
  <si>
    <t>Lamole Blue</t>
  </si>
  <si>
    <t>Lamole Grey</t>
  </si>
  <si>
    <t>Lamole Black</t>
  </si>
  <si>
    <t>Ca Maiol Giome</t>
  </si>
  <si>
    <t>Mesa Buio</t>
  </si>
  <si>
    <t>Mesa Buio Buio</t>
  </si>
  <si>
    <t>Masi Campofiorin</t>
  </si>
  <si>
    <t xml:space="preserve">Masi Costasera </t>
  </si>
  <si>
    <t>Masi Costasera Rsv</t>
  </si>
  <si>
    <t>Masi Bonacosta</t>
  </si>
  <si>
    <t>Masi Campofiorin Brolo</t>
  </si>
  <si>
    <t>Masi Mazzano Amarone</t>
  </si>
  <si>
    <t>Masi Tupungato</t>
  </si>
  <si>
    <t>Masi Campolongo di Torbe</t>
  </si>
  <si>
    <t>Mesa Primo Scuro</t>
  </si>
  <si>
    <t>Santa Margherita Cab</t>
  </si>
  <si>
    <t>Santa Margherita Merlot</t>
  </si>
  <si>
    <t>Kettmeir Pinot Nero</t>
  </si>
  <si>
    <t>Ca Del Bosco Cuvee Prestige</t>
  </si>
  <si>
    <t>Ca Maiol Lugana</t>
  </si>
  <si>
    <t>Ca Maiol Molin</t>
  </si>
  <si>
    <t>Feudo Zirtari Bianco</t>
  </si>
  <si>
    <t>Kettmeir Pinot Grigio</t>
  </si>
  <si>
    <t>Kettmeir Pinot Bianco</t>
  </si>
  <si>
    <t>Kettmeir Muller Thurgau</t>
  </si>
  <si>
    <t>Masi Masianco</t>
  </si>
  <si>
    <t>Mesa Giunco</t>
  </si>
  <si>
    <t>Mesa Primo Bianco</t>
  </si>
  <si>
    <t>Sassoregale Vermentino</t>
  </si>
  <si>
    <t>Rose's</t>
  </si>
  <si>
    <t>Fattoria Sardi Rose</t>
  </si>
  <si>
    <t>Ca Maiol Chiaretto</t>
  </si>
  <si>
    <t>Prosecco Rose</t>
  </si>
  <si>
    <t>TORR ROSE</t>
  </si>
  <si>
    <t>SMUSA Alternative Reds</t>
  </si>
  <si>
    <t>SMUSA Alternative Whites</t>
  </si>
  <si>
    <t>ALT REDS</t>
  </si>
  <si>
    <t>ALT WHITES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</si>
</sst>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.00"/>
    <numFmt numFmtId="165" formatCode="0.0%"/>
    <numFmt numFmtId="166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F2D2D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1E5EB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7C1C5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6">
    <xf numFmtId="0" fontId="0" fillId="0" borderId="0" xfId="0"/>
    <xf numFmtId="0" fontId="0" fillId="0" borderId="1" xfId="0" applyBorder="1"/>
    <xf numFmtId="0" fontId="0" fillId="0" borderId="14" xfId="0" applyBorder="1"/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0" fillId="0" borderId="19" xfId="0" applyBorder="1"/>
    <xf numFmtId="0" fontId="0" fillId="0" borderId="2" xfId="0" applyBorder="1"/>
    <xf numFmtId="0" fontId="0" fillId="0" borderId="3" xfId="0" applyBorder="1"/>
    <xf numFmtId="0" fontId="0" fillId="0" borderId="22" xfId="0" applyBorder="1" applyAlignment="1">
      <alignment vertical="top"/>
    </xf>
    <xf numFmtId="0" fontId="0" fillId="0" borderId="23" xfId="0" applyBorder="1"/>
    <xf numFmtId="0" fontId="0" fillId="0" borderId="16" xfId="0" applyBorder="1"/>
    <xf numFmtId="0" fontId="0" fillId="0" borderId="18" xfId="0" applyBorder="1"/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30" xfId="0" applyBorder="1"/>
    <xf numFmtId="0" fontId="0" fillId="0" borderId="31" xfId="0" applyBorder="1"/>
    <xf numFmtId="0" fontId="0" fillId="0" borderId="17" xfId="0" applyBorder="1"/>
    <xf numFmtId="0" fontId="0" fillId="0" borderId="7" xfId="0" applyBorder="1"/>
    <xf numFmtId="0" fontId="0" fillId="0" borderId="0" xfId="0" applyAlignment="1">
      <alignment horizontal="right"/>
    </xf>
    <xf numFmtId="165" fontId="0" fillId="0" borderId="0" xfId="0" applyNumberFormat="1"/>
    <xf numFmtId="0" fontId="0" fillId="0" borderId="35" xfId="0" applyBorder="1"/>
    <xf numFmtId="164" fontId="0" fillId="0" borderId="34" xfId="0" applyNumberFormat="1" applyBorder="1"/>
    <xf numFmtId="165" fontId="0" fillId="2" borderId="0" xfId="0" applyNumberFormat="1" applyFill="1"/>
    <xf numFmtId="0" fontId="0" fillId="0" borderId="36" xfId="0" applyBorder="1"/>
    <xf numFmtId="9" fontId="0" fillId="7" borderId="18" xfId="2" applyFont="1" applyFill="1" applyBorder="1"/>
    <xf numFmtId="0" fontId="0" fillId="0" borderId="45" xfId="0" applyBorder="1"/>
    <xf numFmtId="164" fontId="0" fillId="0" borderId="43" xfId="0" applyNumberFormat="1" applyBorder="1"/>
    <xf numFmtId="0" fontId="0" fillId="0" borderId="9" xfId="0" applyBorder="1"/>
    <xf numFmtId="164" fontId="0" fillId="0" borderId="10" xfId="0" applyNumberFormat="1" applyBorder="1"/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0" fillId="0" borderId="50" xfId="0" applyBorder="1"/>
    <xf numFmtId="0" fontId="0" fillId="0" borderId="37" xfId="0" applyBorder="1"/>
    <xf numFmtId="165" fontId="2" fillId="0" borderId="13" xfId="0" applyNumberFormat="1" applyFont="1" applyBorder="1"/>
    <xf numFmtId="0" fontId="0" fillId="0" borderId="0" xfId="0" applyAlignment="1">
      <alignment vertical="top"/>
    </xf>
    <xf numFmtId="164" fontId="0" fillId="0" borderId="8" xfId="0" applyNumberFormat="1" applyBorder="1"/>
    <xf numFmtId="0" fontId="0" fillId="5" borderId="23" xfId="0" applyFill="1" applyBorder="1" applyAlignment="1">
      <alignment vertical="center"/>
    </xf>
    <xf numFmtId="0" fontId="3" fillId="5" borderId="15" xfId="0" applyFont="1" applyFill="1" applyBorder="1" applyAlignment="1">
      <alignment horizontal="right"/>
    </xf>
    <xf numFmtId="0" fontId="3" fillId="5" borderId="33" xfId="0" applyFont="1" applyFill="1" applyBorder="1" applyAlignment="1"/>
    <xf numFmtId="0" fontId="0" fillId="0" borderId="4" xfId="0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Font="1"/>
    <xf numFmtId="0" fontId="0" fillId="5" borderId="1" xfId="0" applyFill="1" applyBorder="1" applyAlignment="1">
      <alignment vertical="center"/>
    </xf>
    <xf numFmtId="3" fontId="0" fillId="0" borderId="43" xfId="0" applyNumberFormat="1" applyBorder="1" applyAlignment="1">
      <alignment horizontal="center"/>
    </xf>
    <xf numFmtId="166" fontId="0" fillId="0" borderId="43" xfId="0" applyNumberFormat="1" applyBorder="1" applyAlignment="1">
      <alignment horizontal="center"/>
    </xf>
    <xf numFmtId="3" fontId="0" fillId="0" borderId="34" xfId="0" applyNumberFormat="1" applyBorder="1" applyAlignment="1">
      <alignment horizontal="center"/>
    </xf>
    <xf numFmtId="0" fontId="0" fillId="0" borderId="46" xfId="0" applyBorder="1"/>
    <xf numFmtId="164" fontId="0" fillId="0" borderId="53" xfId="0" applyNumberFormat="1" applyBorder="1"/>
    <xf numFmtId="0" fontId="0" fillId="8" borderId="35" xfId="0" applyFill="1" applyBorder="1"/>
    <xf numFmtId="164" fontId="0" fillId="8" borderId="30" xfId="0" applyNumberFormat="1" applyFill="1" applyBorder="1" applyAlignment="1">
      <alignment vertical="center"/>
    </xf>
    <xf numFmtId="0" fontId="0" fillId="8" borderId="31" xfId="0" applyFill="1" applyBorder="1" applyAlignment="1">
      <alignment vertical="center"/>
    </xf>
    <xf numFmtId="0" fontId="0" fillId="8" borderId="23" xfId="0" applyFill="1" applyBorder="1" applyAlignment="1">
      <alignment vertical="center"/>
    </xf>
    <xf numFmtId="164" fontId="0" fillId="8" borderId="22" xfId="0" applyNumberFormat="1" applyFill="1" applyBorder="1" applyAlignment="1">
      <alignment vertical="center"/>
    </xf>
    <xf numFmtId="0" fontId="0" fillId="8" borderId="45" xfId="0" applyFill="1" applyBorder="1"/>
    <xf numFmtId="0" fontId="0" fillId="8" borderId="46" xfId="0" applyFill="1" applyBorder="1"/>
    <xf numFmtId="164" fontId="0" fillId="8" borderId="16" xfId="0" applyNumberFormat="1" applyFill="1" applyBorder="1" applyAlignment="1">
      <alignment vertical="center"/>
    </xf>
    <xf numFmtId="0" fontId="0" fillId="8" borderId="18" xfId="0" applyFill="1" applyBorder="1" applyAlignment="1">
      <alignment vertical="center"/>
    </xf>
    <xf numFmtId="0" fontId="0" fillId="0" borderId="54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5" borderId="2" xfId="0" applyFill="1" applyBorder="1" applyAlignment="1">
      <alignment vertical="center"/>
    </xf>
    <xf numFmtId="165" fontId="2" fillId="0" borderId="2" xfId="0" applyNumberFormat="1" applyFont="1" applyBorder="1"/>
    <xf numFmtId="2" fontId="2" fillId="0" borderId="12" xfId="0" applyNumberFormat="1" applyFont="1" applyBorder="1"/>
    <xf numFmtId="0" fontId="0" fillId="0" borderId="20" xfId="0" applyFill="1" applyBorder="1"/>
    <xf numFmtId="0" fontId="0" fillId="0" borderId="21" xfId="0" applyBorder="1"/>
    <xf numFmtId="0" fontId="0" fillId="0" borderId="22" xfId="0" applyBorder="1" applyAlignment="1">
      <alignment horizontal="left"/>
    </xf>
    <xf numFmtId="0" fontId="0" fillId="0" borderId="16" xfId="0" applyBorder="1" applyAlignment="1">
      <alignment horizontal="left"/>
    </xf>
    <xf numFmtId="9" fontId="0" fillId="0" borderId="23" xfId="2" applyFont="1" applyBorder="1" applyAlignment="1">
      <alignment horizontal="right"/>
    </xf>
    <xf numFmtId="9" fontId="0" fillId="0" borderId="18" xfId="2" applyFont="1" applyBorder="1" applyAlignment="1">
      <alignment horizontal="right"/>
    </xf>
    <xf numFmtId="0" fontId="0" fillId="0" borderId="0" xfId="0" applyAlignment="1"/>
    <xf numFmtId="0" fontId="0" fillId="5" borderId="3" xfId="0" applyFill="1" applyBorder="1" applyAlignment="1">
      <alignment vertical="center"/>
    </xf>
    <xf numFmtId="165" fontId="2" fillId="0" borderId="3" xfId="0" applyNumberFormat="1" applyFont="1" applyBorder="1"/>
    <xf numFmtId="9" fontId="6" fillId="7" borderId="55" xfId="2" applyFont="1" applyFill="1" applyBorder="1"/>
    <xf numFmtId="0" fontId="0" fillId="0" borderId="26" xfId="0" applyBorder="1" applyAlignment="1">
      <alignment horizontal="right"/>
    </xf>
    <xf numFmtId="0" fontId="0" fillId="0" borderId="36" xfId="0" applyBorder="1" applyAlignment="1">
      <alignment horizontal="right"/>
    </xf>
    <xf numFmtId="0" fontId="0" fillId="0" borderId="27" xfId="0" applyFill="1" applyBorder="1" applyAlignment="1">
      <alignment horizontal="right"/>
    </xf>
    <xf numFmtId="0" fontId="0" fillId="0" borderId="4" xfId="0" applyBorder="1"/>
    <xf numFmtId="2" fontId="2" fillId="5" borderId="15" xfId="0" applyNumberFormat="1" applyFont="1" applyFill="1" applyBorder="1"/>
    <xf numFmtId="9" fontId="0" fillId="0" borderId="21" xfId="2" applyFont="1" applyBorder="1" applyAlignment="1">
      <alignment horizontal="right"/>
    </xf>
    <xf numFmtId="0" fontId="0" fillId="0" borderId="20" xfId="0" applyBorder="1"/>
    <xf numFmtId="0" fontId="0" fillId="5" borderId="41" xfId="0" applyFill="1" applyBorder="1"/>
    <xf numFmtId="164" fontId="0" fillId="5" borderId="20" xfId="0" applyNumberFormat="1" applyFill="1" applyBorder="1" applyAlignment="1">
      <alignment vertical="center"/>
    </xf>
    <xf numFmtId="0" fontId="0" fillId="5" borderId="21" xfId="0" applyFill="1" applyBorder="1" applyAlignment="1">
      <alignment vertical="center"/>
    </xf>
    <xf numFmtId="0" fontId="0" fillId="5" borderId="46" xfId="0" applyFill="1" applyBorder="1"/>
    <xf numFmtId="164" fontId="0" fillId="5" borderId="39" xfId="0" applyNumberFormat="1" applyFill="1" applyBorder="1" applyAlignment="1">
      <alignment vertical="center"/>
    </xf>
    <xf numFmtId="0" fontId="0" fillId="5" borderId="18" xfId="0" applyFill="1" applyBorder="1" applyAlignment="1">
      <alignment vertical="center"/>
    </xf>
    <xf numFmtId="0" fontId="0" fillId="5" borderId="35" xfId="0" applyFill="1" applyBorder="1"/>
    <xf numFmtId="164" fontId="0" fillId="5" borderId="30" xfId="0" applyNumberFormat="1" applyFill="1" applyBorder="1" applyAlignment="1">
      <alignment vertical="center"/>
    </xf>
    <xf numFmtId="0" fontId="0" fillId="5" borderId="31" xfId="0" applyFill="1" applyBorder="1" applyAlignment="1">
      <alignment vertical="center"/>
    </xf>
    <xf numFmtId="0" fontId="0" fillId="5" borderId="45" xfId="0" applyFill="1" applyBorder="1"/>
    <xf numFmtId="164" fontId="0" fillId="5" borderId="22" xfId="0" applyNumberFormat="1" applyFill="1" applyBorder="1" applyAlignment="1">
      <alignment vertical="center"/>
    </xf>
    <xf numFmtId="164" fontId="0" fillId="5" borderId="16" xfId="0" applyNumberFormat="1" applyFill="1" applyBorder="1" applyAlignment="1">
      <alignment vertical="center"/>
    </xf>
    <xf numFmtId="0" fontId="0" fillId="2" borderId="0" xfId="0" applyFill="1"/>
    <xf numFmtId="0" fontId="0" fillId="0" borderId="57" xfId="0" applyBorder="1"/>
    <xf numFmtId="0" fontId="0" fillId="0" borderId="0" xfId="0" applyBorder="1"/>
    <xf numFmtId="164" fontId="0" fillId="5" borderId="52" xfId="0" applyNumberFormat="1" applyFill="1" applyBorder="1" applyAlignment="1">
      <alignment vertical="center"/>
    </xf>
    <xf numFmtId="164" fontId="0" fillId="5" borderId="12" xfId="0" applyNumberFormat="1" applyFill="1" applyBorder="1" applyAlignment="1">
      <alignment vertical="center"/>
    </xf>
    <xf numFmtId="164" fontId="0" fillId="5" borderId="57" xfId="0" applyNumberFormat="1" applyFill="1" applyBorder="1" applyAlignment="1">
      <alignment vertical="center"/>
    </xf>
    <xf numFmtId="164" fontId="0" fillId="5" borderId="54" xfId="0" applyNumberFormat="1" applyFill="1" applyBorder="1" applyAlignment="1">
      <alignment vertical="center"/>
    </xf>
    <xf numFmtId="164" fontId="0" fillId="5" borderId="55" xfId="0" applyNumberFormat="1" applyFill="1" applyBorder="1" applyAlignment="1">
      <alignment vertical="center"/>
    </xf>
    <xf numFmtId="0" fontId="0" fillId="0" borderId="12" xfId="0" applyBorder="1"/>
    <xf numFmtId="0" fontId="0" fillId="0" borderId="0" xfId="0" applyBorder="1" applyAlignment="1">
      <alignment horizontal="center"/>
    </xf>
    <xf numFmtId="0" fontId="0" fillId="0" borderId="1" xfId="0" applyFill="1" applyBorder="1" applyAlignment="1">
      <alignment vertical="center"/>
    </xf>
    <xf numFmtId="165" fontId="2" fillId="0" borderId="58" xfId="0" applyNumberFormat="1" applyFont="1" applyBorder="1"/>
    <xf numFmtId="0" fontId="0" fillId="0" borderId="44" xfId="0" applyBorder="1" applyAlignment="1">
      <alignment horizontal="center"/>
    </xf>
    <xf numFmtId="0" fontId="0" fillId="0" borderId="21" xfId="0" applyBorder="1" applyAlignment="1">
      <alignment horizontal="center"/>
    </xf>
    <xf numFmtId="1" fontId="0" fillId="0" borderId="0" xfId="0" applyNumberFormat="1" applyBorder="1"/>
    <xf numFmtId="9" fontId="0" fillId="7" borderId="17" xfId="2" applyFont="1" applyFill="1" applyBorder="1"/>
    <xf numFmtId="0" fontId="0" fillId="0" borderId="23" xfId="0" applyFill="1" applyBorder="1" applyAlignment="1">
      <alignment vertical="center"/>
    </xf>
    <xf numFmtId="0" fontId="0" fillId="0" borderId="59" xfId="0" applyBorder="1"/>
    <xf numFmtId="0" fontId="0" fillId="0" borderId="20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vertical="top"/>
    </xf>
    <xf numFmtId="0" fontId="0" fillId="0" borderId="20" xfId="0" applyBorder="1" applyAlignment="1"/>
    <xf numFmtId="0" fontId="0" fillId="0" borderId="21" xfId="0" applyBorder="1" applyAlignment="1"/>
    <xf numFmtId="0" fontId="2" fillId="0" borderId="5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0" fillId="0" borderId="47" xfId="0" applyBorder="1" applyAlignment="1">
      <alignment horizontal="center"/>
    </xf>
    <xf numFmtId="0" fontId="0" fillId="0" borderId="49" xfId="0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" fillId="0" borderId="44" xfId="0" applyFont="1" applyBorder="1" applyAlignment="1">
      <alignment horizontal="left" vertical="top"/>
    </xf>
    <xf numFmtId="0" fontId="2" fillId="0" borderId="21" xfId="0" applyFont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0" fontId="2" fillId="0" borderId="18" xfId="0" applyFont="1" applyBorder="1" applyAlignment="1">
      <alignment horizontal="left" vertical="top"/>
    </xf>
    <xf numFmtId="0" fontId="2" fillId="0" borderId="51" xfId="0" applyFont="1" applyBorder="1" applyAlignment="1">
      <alignment horizontal="left"/>
    </xf>
    <xf numFmtId="0" fontId="2" fillId="0" borderId="52" xfId="0" applyFont="1" applyBorder="1" applyAlignment="1">
      <alignment horizontal="left"/>
    </xf>
    <xf numFmtId="0" fontId="2" fillId="0" borderId="4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2" fillId="0" borderId="20" xfId="0" applyFont="1" applyBorder="1" applyAlignment="1">
      <alignment horizontal="left"/>
    </xf>
    <xf numFmtId="0" fontId="2" fillId="0" borderId="44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4" fillId="12" borderId="15" xfId="0" applyFont="1" applyFill="1" applyBorder="1" applyAlignment="1">
      <alignment horizontal="center"/>
    </xf>
    <xf numFmtId="0" fontId="4" fillId="12" borderId="28" xfId="0" applyFont="1" applyFill="1" applyBorder="1" applyAlignment="1">
      <alignment horizontal="center"/>
    </xf>
    <xf numFmtId="0" fontId="4" fillId="12" borderId="29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4" fillId="10" borderId="15" xfId="0" applyFont="1" applyFill="1" applyBorder="1" applyAlignment="1">
      <alignment horizontal="center"/>
    </xf>
    <xf numFmtId="0" fontId="4" fillId="10" borderId="28" xfId="0" applyFont="1" applyFill="1" applyBorder="1" applyAlignment="1">
      <alignment horizontal="center"/>
    </xf>
    <xf numFmtId="0" fontId="4" fillId="10" borderId="29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4" fillId="9" borderId="15" xfId="0" applyFont="1" applyFill="1" applyBorder="1" applyAlignment="1">
      <alignment horizontal="center"/>
    </xf>
    <xf numFmtId="0" fontId="4" fillId="9" borderId="28" xfId="0" applyFont="1" applyFill="1" applyBorder="1" applyAlignment="1">
      <alignment horizontal="center"/>
    </xf>
    <xf numFmtId="0" fontId="4" fillId="9" borderId="29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center"/>
    </xf>
    <xf numFmtId="0" fontId="8" fillId="11" borderId="15" xfId="0" applyFont="1" applyFill="1" applyBorder="1" applyAlignment="1">
      <alignment horizontal="center"/>
    </xf>
    <xf numFmtId="0" fontId="8" fillId="11" borderId="28" xfId="0" applyFont="1" applyFill="1" applyBorder="1" applyAlignment="1">
      <alignment horizontal="center"/>
    </xf>
    <xf numFmtId="0" fontId="8" fillId="11" borderId="29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165" fontId="0" fillId="0" borderId="46" xfId="0" applyNumberFormat="1" applyBorder="1" applyAlignment="1">
      <alignment horizontal="right"/>
    </xf>
    <xf numFmtId="165" fontId="0" fillId="0" borderId="50" xfId="0" applyNumberFormat="1" applyBorder="1" applyAlignment="1">
      <alignment horizontal="right"/>
    </xf>
    <xf numFmtId="0" fontId="2" fillId="4" borderId="15" xfId="0" applyFont="1" applyFill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44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39" xfId="0" applyBorder="1" applyAlignment="1">
      <alignment horizontal="right"/>
    </xf>
    <xf numFmtId="0" fontId="0" fillId="0" borderId="38" xfId="0" applyBorder="1" applyAlignment="1">
      <alignment horizontal="right"/>
    </xf>
    <xf numFmtId="0" fontId="0" fillId="0" borderId="40" xfId="0" applyBorder="1" applyAlignment="1">
      <alignment horizontal="righ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5" xfId="0" applyBorder="1" applyAlignment="1">
      <alignment horizontal="right"/>
    </xf>
    <xf numFmtId="0" fontId="0" fillId="0" borderId="3" xfId="0" applyBorder="1" applyAlignment="1">
      <alignment horizontal="right"/>
    </xf>
    <xf numFmtId="0" fontId="3" fillId="5" borderId="33" xfId="0" applyFont="1" applyFill="1" applyBorder="1" applyAlignment="1">
      <alignment horizontal="center"/>
    </xf>
    <xf numFmtId="0" fontId="3" fillId="5" borderId="28" xfId="0" applyFont="1" applyFill="1" applyBorder="1" applyAlignment="1">
      <alignment horizontal="center"/>
    </xf>
    <xf numFmtId="14" fontId="3" fillId="5" borderId="28" xfId="0" applyNumberFormat="1" applyFont="1" applyFill="1" applyBorder="1" applyAlignment="1">
      <alignment horizontal="left"/>
    </xf>
    <xf numFmtId="0" fontId="3" fillId="5" borderId="32" xfId="0" applyFont="1" applyFill="1" applyBorder="1" applyAlignment="1">
      <alignment horizontal="left"/>
    </xf>
    <xf numFmtId="0" fontId="3" fillId="5" borderId="28" xfId="0" applyFont="1" applyFill="1" applyBorder="1" applyAlignment="1">
      <alignment horizontal="center" vertical="center"/>
    </xf>
    <xf numFmtId="0" fontId="3" fillId="5" borderId="32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5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0" borderId="15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3" fillId="5" borderId="28" xfId="0" quotePrefix="1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/>
    </xf>
    <xf numFmtId="2" fontId="2" fillId="0" borderId="0" xfId="0" applyNumberFormat="1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7C1C5"/>
      <color rgb="FF71E5EB"/>
      <color rgb="FF7F2D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3</xdr:row>
          <xdr:rowOff>19050</xdr:rowOff>
        </xdr:from>
        <xdr:to>
          <xdr:col>9</xdr:col>
          <xdr:colOff>152400</xdr:colOff>
          <xdr:row>43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3</xdr:row>
          <xdr:rowOff>19050</xdr:rowOff>
        </xdr:from>
        <xdr:to>
          <xdr:col>19</xdr:col>
          <xdr:colOff>123825</xdr:colOff>
          <xdr:row>34</xdr:row>
          <xdr:rowOff>171450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package" Target="../embeddings/Microsoft_Word_Macro-Enabled_Document1.docm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Macro-Enabled_Document.docm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zoomScaleNormal="100" workbookViewId="0">
      <selection activeCell="C23" sqref="C23"/>
    </sheetView>
  </sheetViews>
  <sheetFormatPr defaultRowHeight="14.25" x14ac:dyDescent="0.45"/>
  <cols>
    <col min="1" max="1" width="10.59765625" customWidth="1"/>
    <col min="2" max="2" width="13" bestFit="1" customWidth="1"/>
    <col min="4" max="4" width="10.1328125" customWidth="1"/>
    <col min="5" max="5" width="11" bestFit="1" customWidth="1"/>
    <col min="6" max="6" width="10" customWidth="1"/>
    <col min="8" max="8" width="10.73046875" customWidth="1"/>
    <col min="9" max="9" width="11.265625" bestFit="1" customWidth="1"/>
  </cols>
  <sheetData>
    <row r="1" spans="1:12" x14ac:dyDescent="0.45">
      <c r="A1" s="155" t="s">
        <v>46</v>
      </c>
      <c r="B1" s="156"/>
      <c r="C1" s="146" t="s">
        <v>45</v>
      </c>
      <c r="D1" s="147"/>
      <c r="E1" s="147"/>
      <c r="F1" s="148"/>
      <c r="G1" s="142" t="s">
        <v>47</v>
      </c>
      <c r="H1" s="142"/>
      <c r="I1" s="142"/>
      <c r="J1" s="142"/>
      <c r="K1" s="142"/>
      <c r="L1" s="143"/>
    </row>
    <row r="2" spans="1:12" ht="14.65" thickBot="1" x14ac:dyDescent="0.5">
      <c r="A2" s="157" t="s">
        <v>0</v>
      </c>
      <c r="B2" s="158"/>
      <c r="C2" s="158"/>
      <c r="D2" s="158"/>
      <c r="E2" s="158" t="s">
        <v>1</v>
      </c>
      <c r="F2" s="159"/>
      <c r="G2" s="144"/>
      <c r="H2" s="144"/>
      <c r="I2" s="144"/>
      <c r="J2" s="144"/>
      <c r="K2" s="144"/>
      <c r="L2" s="145"/>
    </row>
    <row r="3" spans="1:12" ht="14.65" thickBot="1" x14ac:dyDescent="0.5">
      <c r="A3" s="133" t="s">
        <v>44</v>
      </c>
      <c r="B3" s="134"/>
      <c r="C3" s="134"/>
      <c r="D3" s="134"/>
      <c r="E3" s="134"/>
      <c r="F3" s="149" t="s">
        <v>22</v>
      </c>
      <c r="G3" s="150"/>
      <c r="H3" s="150"/>
      <c r="I3" s="151"/>
      <c r="J3" s="122" t="s">
        <v>97</v>
      </c>
      <c r="K3" s="123"/>
      <c r="L3" s="124"/>
    </row>
    <row r="4" spans="1:12" ht="28.5" customHeight="1" thickBot="1" x14ac:dyDescent="0.5">
      <c r="A4" s="4" t="s">
        <v>2</v>
      </c>
      <c r="B4" s="4" t="s">
        <v>3</v>
      </c>
      <c r="C4" s="4" t="s">
        <v>4</v>
      </c>
      <c r="D4" s="3" t="s">
        <v>5</v>
      </c>
      <c r="E4" s="5" t="s">
        <v>12</v>
      </c>
      <c r="F4" s="32" t="s">
        <v>13</v>
      </c>
      <c r="G4" s="33" t="s">
        <v>14</v>
      </c>
      <c r="H4" s="33" t="s">
        <v>21</v>
      </c>
      <c r="I4" s="34" t="s">
        <v>16</v>
      </c>
      <c r="J4" s="128"/>
      <c r="K4" s="129"/>
      <c r="L4" s="130"/>
    </row>
    <row r="5" spans="1:12" x14ac:dyDescent="0.45">
      <c r="A5" s="152" t="s">
        <v>6</v>
      </c>
      <c r="B5" s="15" t="s">
        <v>7</v>
      </c>
      <c r="C5" s="14"/>
      <c r="D5" s="2"/>
      <c r="E5" s="6"/>
      <c r="F5" s="17"/>
      <c r="G5" s="2"/>
      <c r="H5" s="2"/>
      <c r="I5" s="18"/>
      <c r="J5" s="122" t="s">
        <v>18</v>
      </c>
      <c r="K5" s="123"/>
      <c r="L5" s="124"/>
    </row>
    <row r="6" spans="1:12" x14ac:dyDescent="0.45">
      <c r="A6" s="153"/>
      <c r="B6" s="16" t="s">
        <v>8</v>
      </c>
      <c r="C6" s="8"/>
      <c r="D6" s="1"/>
      <c r="E6" s="7"/>
      <c r="F6" s="13"/>
      <c r="G6" s="1"/>
      <c r="H6" s="1"/>
      <c r="I6" s="10"/>
      <c r="J6" s="125"/>
      <c r="K6" s="126"/>
      <c r="L6" s="127"/>
    </row>
    <row r="7" spans="1:12" x14ac:dyDescent="0.45">
      <c r="A7" s="153"/>
      <c r="B7" s="16" t="s">
        <v>9</v>
      </c>
      <c r="C7" s="8"/>
      <c r="D7" s="1"/>
      <c r="E7" s="7"/>
      <c r="F7" s="13"/>
      <c r="G7" s="1"/>
      <c r="H7" s="1"/>
      <c r="I7" s="10"/>
      <c r="J7" s="125"/>
      <c r="K7" s="126"/>
      <c r="L7" s="127"/>
    </row>
    <row r="8" spans="1:12" x14ac:dyDescent="0.45">
      <c r="A8" s="153"/>
      <c r="B8" s="16" t="s">
        <v>82</v>
      </c>
      <c r="C8" s="8"/>
      <c r="D8" s="1"/>
      <c r="E8" s="7"/>
      <c r="F8" s="13"/>
      <c r="G8" s="1"/>
      <c r="H8" s="1"/>
      <c r="I8" s="10"/>
      <c r="J8" s="125"/>
      <c r="K8" s="126"/>
      <c r="L8" s="127"/>
    </row>
    <row r="9" spans="1:12" x14ac:dyDescent="0.45">
      <c r="A9" s="153"/>
      <c r="B9" s="16" t="s">
        <v>10</v>
      </c>
      <c r="C9" s="8"/>
      <c r="D9" s="1"/>
      <c r="E9" s="7"/>
      <c r="F9" s="13"/>
      <c r="G9" s="1"/>
      <c r="H9" s="1"/>
      <c r="I9" s="10"/>
      <c r="J9" s="125"/>
      <c r="K9" s="126"/>
      <c r="L9" s="127"/>
    </row>
    <row r="10" spans="1:12" x14ac:dyDescent="0.45">
      <c r="A10" s="154"/>
      <c r="B10" s="26" t="s">
        <v>83</v>
      </c>
      <c r="C10" s="8"/>
      <c r="D10" s="1"/>
      <c r="E10" s="7"/>
      <c r="F10" s="13"/>
      <c r="G10" s="1"/>
      <c r="H10" s="1"/>
      <c r="I10" s="10"/>
      <c r="J10" s="125"/>
      <c r="K10" s="126"/>
      <c r="L10" s="127"/>
    </row>
    <row r="11" spans="1:12" x14ac:dyDescent="0.45">
      <c r="A11" s="154"/>
      <c r="B11" s="16" t="s">
        <v>11</v>
      </c>
      <c r="C11" s="8"/>
      <c r="D11" s="1"/>
      <c r="E11" s="7"/>
      <c r="F11" s="13"/>
      <c r="G11" s="1"/>
      <c r="H11" s="1"/>
      <c r="I11" s="10"/>
      <c r="J11" s="125"/>
      <c r="K11" s="126"/>
      <c r="L11" s="127"/>
    </row>
    <row r="12" spans="1:12" ht="14.65" thickBot="1" x14ac:dyDescent="0.5">
      <c r="A12" s="154"/>
      <c r="B12" s="115" t="s">
        <v>84</v>
      </c>
      <c r="C12" s="8"/>
      <c r="D12" s="1"/>
      <c r="E12" s="7"/>
      <c r="F12" s="13"/>
      <c r="G12" s="1"/>
      <c r="H12" s="1"/>
      <c r="I12" s="10"/>
      <c r="J12" s="125"/>
      <c r="K12" s="126"/>
      <c r="L12" s="127"/>
    </row>
    <row r="13" spans="1:12" x14ac:dyDescent="0.45">
      <c r="A13" s="135" t="s">
        <v>15</v>
      </c>
      <c r="B13" s="70" t="s">
        <v>7</v>
      </c>
      <c r="C13" s="8"/>
      <c r="D13" s="1"/>
      <c r="E13" s="7"/>
      <c r="F13" s="13"/>
      <c r="G13" s="1"/>
      <c r="H13" s="1"/>
      <c r="I13" s="10"/>
      <c r="J13" s="125"/>
      <c r="K13" s="126"/>
      <c r="L13" s="127"/>
    </row>
    <row r="14" spans="1:12" x14ac:dyDescent="0.45">
      <c r="A14" s="136"/>
      <c r="B14" s="10" t="s">
        <v>10</v>
      </c>
      <c r="C14" s="8"/>
      <c r="D14" s="1"/>
      <c r="E14" s="7"/>
      <c r="F14" s="13"/>
      <c r="G14" s="1"/>
      <c r="H14" s="1"/>
      <c r="I14" s="10"/>
      <c r="J14" s="125"/>
      <c r="K14" s="126"/>
      <c r="L14" s="127"/>
    </row>
    <row r="15" spans="1:12" ht="14.65" thickBot="1" x14ac:dyDescent="0.5">
      <c r="A15" s="137"/>
      <c r="B15" s="12" t="s">
        <v>154</v>
      </c>
      <c r="C15" s="8"/>
      <c r="D15" s="1"/>
      <c r="E15" s="7"/>
      <c r="F15" s="13"/>
      <c r="G15" s="1"/>
      <c r="H15" s="1"/>
      <c r="I15" s="10"/>
      <c r="J15" s="125"/>
      <c r="K15" s="126"/>
      <c r="L15" s="127"/>
    </row>
    <row r="16" spans="1:12" ht="14.65" thickBot="1" x14ac:dyDescent="0.5">
      <c r="A16" s="138" t="s">
        <v>156</v>
      </c>
      <c r="B16" s="139"/>
      <c r="C16" s="8"/>
      <c r="D16" s="1"/>
      <c r="E16" s="7"/>
      <c r="F16" s="13"/>
      <c r="G16" s="1"/>
      <c r="H16" s="1"/>
      <c r="I16" s="10"/>
      <c r="J16" s="125"/>
      <c r="K16" s="126"/>
      <c r="L16" s="127"/>
    </row>
    <row r="17" spans="1:12" x14ac:dyDescent="0.45">
      <c r="A17" s="116"/>
      <c r="B17" s="70"/>
      <c r="C17" s="8"/>
      <c r="D17" s="1"/>
      <c r="E17" s="7"/>
      <c r="F17" s="13"/>
      <c r="G17" s="1"/>
      <c r="H17" s="1"/>
      <c r="I17" s="10"/>
      <c r="J17" s="125"/>
      <c r="K17" s="126"/>
      <c r="L17" s="127"/>
    </row>
    <row r="18" spans="1:12" x14ac:dyDescent="0.45">
      <c r="A18" s="117"/>
      <c r="B18" s="10"/>
      <c r="C18" s="8"/>
      <c r="D18" s="1"/>
      <c r="E18" s="7"/>
      <c r="F18" s="13"/>
      <c r="G18" s="1"/>
      <c r="H18" s="1"/>
      <c r="I18" s="10"/>
      <c r="J18" s="125"/>
      <c r="K18" s="126"/>
      <c r="L18" s="127"/>
    </row>
    <row r="19" spans="1:12" x14ac:dyDescent="0.45">
      <c r="A19" s="117"/>
      <c r="B19" s="10"/>
      <c r="C19" s="8"/>
      <c r="D19" s="1"/>
      <c r="E19" s="7"/>
      <c r="F19" s="13"/>
      <c r="G19" s="1"/>
      <c r="H19" s="1"/>
      <c r="I19" s="10"/>
      <c r="J19" s="125"/>
      <c r="K19" s="126"/>
      <c r="L19" s="127"/>
    </row>
    <row r="20" spans="1:12" x14ac:dyDescent="0.45">
      <c r="A20" s="117"/>
      <c r="B20" s="10"/>
      <c r="C20" s="8"/>
      <c r="D20" s="1"/>
      <c r="E20" s="7"/>
      <c r="F20" s="13"/>
      <c r="G20" s="1"/>
      <c r="H20" s="1"/>
      <c r="I20" s="10"/>
      <c r="J20" s="125"/>
      <c r="K20" s="126"/>
      <c r="L20" s="127"/>
    </row>
    <row r="21" spans="1:12" x14ac:dyDescent="0.45">
      <c r="A21" s="117"/>
      <c r="B21" s="10"/>
      <c r="C21" s="8"/>
      <c r="D21" s="1"/>
      <c r="E21" s="7"/>
      <c r="F21" s="13"/>
      <c r="G21" s="1"/>
      <c r="H21" s="1"/>
      <c r="I21" s="10"/>
      <c r="J21" s="125"/>
      <c r="K21" s="126"/>
      <c r="L21" s="127"/>
    </row>
    <row r="22" spans="1:12" ht="14.65" thickBot="1" x14ac:dyDescent="0.5">
      <c r="A22" s="118"/>
      <c r="B22" s="119"/>
      <c r="C22" s="8"/>
      <c r="D22" s="1"/>
      <c r="E22" s="7"/>
      <c r="F22" s="13"/>
      <c r="G22" s="1"/>
      <c r="H22" s="1"/>
      <c r="I22" s="10"/>
      <c r="J22" s="125"/>
      <c r="K22" s="126"/>
      <c r="L22" s="127"/>
    </row>
    <row r="23" spans="1:12" ht="14.65" thickBot="1" x14ac:dyDescent="0.5">
      <c r="A23" s="140" t="s">
        <v>157</v>
      </c>
      <c r="B23" s="141"/>
      <c r="C23" s="8"/>
      <c r="D23" s="1"/>
      <c r="E23" s="7"/>
      <c r="F23" s="13"/>
      <c r="G23" s="1"/>
      <c r="H23" s="1"/>
      <c r="I23" s="10"/>
      <c r="J23" s="125"/>
      <c r="K23" s="126"/>
      <c r="L23" s="127"/>
    </row>
    <row r="24" spans="1:12" x14ac:dyDescent="0.45">
      <c r="A24" s="120"/>
      <c r="B24" s="121"/>
      <c r="C24" s="8"/>
      <c r="D24" s="1"/>
      <c r="E24" s="7"/>
      <c r="F24" s="13"/>
      <c r="G24" s="1"/>
      <c r="H24" s="1"/>
      <c r="I24" s="10"/>
      <c r="J24" s="125"/>
      <c r="K24" s="126"/>
      <c r="L24" s="127"/>
    </row>
    <row r="25" spans="1:12" x14ac:dyDescent="0.45">
      <c r="A25" s="9"/>
      <c r="B25" s="10"/>
      <c r="C25" s="8"/>
      <c r="D25" s="1"/>
      <c r="E25" s="7"/>
      <c r="F25" s="13"/>
      <c r="G25" s="1"/>
      <c r="H25" s="1"/>
      <c r="I25" s="10"/>
      <c r="J25" s="125"/>
      <c r="K25" s="126"/>
      <c r="L25" s="127"/>
    </row>
    <row r="26" spans="1:12" x14ac:dyDescent="0.45">
      <c r="A26" s="9"/>
      <c r="B26" s="10"/>
      <c r="C26" s="8"/>
      <c r="D26" s="1"/>
      <c r="E26" s="7"/>
      <c r="F26" s="13"/>
      <c r="G26" s="1"/>
      <c r="H26" s="1"/>
      <c r="I26" s="10"/>
      <c r="J26" s="125"/>
      <c r="K26" s="126"/>
      <c r="L26" s="127"/>
    </row>
    <row r="27" spans="1:12" x14ac:dyDescent="0.45">
      <c r="A27" s="9"/>
      <c r="B27" s="10"/>
      <c r="C27" s="8"/>
      <c r="D27" s="1"/>
      <c r="E27" s="7"/>
      <c r="F27" s="13"/>
      <c r="G27" s="1"/>
      <c r="H27" s="1"/>
      <c r="I27" s="10"/>
      <c r="J27" s="125"/>
      <c r="K27" s="126"/>
      <c r="L27" s="127"/>
    </row>
    <row r="28" spans="1:12" ht="14.65" thickBot="1" x14ac:dyDescent="0.5">
      <c r="A28" s="11"/>
      <c r="B28" s="12"/>
      <c r="C28" s="8"/>
      <c r="D28" s="1"/>
      <c r="E28" s="7"/>
      <c r="F28" s="13"/>
      <c r="G28" s="1"/>
      <c r="H28" s="1"/>
      <c r="I28" s="10"/>
      <c r="J28" s="125"/>
      <c r="K28" s="126"/>
      <c r="L28" s="127"/>
    </row>
    <row r="29" spans="1:12" ht="14.65" thickBot="1" x14ac:dyDescent="0.5">
      <c r="A29" s="131" t="s">
        <v>48</v>
      </c>
      <c r="B29" s="132"/>
      <c r="C29" s="8"/>
      <c r="D29" s="1"/>
      <c r="E29" s="7"/>
      <c r="F29" s="13"/>
      <c r="G29" s="1"/>
      <c r="H29" s="1"/>
      <c r="I29" s="10"/>
      <c r="J29" s="125"/>
      <c r="K29" s="126"/>
      <c r="L29" s="127"/>
    </row>
    <row r="30" spans="1:12" x14ac:dyDescent="0.45">
      <c r="A30" s="85"/>
      <c r="B30" s="70"/>
      <c r="C30" s="8"/>
      <c r="D30" s="1"/>
      <c r="E30" s="7"/>
      <c r="F30" s="13"/>
      <c r="G30" s="1"/>
      <c r="H30" s="1"/>
      <c r="I30" s="10"/>
      <c r="J30" s="125"/>
      <c r="K30" s="126"/>
      <c r="L30" s="127"/>
    </row>
    <row r="31" spans="1:12" x14ac:dyDescent="0.45">
      <c r="A31" s="13"/>
      <c r="B31" s="10"/>
      <c r="C31" s="8"/>
      <c r="D31" s="1"/>
      <c r="E31" s="7"/>
      <c r="F31" s="13"/>
      <c r="G31" s="1"/>
      <c r="H31" s="1"/>
      <c r="I31" s="10"/>
      <c r="J31" s="125"/>
      <c r="K31" s="126"/>
      <c r="L31" s="127"/>
    </row>
    <row r="32" spans="1:12" x14ac:dyDescent="0.45">
      <c r="A32" s="13"/>
      <c r="B32" s="10"/>
      <c r="C32" s="8"/>
      <c r="D32" s="1"/>
      <c r="E32" s="7"/>
      <c r="F32" s="13"/>
      <c r="G32" s="1"/>
      <c r="H32" s="1"/>
      <c r="I32" s="10"/>
      <c r="J32" s="125"/>
      <c r="K32" s="126"/>
      <c r="L32" s="127"/>
    </row>
    <row r="33" spans="1:12" x14ac:dyDescent="0.45">
      <c r="A33" s="13"/>
      <c r="B33" s="10"/>
      <c r="C33" s="8"/>
      <c r="D33" s="1"/>
      <c r="E33" s="7"/>
      <c r="F33" s="13"/>
      <c r="G33" s="1"/>
      <c r="H33" s="1"/>
      <c r="I33" s="10"/>
      <c r="J33" s="125"/>
      <c r="K33" s="126"/>
      <c r="L33" s="127"/>
    </row>
    <row r="34" spans="1:12" x14ac:dyDescent="0.45">
      <c r="A34" s="13"/>
      <c r="B34" s="10"/>
      <c r="C34" s="8"/>
      <c r="D34" s="1"/>
      <c r="E34" s="7"/>
      <c r="F34" s="13"/>
      <c r="G34" s="1"/>
      <c r="H34" s="1"/>
      <c r="I34" s="10"/>
      <c r="J34" s="125"/>
      <c r="K34" s="126"/>
      <c r="L34" s="127"/>
    </row>
    <row r="35" spans="1:12" x14ac:dyDescent="0.45">
      <c r="A35" s="13"/>
      <c r="B35" s="10"/>
      <c r="C35" s="8"/>
      <c r="D35" s="1"/>
      <c r="E35" s="7"/>
      <c r="F35" s="13"/>
      <c r="G35" s="1"/>
      <c r="H35" s="1"/>
      <c r="I35" s="10"/>
      <c r="J35" s="125"/>
      <c r="K35" s="126"/>
      <c r="L35" s="127"/>
    </row>
    <row r="36" spans="1:12" ht="14.65" thickBot="1" x14ac:dyDescent="0.5">
      <c r="A36" s="11"/>
      <c r="B36" s="12"/>
      <c r="C36" s="35"/>
      <c r="D36" s="19"/>
      <c r="E36" s="36"/>
      <c r="F36" s="11"/>
      <c r="G36" s="19"/>
      <c r="H36" s="19"/>
      <c r="I36" s="12"/>
      <c r="J36" s="128"/>
      <c r="K36" s="129"/>
      <c r="L36" s="130"/>
    </row>
  </sheetData>
  <mergeCells count="14">
    <mergeCell ref="G1:L2"/>
    <mergeCell ref="C1:F1"/>
    <mergeCell ref="F3:I3"/>
    <mergeCell ref="A5:A12"/>
    <mergeCell ref="A1:B1"/>
    <mergeCell ref="A2:D2"/>
    <mergeCell ref="E2:F2"/>
    <mergeCell ref="J5:L36"/>
    <mergeCell ref="J3:L4"/>
    <mergeCell ref="A29:B29"/>
    <mergeCell ref="A3:E3"/>
    <mergeCell ref="A13:A15"/>
    <mergeCell ref="A16:B16"/>
    <mergeCell ref="A23:B23"/>
  </mergeCells>
  <printOptions horizontalCentered="1" verticalCentered="1"/>
  <pageMargins left="0.2" right="0.2" top="0.75" bottom="0" header="0.3" footer="0.3"/>
  <pageSetup orientation="landscape" r:id="rId1"/>
  <headerFooter>
    <oddHeader xml:space="preserve">&amp;C&amp;"-,Bold"&amp;14Santa Margherita USA Survey Form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  <pageSetUpPr fitToPage="1"/>
  </sheetPr>
  <dimension ref="A1:AX61"/>
  <sheetViews>
    <sheetView tabSelected="1" zoomScale="90" zoomScaleNormal="90" workbookViewId="0">
      <pane xSplit="1" ySplit="2" topLeftCell="B3" activePane="bottomRight" state="frozen"/>
      <selection activeCell="H9" sqref="H9"/>
      <selection pane="topRight" activeCell="H9" sqref="H9"/>
      <selection pane="bottomLeft" activeCell="H9" sqref="H9"/>
      <selection pane="bottomRight" activeCell="C6" sqref="C6"/>
    </sheetView>
  </sheetViews>
  <sheetFormatPr defaultRowHeight="14.25" x14ac:dyDescent="0.45"/>
  <cols>
    <col min="1" max="1" width="21.59765625" customWidth="1"/>
    <col min="2" max="2" width="9.3984375" bestFit="1" customWidth="1"/>
    <col min="3" max="3" width="9.3984375" customWidth="1"/>
    <col min="4" max="4" width="9.1328125" bestFit="1" customWidth="1"/>
    <col min="5" max="5" width="9.3984375" bestFit="1" customWidth="1"/>
    <col min="6" max="6" width="9.3984375" customWidth="1"/>
    <col min="8" max="8" width="9.3984375" bestFit="1" customWidth="1"/>
    <col min="10" max="10" width="9.3984375" bestFit="1" customWidth="1"/>
    <col min="12" max="12" width="9.3984375" bestFit="1" customWidth="1"/>
    <col min="13" max="13" width="9.3984375" customWidth="1"/>
    <col min="15" max="15" width="9.3984375" customWidth="1"/>
    <col min="17" max="17" width="9.3984375" bestFit="1" customWidth="1"/>
    <col min="18" max="18" width="9.3984375" customWidth="1"/>
    <col min="20" max="20" width="9.3984375" bestFit="1" customWidth="1"/>
  </cols>
  <sheetData>
    <row r="1" spans="1:50" ht="28.9" thickBot="1" x14ac:dyDescent="0.9">
      <c r="A1" s="209" t="s">
        <v>23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</row>
    <row r="2" spans="1:50" ht="18.399999999999999" thickBot="1" x14ac:dyDescent="0.6">
      <c r="A2" s="41" t="s">
        <v>52</v>
      </c>
      <c r="B2" s="204"/>
      <c r="C2" s="204"/>
      <c r="D2" s="205"/>
      <c r="E2" s="42" t="s">
        <v>45</v>
      </c>
      <c r="F2" s="206"/>
      <c r="G2" s="206"/>
      <c r="H2" s="206"/>
      <c r="I2" s="207"/>
      <c r="J2" s="202" t="s">
        <v>44</v>
      </c>
      <c r="K2" s="203"/>
      <c r="L2" s="203"/>
      <c r="M2" s="206"/>
      <c r="N2" s="206"/>
      <c r="O2" s="206"/>
      <c r="P2" s="208"/>
    </row>
    <row r="3" spans="1:50" ht="14.65" thickBot="1" x14ac:dyDescent="0.5"/>
    <row r="4" spans="1:50" ht="14.65" thickBot="1" x14ac:dyDescent="0.5">
      <c r="A4" s="189" t="s">
        <v>33</v>
      </c>
      <c r="B4" s="190"/>
      <c r="C4" s="190"/>
      <c r="D4" s="190"/>
      <c r="E4" s="190"/>
      <c r="F4" s="191"/>
      <c r="G4" s="185" t="s">
        <v>90</v>
      </c>
      <c r="H4" s="186"/>
      <c r="J4" s="189" t="s">
        <v>27</v>
      </c>
      <c r="K4" s="190"/>
      <c r="L4" s="190"/>
      <c r="M4" s="190"/>
      <c r="N4" s="190"/>
      <c r="O4" s="190"/>
      <c r="P4" s="190"/>
      <c r="Q4" s="191"/>
      <c r="R4" s="75"/>
    </row>
    <row r="5" spans="1:50" x14ac:dyDescent="0.45">
      <c r="A5" s="15"/>
      <c r="B5" s="14" t="s">
        <v>85</v>
      </c>
      <c r="C5" s="2" t="s">
        <v>30</v>
      </c>
      <c r="D5" s="2" t="s">
        <v>28</v>
      </c>
      <c r="E5" s="2" t="s">
        <v>34</v>
      </c>
      <c r="F5" s="6" t="s">
        <v>29</v>
      </c>
      <c r="G5" s="69" t="s">
        <v>91</v>
      </c>
      <c r="H5" s="84" t="e">
        <f>SUM(D21:D61,G21:G61)/F8</f>
        <v>#DIV/0!</v>
      </c>
      <c r="J5" s="198"/>
      <c r="K5" s="199"/>
      <c r="L5" s="110" t="s">
        <v>91</v>
      </c>
      <c r="M5" s="110" t="s">
        <v>93</v>
      </c>
      <c r="N5" s="110" t="s">
        <v>94</v>
      </c>
      <c r="O5" s="110" t="s">
        <v>116</v>
      </c>
      <c r="P5" s="110" t="s">
        <v>117</v>
      </c>
      <c r="Q5" s="111" t="s">
        <v>155</v>
      </c>
      <c r="R5" s="75"/>
    </row>
    <row r="6" spans="1:50" x14ac:dyDescent="0.45">
      <c r="A6" s="79" t="s">
        <v>31</v>
      </c>
      <c r="B6" s="76"/>
      <c r="C6" s="76"/>
      <c r="D6" s="48"/>
      <c r="E6" s="48"/>
      <c r="F6" s="66"/>
      <c r="G6" s="13" t="s">
        <v>92</v>
      </c>
      <c r="H6" s="73" t="e">
        <f>SUM(I21:I61,K21:K61)/F8</f>
        <v>#DIV/0!</v>
      </c>
      <c r="J6" s="200" t="s">
        <v>81</v>
      </c>
      <c r="K6" s="201"/>
      <c r="L6" s="112">
        <f>COUNTIF(C21:C61,"Yes")+COUNTIF(F21:F61,"yes")</f>
        <v>0</v>
      </c>
      <c r="M6" s="1">
        <f>COUNTIF(M21:M61, "Yes")</f>
        <v>0</v>
      </c>
      <c r="N6" s="108">
        <f>COUNTIF(R21:R61, "Yes")</f>
        <v>0</v>
      </c>
      <c r="O6" s="108">
        <f>COUNTIF(W21:W61, "Yes")</f>
        <v>0</v>
      </c>
      <c r="P6" s="108">
        <f>COUNTIF(Z21:Z61, "Yes")</f>
        <v>0</v>
      </c>
      <c r="Q6" s="114">
        <f>COUNTIF(AC21:AC61, "Yes")</f>
        <v>0</v>
      </c>
      <c r="R6" s="75"/>
    </row>
    <row r="7" spans="1:50" ht="14.65" thickBot="1" x14ac:dyDescent="0.5">
      <c r="A7" s="79" t="s">
        <v>32</v>
      </c>
      <c r="B7" s="77" t="e">
        <f>B6/COUNTA(A21:A61)</f>
        <v>#DIV/0!</v>
      </c>
      <c r="C7" s="37" t="e">
        <f>C6/COUNTA(A21:A61)</f>
        <v>#DIV/0!</v>
      </c>
      <c r="D7" s="37" t="e">
        <f>D6/COUNTA(A21:A61)</f>
        <v>#DIV/0!</v>
      </c>
      <c r="E7" s="37" t="e">
        <f>E6/COUNTA(A21:A61)</f>
        <v>#DIV/0!</v>
      </c>
      <c r="F7" s="67" t="e">
        <f>F6/COUNTA(A21:A61)</f>
        <v>#DIV/0!</v>
      </c>
      <c r="G7" s="13" t="s">
        <v>93</v>
      </c>
      <c r="H7" s="73" t="e">
        <f>SUM(N21:N61,P21:P61)/F8</f>
        <v>#DIV/0!</v>
      </c>
      <c r="J7" s="200" t="s">
        <v>32</v>
      </c>
      <c r="K7" s="201"/>
      <c r="L7" s="37" t="e">
        <f>L6/COUNTA(A21:A61)</f>
        <v>#DIV/0!</v>
      </c>
      <c r="M7" s="37" t="e">
        <f>M6/COUNTA(A21:A61)</f>
        <v>#DIV/0!</v>
      </c>
      <c r="N7" s="37" t="e">
        <f>N6/COUNTA(A21:A61)</f>
        <v>#DIV/0!</v>
      </c>
      <c r="O7" s="37" t="e">
        <f>O6/COUNTA(A21:A61)</f>
        <v>#DIV/0!</v>
      </c>
      <c r="P7" s="37" t="e">
        <f>P6/COUNTA(A21:A61)</f>
        <v>#DIV/0!</v>
      </c>
      <c r="Q7" s="109" t="e">
        <f>Q6/COUNTA(A21:A61)</f>
        <v>#DIV/0!</v>
      </c>
      <c r="R7" s="75"/>
    </row>
    <row r="8" spans="1:50" ht="14.65" thickBot="1" x14ac:dyDescent="0.5">
      <c r="A8" s="80" t="s">
        <v>39</v>
      </c>
      <c r="B8" s="78" t="s">
        <v>99</v>
      </c>
      <c r="C8" s="192" t="s">
        <v>35</v>
      </c>
      <c r="D8" s="193"/>
      <c r="E8" s="194"/>
      <c r="F8" s="63">
        <f>SUM(D21:D61,G21:G61,N21:N61,P21:P61,S21:S61,U21:U61,X21:X61,AA21:AA61,AJ21:AJ61,AH21:AH61,AF21:AF61,AL21:AL61,I21:I61,K21:K61,AD21:AD61,AN21:AN61,AP21:AP61,AR21:AR61,AT21:AT61,AV21:AV61,AX21:AX61)</f>
        <v>0</v>
      </c>
      <c r="G8" s="71" t="s">
        <v>94</v>
      </c>
      <c r="H8" s="73" t="e">
        <f>SUM(S21:S61,U21:U61)/F8</f>
        <v>#DIV/0!</v>
      </c>
      <c r="J8" s="187" t="s">
        <v>40</v>
      </c>
      <c r="K8" s="188"/>
      <c r="L8" s="113" t="s">
        <v>99</v>
      </c>
      <c r="M8" s="113" t="s">
        <v>99</v>
      </c>
      <c r="N8" s="113" t="s">
        <v>99</v>
      </c>
      <c r="O8" s="113" t="s">
        <v>99</v>
      </c>
      <c r="P8" s="113" t="s">
        <v>99</v>
      </c>
      <c r="Q8" s="27" t="s">
        <v>99</v>
      </c>
      <c r="R8" s="75"/>
    </row>
    <row r="9" spans="1:50" ht="14.65" thickBot="1" x14ac:dyDescent="0.5">
      <c r="A9" s="81" t="s">
        <v>96</v>
      </c>
      <c r="B9" s="82">
        <f>COUNTA(A21:A61)</f>
        <v>0</v>
      </c>
      <c r="C9" s="195" t="s">
        <v>36</v>
      </c>
      <c r="D9" s="196"/>
      <c r="E9" s="197"/>
      <c r="F9" s="68" t="e">
        <f>F8/SUM(C6:F6)</f>
        <v>#DIV/0!</v>
      </c>
      <c r="G9" s="71" t="s">
        <v>95</v>
      </c>
      <c r="H9" s="73" t="e">
        <f>SUM(X21:X61,AA21:AA61,AD21:AD61)/F8</f>
        <v>#DIV/0!</v>
      </c>
      <c r="J9" s="75"/>
      <c r="K9" s="75"/>
      <c r="L9" s="75"/>
      <c r="M9" s="75"/>
      <c r="Q9" s="75"/>
      <c r="R9" s="75"/>
    </row>
    <row r="10" spans="1:50" ht="14.65" thickBot="1" x14ac:dyDescent="0.5">
      <c r="C10" s="138" t="s">
        <v>89</v>
      </c>
      <c r="D10" s="184"/>
      <c r="E10" s="139"/>
      <c r="F10" s="83"/>
      <c r="G10" s="72" t="s">
        <v>158</v>
      </c>
      <c r="H10" s="74" t="e">
        <f>SUM(AF21:AF61,AH21:AH61,AJ21:AJ61,AL21:AL61)/F8</f>
        <v>#DIV/0!</v>
      </c>
      <c r="J10" s="75"/>
      <c r="K10" s="75"/>
      <c r="L10" s="75"/>
      <c r="M10" s="75"/>
      <c r="N10" s="25" t="s">
        <v>37</v>
      </c>
      <c r="O10" s="25"/>
      <c r="P10" s="25"/>
      <c r="Q10" s="75"/>
      <c r="R10" s="75"/>
    </row>
    <row r="11" spans="1:50" ht="14.65" thickBot="1" x14ac:dyDescent="0.5">
      <c r="C11" s="107"/>
      <c r="D11" s="107"/>
      <c r="E11" s="107"/>
      <c r="F11" s="235"/>
      <c r="G11" s="72" t="s">
        <v>159</v>
      </c>
      <c r="H11" s="74" t="e">
        <f>SUM(AN21:AN61,AP21:AP61,AR21:AR61,AT21:AT61)/F9</f>
        <v>#DIV/0!</v>
      </c>
      <c r="J11" s="75"/>
      <c r="K11" s="75"/>
      <c r="L11" s="75"/>
      <c r="M11" s="75"/>
      <c r="N11" s="25"/>
      <c r="O11" s="25"/>
      <c r="P11" s="25"/>
      <c r="Q11" s="75"/>
      <c r="R11" s="75"/>
    </row>
    <row r="12" spans="1:50" ht="14.65" thickBot="1" x14ac:dyDescent="0.5">
      <c r="A12" s="21"/>
      <c r="G12" s="21"/>
      <c r="H12" s="21"/>
      <c r="I12" s="22"/>
      <c r="J12" s="22"/>
      <c r="K12" s="22"/>
      <c r="L12" s="22"/>
      <c r="M12" s="22"/>
      <c r="N12" s="22"/>
    </row>
    <row r="13" spans="1:50" ht="18.399999999999999" thickBot="1" x14ac:dyDescent="0.6">
      <c r="A13" s="175" t="s">
        <v>59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7"/>
    </row>
    <row r="14" spans="1:50" ht="16.149999999999999" thickBot="1" x14ac:dyDescent="0.55000000000000004">
      <c r="A14" s="20"/>
      <c r="B14" s="172" t="s">
        <v>6</v>
      </c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4"/>
      <c r="V14" s="166" t="s">
        <v>15</v>
      </c>
      <c r="W14" s="167"/>
      <c r="X14" s="167"/>
      <c r="Y14" s="167"/>
      <c r="Z14" s="167"/>
      <c r="AA14" s="167"/>
      <c r="AB14" s="167"/>
      <c r="AC14" s="167"/>
      <c r="AD14" s="168"/>
      <c r="AE14" s="178" t="s">
        <v>118</v>
      </c>
      <c r="AF14" s="179"/>
      <c r="AG14" s="179"/>
      <c r="AH14" s="179"/>
      <c r="AI14" s="179"/>
      <c r="AJ14" s="179"/>
      <c r="AK14" s="179"/>
      <c r="AL14" s="180"/>
      <c r="AM14" s="169" t="s">
        <v>119</v>
      </c>
      <c r="AN14" s="170"/>
      <c r="AO14" s="170"/>
      <c r="AP14" s="170"/>
      <c r="AQ14" s="170"/>
      <c r="AR14" s="170"/>
      <c r="AS14" s="170"/>
      <c r="AT14" s="171"/>
      <c r="AU14" s="160" t="s">
        <v>151</v>
      </c>
      <c r="AV14" s="161"/>
      <c r="AW14" s="161"/>
      <c r="AX14" s="162"/>
    </row>
    <row r="15" spans="1:50" ht="14.65" thickBot="1" x14ac:dyDescent="0.5">
      <c r="A15" s="20"/>
      <c r="B15" s="163" t="s">
        <v>7</v>
      </c>
      <c r="C15" s="164"/>
      <c r="D15" s="164"/>
      <c r="E15" s="164"/>
      <c r="F15" s="164"/>
      <c r="G15" s="165"/>
      <c r="H15" s="163" t="s">
        <v>88</v>
      </c>
      <c r="I15" s="164"/>
      <c r="J15" s="164"/>
      <c r="K15" s="165"/>
      <c r="L15" s="181" t="s">
        <v>10</v>
      </c>
      <c r="M15" s="182"/>
      <c r="N15" s="182"/>
      <c r="O15" s="182"/>
      <c r="P15" s="183"/>
      <c r="Q15" s="163" t="s">
        <v>11</v>
      </c>
      <c r="R15" s="164"/>
      <c r="S15" s="164"/>
      <c r="T15" s="164"/>
      <c r="U15" s="165"/>
      <c r="V15" s="163" t="s">
        <v>7</v>
      </c>
      <c r="W15" s="164"/>
      <c r="X15" s="165"/>
      <c r="Y15" s="163" t="s">
        <v>10</v>
      </c>
      <c r="Z15" s="164"/>
      <c r="AA15" s="165"/>
      <c r="AB15" s="163" t="s">
        <v>154</v>
      </c>
      <c r="AC15" s="164"/>
      <c r="AD15" s="165"/>
      <c r="AE15" s="163"/>
      <c r="AF15" s="165"/>
      <c r="AG15" s="163"/>
      <c r="AH15" s="165"/>
      <c r="AI15" s="163"/>
      <c r="AJ15" s="165"/>
      <c r="AK15" s="163"/>
      <c r="AL15" s="165"/>
      <c r="AM15" s="138"/>
      <c r="AN15" s="139"/>
      <c r="AO15" s="138"/>
      <c r="AP15" s="139"/>
      <c r="AQ15" s="138"/>
      <c r="AR15" s="139"/>
      <c r="AS15" s="138"/>
      <c r="AT15" s="139"/>
      <c r="AU15" s="138"/>
      <c r="AV15" s="139"/>
      <c r="AW15" s="138"/>
      <c r="AX15" s="139"/>
    </row>
    <row r="16" spans="1:50" ht="14.65" thickBot="1" x14ac:dyDescent="0.5">
      <c r="A16" s="20"/>
      <c r="B16" s="163" t="s">
        <v>86</v>
      </c>
      <c r="C16" s="164"/>
      <c r="D16" s="165"/>
      <c r="E16" s="163" t="s">
        <v>87</v>
      </c>
      <c r="F16" s="164"/>
      <c r="G16" s="165"/>
      <c r="H16" s="163" t="s">
        <v>86</v>
      </c>
      <c r="I16" s="165"/>
      <c r="J16" s="163" t="s">
        <v>87</v>
      </c>
      <c r="K16" s="165"/>
      <c r="L16" s="181" t="s">
        <v>86</v>
      </c>
      <c r="M16" s="182"/>
      <c r="N16" s="183"/>
      <c r="O16" s="181" t="s">
        <v>87</v>
      </c>
      <c r="P16" s="183"/>
      <c r="Q16" s="163" t="s">
        <v>86</v>
      </c>
      <c r="R16" s="164"/>
      <c r="S16" s="165"/>
      <c r="T16" s="163" t="s">
        <v>87</v>
      </c>
      <c r="U16" s="165"/>
      <c r="V16" s="64"/>
      <c r="W16" s="107"/>
      <c r="X16" s="65"/>
      <c r="Y16" s="64"/>
      <c r="Z16" s="107"/>
      <c r="AA16" s="65"/>
      <c r="AB16" s="64"/>
      <c r="AC16" s="107"/>
      <c r="AD16" s="65"/>
      <c r="AE16" s="64"/>
      <c r="AF16" s="65"/>
      <c r="AG16" s="64"/>
      <c r="AH16" s="65"/>
      <c r="AI16" s="64"/>
      <c r="AJ16" s="65"/>
      <c r="AK16" s="64"/>
      <c r="AL16" s="65"/>
      <c r="AM16" s="64"/>
      <c r="AN16" s="65"/>
      <c r="AO16" s="64"/>
      <c r="AP16" s="65"/>
      <c r="AQ16" s="64"/>
      <c r="AR16" s="65"/>
      <c r="AS16" s="64"/>
      <c r="AT16" s="65"/>
      <c r="AU16" s="64"/>
      <c r="AV16" s="65"/>
      <c r="AW16" s="64"/>
      <c r="AX16" s="65"/>
    </row>
    <row r="17" spans="1:50" x14ac:dyDescent="0.45">
      <c r="A17" s="20"/>
      <c r="B17" s="23" t="s">
        <v>25</v>
      </c>
      <c r="C17" s="99"/>
      <c r="D17" s="24">
        <f>MAX(B21:B61)</f>
        <v>0</v>
      </c>
      <c r="E17" s="23" t="s">
        <v>25</v>
      </c>
      <c r="F17" s="99"/>
      <c r="G17" s="24">
        <f>MAX(E21:E61)</f>
        <v>0</v>
      </c>
      <c r="H17" s="23" t="s">
        <v>25</v>
      </c>
      <c r="I17" s="24">
        <f>MAX(H21:H61)</f>
        <v>0</v>
      </c>
      <c r="J17" s="23" t="s">
        <v>25</v>
      </c>
      <c r="K17" s="24">
        <f>MAX(J21:J61)</f>
        <v>0</v>
      </c>
      <c r="L17" s="23" t="s">
        <v>25</v>
      </c>
      <c r="M17" s="99"/>
      <c r="N17" s="24">
        <f>MAX(L21:L61)</f>
        <v>0</v>
      </c>
      <c r="O17" s="23" t="s">
        <v>25</v>
      </c>
      <c r="P17" s="24">
        <f>MAX(O21:O61)</f>
        <v>0</v>
      </c>
      <c r="Q17" s="23" t="s">
        <v>25</v>
      </c>
      <c r="R17" s="99"/>
      <c r="S17" s="24">
        <f>MAX(Q21:Q61)</f>
        <v>0</v>
      </c>
      <c r="T17" s="23" t="s">
        <v>25</v>
      </c>
      <c r="U17" s="24">
        <f>MAX(T21:T61)</f>
        <v>0</v>
      </c>
      <c r="V17" s="23" t="s">
        <v>25</v>
      </c>
      <c r="W17" s="99"/>
      <c r="X17" s="24">
        <f>MAX(V21:V61)</f>
        <v>0</v>
      </c>
      <c r="Y17" s="23" t="s">
        <v>25</v>
      </c>
      <c r="Z17" s="99"/>
      <c r="AA17" s="24">
        <f>MAX(Y21:Y61)</f>
        <v>0</v>
      </c>
      <c r="AB17" s="23" t="s">
        <v>25</v>
      </c>
      <c r="AC17" s="99"/>
      <c r="AD17" s="24">
        <f>MAX(AB21:AB61)</f>
        <v>0</v>
      </c>
      <c r="AE17" s="23" t="s">
        <v>25</v>
      </c>
      <c r="AF17" s="24">
        <f>MAX(AE21:AE61)</f>
        <v>0</v>
      </c>
      <c r="AG17" s="23" t="s">
        <v>25</v>
      </c>
      <c r="AH17" s="24">
        <f>MAX(AG21:AG61)</f>
        <v>0</v>
      </c>
      <c r="AI17" s="23" t="s">
        <v>25</v>
      </c>
      <c r="AJ17" s="24">
        <f>MAX(AI21:AI61)</f>
        <v>0</v>
      </c>
      <c r="AK17" s="23" t="s">
        <v>25</v>
      </c>
      <c r="AL17" s="24">
        <f>MAX(AK21:AK61)</f>
        <v>0</v>
      </c>
      <c r="AM17" s="23" t="s">
        <v>25</v>
      </c>
      <c r="AN17" s="24">
        <f>MAX(AM21:AM61)</f>
        <v>0</v>
      </c>
      <c r="AO17" s="23" t="s">
        <v>25</v>
      </c>
      <c r="AP17" s="24">
        <f>MAX(AO21:AO61)</f>
        <v>0</v>
      </c>
      <c r="AQ17" s="23" t="s">
        <v>25</v>
      </c>
      <c r="AR17" s="24">
        <f>MAX(AQ21:AQ61)</f>
        <v>0</v>
      </c>
      <c r="AS17" s="23" t="s">
        <v>25</v>
      </c>
      <c r="AT17" s="24">
        <f>MAX(AS21:AS61)</f>
        <v>0</v>
      </c>
      <c r="AU17" s="23" t="s">
        <v>25</v>
      </c>
      <c r="AV17" s="24">
        <f>MAX(AU21:AU61)</f>
        <v>0</v>
      </c>
      <c r="AW17" s="23" t="s">
        <v>25</v>
      </c>
      <c r="AX17" s="24">
        <f>MAX(AW21:AW61)</f>
        <v>0</v>
      </c>
    </row>
    <row r="18" spans="1:50" x14ac:dyDescent="0.45">
      <c r="A18" s="20"/>
      <c r="B18" s="28" t="s">
        <v>26</v>
      </c>
      <c r="C18" s="63"/>
      <c r="D18" s="29">
        <f>MIN(B21:B61)</f>
        <v>0</v>
      </c>
      <c r="E18" s="28" t="s">
        <v>26</v>
      </c>
      <c r="F18" s="63"/>
      <c r="G18" s="29">
        <f>MIN(E21:E61)</f>
        <v>0</v>
      </c>
      <c r="H18" s="28" t="s">
        <v>26</v>
      </c>
      <c r="I18" s="29">
        <f>MIN(H21:H61)</f>
        <v>0</v>
      </c>
      <c r="J18" s="28" t="s">
        <v>26</v>
      </c>
      <c r="K18" s="29">
        <f>MIN(J21:J61)</f>
        <v>0</v>
      </c>
      <c r="L18" s="28" t="s">
        <v>26</v>
      </c>
      <c r="M18" s="63"/>
      <c r="N18" s="29">
        <f>MIN(L21:L61)</f>
        <v>0</v>
      </c>
      <c r="O18" s="28" t="s">
        <v>26</v>
      </c>
      <c r="P18" s="29">
        <f>MIN(O21:O61)</f>
        <v>0</v>
      </c>
      <c r="Q18" s="28" t="s">
        <v>26</v>
      </c>
      <c r="R18" s="63"/>
      <c r="S18" s="29">
        <f>MIN(Q21:Q61)</f>
        <v>0</v>
      </c>
      <c r="T18" s="28" t="s">
        <v>26</v>
      </c>
      <c r="U18" s="29">
        <f>MIN(T21:T61)</f>
        <v>0</v>
      </c>
      <c r="V18" s="28" t="s">
        <v>26</v>
      </c>
      <c r="W18" s="63"/>
      <c r="X18" s="29">
        <f>MIN(V21:V61)</f>
        <v>0</v>
      </c>
      <c r="Y18" s="28" t="s">
        <v>26</v>
      </c>
      <c r="Z18" s="63"/>
      <c r="AA18" s="29">
        <f>MIN(Y21:Y61)</f>
        <v>0</v>
      </c>
      <c r="AB18" s="28" t="s">
        <v>26</v>
      </c>
      <c r="AC18" s="63"/>
      <c r="AD18" s="29">
        <f>MIN(AB21:AB61)</f>
        <v>0</v>
      </c>
      <c r="AE18" s="28" t="s">
        <v>26</v>
      </c>
      <c r="AF18" s="29">
        <f>MIN(AE21:AE61)</f>
        <v>0</v>
      </c>
      <c r="AG18" s="28" t="s">
        <v>26</v>
      </c>
      <c r="AH18" s="29">
        <f>MIN(AG21:AG61)</f>
        <v>0</v>
      </c>
      <c r="AI18" s="28" t="s">
        <v>26</v>
      </c>
      <c r="AJ18" s="29">
        <f>MIN(AI21:AI61)</f>
        <v>0</v>
      </c>
      <c r="AK18" s="28" t="s">
        <v>26</v>
      </c>
      <c r="AL18" s="29">
        <f>MIN(AK21:AK61)</f>
        <v>0</v>
      </c>
      <c r="AM18" s="28" t="s">
        <v>26</v>
      </c>
      <c r="AN18" s="29">
        <f>MIN(AM21:AM61)</f>
        <v>0</v>
      </c>
      <c r="AO18" s="28" t="s">
        <v>26</v>
      </c>
      <c r="AP18" s="29">
        <f>MIN(AO21:AO61)</f>
        <v>0</v>
      </c>
      <c r="AQ18" s="28" t="s">
        <v>26</v>
      </c>
      <c r="AR18" s="29">
        <f>MIN(AQ21:AQ61)</f>
        <v>0</v>
      </c>
      <c r="AS18" s="28" t="s">
        <v>26</v>
      </c>
      <c r="AT18" s="29">
        <f>MIN(AS21:AS61)</f>
        <v>0</v>
      </c>
      <c r="AU18" s="28" t="s">
        <v>26</v>
      </c>
      <c r="AV18" s="29">
        <f>MIN(AU21:AU61)</f>
        <v>0</v>
      </c>
      <c r="AW18" s="28" t="s">
        <v>26</v>
      </c>
      <c r="AX18" s="29">
        <f>MIN(AW21:AW61)</f>
        <v>0</v>
      </c>
    </row>
    <row r="19" spans="1:50" ht="14.65" thickBot="1" x14ac:dyDescent="0.5">
      <c r="A19" s="20"/>
      <c r="B19" s="20" t="s">
        <v>24</v>
      </c>
      <c r="C19" s="100"/>
      <c r="D19" s="39" t="e">
        <f>AVERAGE(B21:B61)</f>
        <v>#DIV/0!</v>
      </c>
      <c r="E19" s="30" t="s">
        <v>24</v>
      </c>
      <c r="F19" s="106"/>
      <c r="G19" s="31" t="e">
        <f>AVERAGE(E21:E61)</f>
        <v>#DIV/0!</v>
      </c>
      <c r="H19" s="30" t="s">
        <v>24</v>
      </c>
      <c r="I19" s="31" t="e">
        <f>AVERAGE(H21:H61)</f>
        <v>#DIV/0!</v>
      </c>
      <c r="J19" s="30" t="s">
        <v>24</v>
      </c>
      <c r="K19" s="31" t="e">
        <f>AVERAGE(J21:J61)</f>
        <v>#DIV/0!</v>
      </c>
      <c r="L19" s="30" t="s">
        <v>24</v>
      </c>
      <c r="M19" s="106"/>
      <c r="N19" s="31" t="e">
        <f>AVERAGE(L21:L61)</f>
        <v>#DIV/0!</v>
      </c>
      <c r="O19" s="30" t="s">
        <v>24</v>
      </c>
      <c r="P19" s="31" t="e">
        <f>AVERAGE(O21:O61)</f>
        <v>#DIV/0!</v>
      </c>
      <c r="Q19" s="30" t="s">
        <v>24</v>
      </c>
      <c r="R19" s="106"/>
      <c r="S19" s="31" t="e">
        <f>AVERAGE(Q21:Q61)</f>
        <v>#DIV/0!</v>
      </c>
      <c r="T19" s="30" t="s">
        <v>24</v>
      </c>
      <c r="U19" s="31" t="e">
        <f>AVERAGE(T21:T61)</f>
        <v>#DIV/0!</v>
      </c>
      <c r="V19" s="30" t="s">
        <v>24</v>
      </c>
      <c r="W19" s="106"/>
      <c r="X19" s="31" t="e">
        <f>AVERAGE(V21:V61)</f>
        <v>#DIV/0!</v>
      </c>
      <c r="Y19" s="30" t="s">
        <v>24</v>
      </c>
      <c r="Z19" s="106"/>
      <c r="AA19" s="31" t="e">
        <f>AVERAGE(Y21:Y61)</f>
        <v>#DIV/0!</v>
      </c>
      <c r="AB19" s="30" t="s">
        <v>24</v>
      </c>
      <c r="AC19" s="106"/>
      <c r="AD19" s="31" t="e">
        <f>AVERAGE(AB21:AB61)</f>
        <v>#DIV/0!</v>
      </c>
      <c r="AE19" s="30" t="s">
        <v>24</v>
      </c>
      <c r="AF19" s="31" t="e">
        <f>AVERAGE(AE21:AE61)</f>
        <v>#DIV/0!</v>
      </c>
      <c r="AG19" s="30" t="s">
        <v>24</v>
      </c>
      <c r="AH19" s="31" t="e">
        <f>AVERAGE(AG21:AG61)</f>
        <v>#DIV/0!</v>
      </c>
      <c r="AI19" s="30" t="s">
        <v>24</v>
      </c>
      <c r="AJ19" s="31" t="e">
        <f>AVERAGE(AI21:AI61)</f>
        <v>#DIV/0!</v>
      </c>
      <c r="AK19" s="30" t="s">
        <v>24</v>
      </c>
      <c r="AL19" s="31" t="e">
        <f>AVERAGE(AK21:AK61)</f>
        <v>#DIV/0!</v>
      </c>
      <c r="AM19" s="30" t="s">
        <v>24</v>
      </c>
      <c r="AN19" s="31" t="e">
        <f>AVERAGE(AM21:AM61)</f>
        <v>#DIV/0!</v>
      </c>
      <c r="AO19" s="30" t="s">
        <v>24</v>
      </c>
      <c r="AP19" s="31" t="e">
        <f>AVERAGE(AO21:AO61)</f>
        <v>#DIV/0!</v>
      </c>
      <c r="AQ19" s="30" t="s">
        <v>24</v>
      </c>
      <c r="AR19" s="31" t="e">
        <f>AVERAGE(AQ21:AQ61)</f>
        <v>#DIV/0!</v>
      </c>
      <c r="AS19" s="30" t="s">
        <v>24</v>
      </c>
      <c r="AT19" s="31" t="e">
        <f>AVERAGE(AS21:AS61)</f>
        <v>#DIV/0!</v>
      </c>
      <c r="AU19" s="30" t="s">
        <v>24</v>
      </c>
      <c r="AV19" s="31" t="e">
        <f>AVERAGE(AU21:AU61)</f>
        <v>#DIV/0!</v>
      </c>
      <c r="AW19" s="30" t="s">
        <v>24</v>
      </c>
      <c r="AX19" s="31" t="e">
        <f>AVERAGE(AW21:AW61)</f>
        <v>#DIV/0!</v>
      </c>
    </row>
    <row r="20" spans="1:50" s="46" customFormat="1" ht="28.9" thickBot="1" x14ac:dyDescent="0.5">
      <c r="A20" s="44" t="s">
        <v>38</v>
      </c>
      <c r="B20" s="45" t="s">
        <v>41</v>
      </c>
      <c r="C20" s="43" t="s">
        <v>113</v>
      </c>
      <c r="D20" s="43" t="s">
        <v>49</v>
      </c>
      <c r="E20" s="45" t="s">
        <v>41</v>
      </c>
      <c r="F20" s="43" t="s">
        <v>113</v>
      </c>
      <c r="G20" s="43" t="s">
        <v>49</v>
      </c>
      <c r="H20" s="45" t="s">
        <v>41</v>
      </c>
      <c r="I20" s="43" t="s">
        <v>49</v>
      </c>
      <c r="J20" s="45" t="s">
        <v>41</v>
      </c>
      <c r="K20" s="43" t="s">
        <v>49</v>
      </c>
      <c r="L20" s="45" t="s">
        <v>41</v>
      </c>
      <c r="M20" s="43" t="s">
        <v>113</v>
      </c>
      <c r="N20" s="43" t="s">
        <v>49</v>
      </c>
      <c r="O20" s="45" t="s">
        <v>41</v>
      </c>
      <c r="P20" s="43" t="s">
        <v>49</v>
      </c>
      <c r="Q20" s="45" t="s">
        <v>41</v>
      </c>
      <c r="R20" s="43" t="s">
        <v>113</v>
      </c>
      <c r="S20" s="43" t="s">
        <v>49</v>
      </c>
      <c r="T20" s="45" t="s">
        <v>41</v>
      </c>
      <c r="U20" s="43" t="s">
        <v>49</v>
      </c>
      <c r="V20" s="45" t="s">
        <v>41</v>
      </c>
      <c r="W20" s="43" t="s">
        <v>113</v>
      </c>
      <c r="X20" s="43" t="s">
        <v>49</v>
      </c>
      <c r="Y20" s="45" t="s">
        <v>41</v>
      </c>
      <c r="Z20" s="43" t="s">
        <v>113</v>
      </c>
      <c r="AA20" s="43" t="s">
        <v>49</v>
      </c>
      <c r="AB20" s="45" t="s">
        <v>41</v>
      </c>
      <c r="AC20" s="43" t="s">
        <v>113</v>
      </c>
      <c r="AD20" s="43" t="s">
        <v>49</v>
      </c>
      <c r="AE20" s="45" t="s">
        <v>41</v>
      </c>
      <c r="AF20" s="43" t="s">
        <v>49</v>
      </c>
      <c r="AG20" s="45" t="s">
        <v>41</v>
      </c>
      <c r="AH20" s="43" t="s">
        <v>49</v>
      </c>
      <c r="AI20" s="45" t="s">
        <v>41</v>
      </c>
      <c r="AJ20" s="43" t="s">
        <v>49</v>
      </c>
      <c r="AK20" s="45" t="s">
        <v>41</v>
      </c>
      <c r="AL20" s="43" t="s">
        <v>49</v>
      </c>
      <c r="AM20" s="45" t="s">
        <v>41</v>
      </c>
      <c r="AN20" s="43" t="s">
        <v>49</v>
      </c>
      <c r="AO20" s="45" t="s">
        <v>41</v>
      </c>
      <c r="AP20" s="43" t="s">
        <v>49</v>
      </c>
      <c r="AQ20" s="45" t="s">
        <v>41</v>
      </c>
      <c r="AR20" s="43" t="s">
        <v>49</v>
      </c>
      <c r="AS20" s="45" t="s">
        <v>41</v>
      </c>
      <c r="AT20" s="43" t="s">
        <v>49</v>
      </c>
      <c r="AU20" s="45" t="s">
        <v>41</v>
      </c>
      <c r="AV20" s="43" t="s">
        <v>49</v>
      </c>
      <c r="AW20" s="45" t="s">
        <v>41</v>
      </c>
      <c r="AX20" s="43" t="s">
        <v>49</v>
      </c>
    </row>
    <row r="21" spans="1:50" x14ac:dyDescent="0.45">
      <c r="A21" s="86"/>
      <c r="B21" s="87"/>
      <c r="C21" s="101"/>
      <c r="D21" s="88"/>
      <c r="E21" s="87"/>
      <c r="F21" s="101"/>
      <c r="G21" s="88"/>
      <c r="H21" s="87"/>
      <c r="I21" s="88"/>
      <c r="J21" s="87"/>
      <c r="K21" s="88"/>
      <c r="L21" s="87"/>
      <c r="M21" s="101"/>
      <c r="N21" s="88"/>
      <c r="O21" s="87"/>
      <c r="P21" s="88"/>
      <c r="Q21" s="87"/>
      <c r="R21" s="101"/>
      <c r="S21" s="88"/>
      <c r="T21" s="87"/>
      <c r="U21" s="88"/>
      <c r="V21" s="87"/>
      <c r="W21" s="101"/>
      <c r="X21" s="88"/>
      <c r="Y21" s="87"/>
      <c r="Z21" s="101"/>
      <c r="AA21" s="88"/>
      <c r="AB21" s="87"/>
      <c r="AC21" s="101"/>
      <c r="AD21" s="88"/>
      <c r="AE21" s="87"/>
      <c r="AF21" s="88"/>
      <c r="AG21" s="87"/>
      <c r="AH21" s="88"/>
      <c r="AI21" s="87"/>
      <c r="AJ21" s="88"/>
      <c r="AK21" s="87"/>
      <c r="AL21" s="88"/>
      <c r="AM21" s="87"/>
      <c r="AN21" s="88"/>
      <c r="AO21" s="87"/>
      <c r="AP21" s="88"/>
      <c r="AQ21" s="87"/>
      <c r="AR21" s="88"/>
      <c r="AS21" s="87"/>
      <c r="AT21" s="88"/>
      <c r="AU21" s="87"/>
      <c r="AV21" s="88"/>
      <c r="AW21" s="87"/>
      <c r="AX21" s="88"/>
    </row>
    <row r="22" spans="1:50" ht="14.65" thickBot="1" x14ac:dyDescent="0.5">
      <c r="A22" s="89"/>
      <c r="B22" s="90"/>
      <c r="C22" s="102"/>
      <c r="D22" s="91"/>
      <c r="E22" s="90"/>
      <c r="F22" s="102"/>
      <c r="G22" s="91"/>
      <c r="H22" s="90"/>
      <c r="I22" s="91"/>
      <c r="J22" s="90"/>
      <c r="K22" s="91"/>
      <c r="L22" s="90"/>
      <c r="M22" s="102"/>
      <c r="N22" s="91"/>
      <c r="O22" s="90"/>
      <c r="P22" s="91"/>
      <c r="Q22" s="90"/>
      <c r="R22" s="102"/>
      <c r="S22" s="91"/>
      <c r="T22" s="90"/>
      <c r="U22" s="91"/>
      <c r="V22" s="90"/>
      <c r="W22" s="102"/>
      <c r="X22" s="91"/>
      <c r="Y22" s="90"/>
      <c r="Z22" s="102"/>
      <c r="AA22" s="91"/>
      <c r="AB22" s="90"/>
      <c r="AC22" s="102"/>
      <c r="AD22" s="91"/>
      <c r="AE22" s="90"/>
      <c r="AF22" s="91"/>
      <c r="AG22" s="90"/>
      <c r="AH22" s="91"/>
      <c r="AI22" s="90"/>
      <c r="AJ22" s="91"/>
      <c r="AK22" s="90"/>
      <c r="AL22" s="91"/>
      <c r="AM22" s="90"/>
      <c r="AN22" s="91"/>
      <c r="AO22" s="90"/>
      <c r="AP22" s="91"/>
      <c r="AQ22" s="90"/>
      <c r="AR22" s="91"/>
      <c r="AS22" s="90"/>
      <c r="AT22" s="91"/>
      <c r="AU22" s="90"/>
      <c r="AV22" s="91"/>
      <c r="AW22" s="90"/>
      <c r="AX22" s="91"/>
    </row>
    <row r="23" spans="1:50" x14ac:dyDescent="0.45">
      <c r="A23" s="92"/>
      <c r="B23" s="93"/>
      <c r="C23" s="103"/>
      <c r="D23" s="94"/>
      <c r="E23" s="93"/>
      <c r="F23" s="103"/>
      <c r="G23" s="94"/>
      <c r="H23" s="93"/>
      <c r="I23" s="94"/>
      <c r="J23" s="93"/>
      <c r="K23" s="94"/>
      <c r="L23" s="93"/>
      <c r="M23" s="103"/>
      <c r="N23" s="94"/>
      <c r="O23" s="93"/>
      <c r="P23" s="94"/>
      <c r="Q23" s="93"/>
      <c r="R23" s="103"/>
      <c r="S23" s="94"/>
      <c r="T23" s="93"/>
      <c r="U23" s="94"/>
      <c r="V23" s="93"/>
      <c r="W23" s="103"/>
      <c r="X23" s="94"/>
      <c r="Y23" s="93"/>
      <c r="Z23" s="103"/>
      <c r="AA23" s="94"/>
      <c r="AB23" s="93"/>
      <c r="AC23" s="103"/>
      <c r="AD23" s="94"/>
      <c r="AE23" s="93"/>
      <c r="AF23" s="94"/>
      <c r="AG23" s="93"/>
      <c r="AH23" s="94"/>
      <c r="AI23" s="93"/>
      <c r="AJ23" s="94"/>
      <c r="AK23" s="93"/>
      <c r="AL23" s="94"/>
      <c r="AM23" s="93"/>
      <c r="AN23" s="94"/>
      <c r="AO23" s="93"/>
      <c r="AP23" s="94"/>
      <c r="AQ23" s="93"/>
      <c r="AR23" s="94"/>
      <c r="AS23" s="93"/>
      <c r="AT23" s="94"/>
      <c r="AU23" s="93"/>
      <c r="AV23" s="94"/>
      <c r="AW23" s="93"/>
      <c r="AX23" s="94"/>
    </row>
    <row r="24" spans="1:50" x14ac:dyDescent="0.45">
      <c r="A24" s="95"/>
      <c r="B24" s="96"/>
      <c r="C24" s="104"/>
      <c r="D24" s="40"/>
      <c r="E24" s="96"/>
      <c r="F24" s="104"/>
      <c r="G24" s="40"/>
      <c r="H24" s="96"/>
      <c r="I24" s="40"/>
      <c r="J24" s="96"/>
      <c r="K24" s="40"/>
      <c r="L24" s="96"/>
      <c r="M24" s="104"/>
      <c r="N24" s="40"/>
      <c r="O24" s="96"/>
      <c r="P24" s="40"/>
      <c r="Q24" s="96"/>
      <c r="R24" s="104"/>
      <c r="S24" s="40"/>
      <c r="T24" s="96"/>
      <c r="U24" s="40"/>
      <c r="V24" s="96"/>
      <c r="W24" s="104"/>
      <c r="X24" s="40"/>
      <c r="Y24" s="96"/>
      <c r="Z24" s="104"/>
      <c r="AA24" s="40"/>
      <c r="AB24" s="96"/>
      <c r="AC24" s="104"/>
      <c r="AD24" s="40"/>
      <c r="AE24" s="96"/>
      <c r="AF24" s="40"/>
      <c r="AG24" s="96"/>
      <c r="AH24" s="40"/>
      <c r="AI24" s="96"/>
      <c r="AJ24" s="40"/>
      <c r="AK24" s="96"/>
      <c r="AL24" s="40"/>
      <c r="AM24" s="96"/>
      <c r="AN24" s="40"/>
      <c r="AO24" s="96"/>
      <c r="AP24" s="40"/>
      <c r="AQ24" s="96"/>
      <c r="AR24" s="40"/>
      <c r="AS24" s="96"/>
      <c r="AT24" s="40"/>
      <c r="AU24" s="96"/>
      <c r="AV24" s="40"/>
      <c r="AW24" s="96"/>
      <c r="AX24" s="40"/>
    </row>
    <row r="25" spans="1:50" x14ac:dyDescent="0.45">
      <c r="A25" s="95"/>
      <c r="B25" s="96"/>
      <c r="C25" s="104"/>
      <c r="D25" s="40"/>
      <c r="E25" s="96"/>
      <c r="F25" s="104"/>
      <c r="G25" s="40"/>
      <c r="H25" s="96"/>
      <c r="I25" s="40"/>
      <c r="J25" s="96"/>
      <c r="K25" s="40"/>
      <c r="L25" s="96"/>
      <c r="M25" s="104"/>
      <c r="N25" s="40"/>
      <c r="O25" s="96"/>
      <c r="P25" s="40"/>
      <c r="Q25" s="96"/>
      <c r="R25" s="104"/>
      <c r="S25" s="40"/>
      <c r="T25" s="96"/>
      <c r="U25" s="40"/>
      <c r="V25" s="96"/>
      <c r="W25" s="104"/>
      <c r="X25" s="40"/>
      <c r="Y25" s="96"/>
      <c r="Z25" s="104"/>
      <c r="AA25" s="40"/>
      <c r="AB25" s="96"/>
      <c r="AC25" s="104"/>
      <c r="AD25" s="40"/>
      <c r="AE25" s="96"/>
      <c r="AF25" s="40"/>
      <c r="AG25" s="96"/>
      <c r="AH25" s="40"/>
      <c r="AI25" s="96"/>
      <c r="AJ25" s="40"/>
      <c r="AK25" s="96"/>
      <c r="AL25" s="40"/>
      <c r="AM25" s="96"/>
      <c r="AN25" s="40"/>
      <c r="AO25" s="96"/>
      <c r="AP25" s="40"/>
      <c r="AQ25" s="96"/>
      <c r="AR25" s="40"/>
      <c r="AS25" s="96"/>
      <c r="AT25" s="40"/>
      <c r="AU25" s="96"/>
      <c r="AV25" s="40"/>
      <c r="AW25" s="96"/>
      <c r="AX25" s="40"/>
    </row>
    <row r="26" spans="1:50" x14ac:dyDescent="0.45">
      <c r="A26" s="95"/>
      <c r="B26" s="96"/>
      <c r="C26" s="104"/>
      <c r="D26" s="40"/>
      <c r="E26" s="96"/>
      <c r="F26" s="104"/>
      <c r="G26" s="40"/>
      <c r="H26" s="96"/>
      <c r="I26" s="40"/>
      <c r="J26" s="96"/>
      <c r="K26" s="40"/>
      <c r="L26" s="96"/>
      <c r="M26" s="104"/>
      <c r="N26" s="40"/>
      <c r="O26" s="96"/>
      <c r="P26" s="40"/>
      <c r="Q26" s="96"/>
      <c r="R26" s="104"/>
      <c r="S26" s="40"/>
      <c r="T26" s="96"/>
      <c r="U26" s="40"/>
      <c r="V26" s="96"/>
      <c r="W26" s="104"/>
      <c r="X26" s="40"/>
      <c r="Y26" s="96"/>
      <c r="Z26" s="104"/>
      <c r="AA26" s="40"/>
      <c r="AB26" s="96"/>
      <c r="AC26" s="104"/>
      <c r="AD26" s="40"/>
      <c r="AE26" s="96"/>
      <c r="AF26" s="40"/>
      <c r="AG26" s="96"/>
      <c r="AH26" s="40"/>
      <c r="AI26" s="96"/>
      <c r="AJ26" s="40"/>
      <c r="AK26" s="96"/>
      <c r="AL26" s="40"/>
      <c r="AM26" s="96"/>
      <c r="AN26" s="40"/>
      <c r="AO26" s="96"/>
      <c r="AP26" s="40"/>
      <c r="AQ26" s="96"/>
      <c r="AR26" s="40"/>
      <c r="AS26" s="96"/>
      <c r="AT26" s="40"/>
      <c r="AU26" s="96"/>
      <c r="AV26" s="40"/>
      <c r="AW26" s="96"/>
      <c r="AX26" s="40"/>
    </row>
    <row r="27" spans="1:50" x14ac:dyDescent="0.45">
      <c r="A27" s="95"/>
      <c r="B27" s="96"/>
      <c r="C27" s="104"/>
      <c r="D27" s="40"/>
      <c r="E27" s="96"/>
      <c r="F27" s="104"/>
      <c r="G27" s="40"/>
      <c r="H27" s="96"/>
      <c r="I27" s="40"/>
      <c r="J27" s="96"/>
      <c r="K27" s="40"/>
      <c r="L27" s="96"/>
      <c r="M27" s="104"/>
      <c r="N27" s="40"/>
      <c r="O27" s="96"/>
      <c r="P27" s="40"/>
      <c r="Q27" s="96"/>
      <c r="R27" s="104"/>
      <c r="S27" s="40"/>
      <c r="T27" s="96"/>
      <c r="U27" s="40"/>
      <c r="V27" s="96"/>
      <c r="W27" s="104"/>
      <c r="X27" s="40"/>
      <c r="Y27" s="96"/>
      <c r="Z27" s="104"/>
      <c r="AA27" s="40"/>
      <c r="AB27" s="96"/>
      <c r="AC27" s="104"/>
      <c r="AD27" s="40"/>
      <c r="AE27" s="96"/>
      <c r="AF27" s="40"/>
      <c r="AG27" s="96"/>
      <c r="AH27" s="40"/>
      <c r="AI27" s="96"/>
      <c r="AJ27" s="40"/>
      <c r="AK27" s="96"/>
      <c r="AL27" s="40"/>
      <c r="AM27" s="96"/>
      <c r="AN27" s="40"/>
      <c r="AO27" s="96"/>
      <c r="AP27" s="40"/>
      <c r="AQ27" s="96"/>
      <c r="AR27" s="40"/>
      <c r="AS27" s="96"/>
      <c r="AT27" s="40"/>
      <c r="AU27" s="96"/>
      <c r="AV27" s="40"/>
      <c r="AW27" s="96"/>
      <c r="AX27" s="40"/>
    </row>
    <row r="28" spans="1:50" x14ac:dyDescent="0.45">
      <c r="A28" s="95"/>
      <c r="B28" s="96"/>
      <c r="C28" s="104"/>
      <c r="D28" s="40"/>
      <c r="E28" s="96"/>
      <c r="F28" s="104"/>
      <c r="G28" s="40"/>
      <c r="H28" s="96"/>
      <c r="I28" s="40"/>
      <c r="J28" s="96"/>
      <c r="K28" s="40"/>
      <c r="L28" s="96"/>
      <c r="M28" s="104"/>
      <c r="N28" s="40"/>
      <c r="O28" s="96"/>
      <c r="P28" s="40"/>
      <c r="Q28" s="96"/>
      <c r="R28" s="104"/>
      <c r="S28" s="40"/>
      <c r="T28" s="96"/>
      <c r="U28" s="40"/>
      <c r="V28" s="96"/>
      <c r="W28" s="104"/>
      <c r="X28" s="40"/>
      <c r="Y28" s="96"/>
      <c r="Z28" s="104"/>
      <c r="AA28" s="40"/>
      <c r="AB28" s="96"/>
      <c r="AC28" s="104"/>
      <c r="AD28" s="40"/>
      <c r="AE28" s="96"/>
      <c r="AF28" s="40"/>
      <c r="AG28" s="96"/>
      <c r="AH28" s="40"/>
      <c r="AI28" s="96"/>
      <c r="AJ28" s="40"/>
      <c r="AK28" s="96"/>
      <c r="AL28" s="40"/>
      <c r="AM28" s="96"/>
      <c r="AN28" s="40"/>
      <c r="AO28" s="96"/>
      <c r="AP28" s="40"/>
      <c r="AQ28" s="96"/>
      <c r="AR28" s="40"/>
      <c r="AS28" s="96"/>
      <c r="AT28" s="40"/>
      <c r="AU28" s="96"/>
      <c r="AV28" s="40"/>
      <c r="AW28" s="96"/>
      <c r="AX28" s="40"/>
    </row>
    <row r="29" spans="1:50" x14ac:dyDescent="0.45">
      <c r="A29" s="95"/>
      <c r="B29" s="96"/>
      <c r="C29" s="104"/>
      <c r="D29" s="40"/>
      <c r="E29" s="96"/>
      <c r="F29" s="104"/>
      <c r="G29" s="40"/>
      <c r="H29" s="96"/>
      <c r="I29" s="40"/>
      <c r="J29" s="96"/>
      <c r="K29" s="40"/>
      <c r="L29" s="96"/>
      <c r="M29" s="104"/>
      <c r="N29" s="40"/>
      <c r="O29" s="96"/>
      <c r="P29" s="40"/>
      <c r="Q29" s="96"/>
      <c r="R29" s="104"/>
      <c r="S29" s="40"/>
      <c r="T29" s="96"/>
      <c r="U29" s="40"/>
      <c r="V29" s="96"/>
      <c r="W29" s="104"/>
      <c r="X29" s="40"/>
      <c r="Y29" s="96"/>
      <c r="Z29" s="104"/>
      <c r="AA29" s="40"/>
      <c r="AB29" s="96"/>
      <c r="AC29" s="104"/>
      <c r="AD29" s="40"/>
      <c r="AE29" s="96"/>
      <c r="AF29" s="40"/>
      <c r="AG29" s="96"/>
      <c r="AH29" s="40"/>
      <c r="AI29" s="96"/>
      <c r="AJ29" s="40"/>
      <c r="AK29" s="96"/>
      <c r="AL29" s="40"/>
      <c r="AM29" s="96"/>
      <c r="AN29" s="40"/>
      <c r="AO29" s="96"/>
      <c r="AP29" s="40"/>
      <c r="AQ29" s="96"/>
      <c r="AR29" s="40"/>
      <c r="AS29" s="96"/>
      <c r="AT29" s="40"/>
      <c r="AU29" s="96"/>
      <c r="AV29" s="40"/>
      <c r="AW29" s="96"/>
      <c r="AX29" s="40"/>
    </row>
    <row r="30" spans="1:50" x14ac:dyDescent="0.45">
      <c r="A30" s="95"/>
      <c r="B30" s="96"/>
      <c r="C30" s="104"/>
      <c r="D30" s="40"/>
      <c r="E30" s="96"/>
      <c r="F30" s="104"/>
      <c r="G30" s="40"/>
      <c r="H30" s="96"/>
      <c r="I30" s="40"/>
      <c r="J30" s="96"/>
      <c r="K30" s="40"/>
      <c r="L30" s="96"/>
      <c r="M30" s="104"/>
      <c r="N30" s="40"/>
      <c r="O30" s="96"/>
      <c r="P30" s="40"/>
      <c r="Q30" s="96"/>
      <c r="R30" s="104"/>
      <c r="S30" s="40"/>
      <c r="T30" s="96"/>
      <c r="U30" s="40"/>
      <c r="V30" s="96"/>
      <c r="W30" s="104"/>
      <c r="X30" s="40"/>
      <c r="Y30" s="96"/>
      <c r="Z30" s="104"/>
      <c r="AA30" s="40"/>
      <c r="AB30" s="96"/>
      <c r="AC30" s="104"/>
      <c r="AD30" s="40"/>
      <c r="AE30" s="96"/>
      <c r="AF30" s="40"/>
      <c r="AG30" s="96"/>
      <c r="AH30" s="40"/>
      <c r="AI30" s="96"/>
      <c r="AJ30" s="40"/>
      <c r="AK30" s="96"/>
      <c r="AL30" s="40"/>
      <c r="AM30" s="96"/>
      <c r="AN30" s="40"/>
      <c r="AO30" s="96"/>
      <c r="AP30" s="40"/>
      <c r="AQ30" s="96"/>
      <c r="AR30" s="40"/>
      <c r="AS30" s="96"/>
      <c r="AT30" s="40"/>
      <c r="AU30" s="96"/>
      <c r="AV30" s="40"/>
      <c r="AW30" s="96"/>
      <c r="AX30" s="40"/>
    </row>
    <row r="31" spans="1:50" x14ac:dyDescent="0.45">
      <c r="A31" s="95"/>
      <c r="B31" s="96"/>
      <c r="C31" s="104"/>
      <c r="D31" s="40"/>
      <c r="E31" s="96"/>
      <c r="F31" s="104"/>
      <c r="G31" s="40"/>
      <c r="H31" s="96"/>
      <c r="I31" s="40"/>
      <c r="J31" s="96"/>
      <c r="K31" s="40"/>
      <c r="L31" s="96"/>
      <c r="M31" s="104"/>
      <c r="N31" s="40"/>
      <c r="O31" s="96"/>
      <c r="P31" s="40"/>
      <c r="Q31" s="96"/>
      <c r="R31" s="104"/>
      <c r="S31" s="40"/>
      <c r="T31" s="96"/>
      <c r="U31" s="40"/>
      <c r="V31" s="96"/>
      <c r="W31" s="104"/>
      <c r="X31" s="40"/>
      <c r="Y31" s="96"/>
      <c r="Z31" s="104"/>
      <c r="AA31" s="40"/>
      <c r="AB31" s="96"/>
      <c r="AC31" s="104"/>
      <c r="AD31" s="40"/>
      <c r="AE31" s="96"/>
      <c r="AF31" s="40"/>
      <c r="AG31" s="96"/>
      <c r="AH31" s="40"/>
      <c r="AI31" s="96"/>
      <c r="AJ31" s="40"/>
      <c r="AK31" s="96"/>
      <c r="AL31" s="40"/>
      <c r="AM31" s="96"/>
      <c r="AN31" s="40"/>
      <c r="AO31" s="96"/>
      <c r="AP31" s="40"/>
      <c r="AQ31" s="96"/>
      <c r="AR31" s="40"/>
      <c r="AS31" s="96"/>
      <c r="AT31" s="40"/>
      <c r="AU31" s="96"/>
      <c r="AV31" s="40"/>
      <c r="AW31" s="96"/>
      <c r="AX31" s="40"/>
    </row>
    <row r="32" spans="1:50" x14ac:dyDescent="0.45">
      <c r="A32" s="95"/>
      <c r="B32" s="96"/>
      <c r="C32" s="104"/>
      <c r="D32" s="40"/>
      <c r="E32" s="96"/>
      <c r="F32" s="104"/>
      <c r="G32" s="40"/>
      <c r="H32" s="96"/>
      <c r="I32" s="40"/>
      <c r="J32" s="96"/>
      <c r="K32" s="40"/>
      <c r="L32" s="96"/>
      <c r="M32" s="104"/>
      <c r="N32" s="40"/>
      <c r="O32" s="96"/>
      <c r="P32" s="40"/>
      <c r="Q32" s="96"/>
      <c r="R32" s="104"/>
      <c r="S32" s="40"/>
      <c r="T32" s="96"/>
      <c r="U32" s="40"/>
      <c r="V32" s="96"/>
      <c r="W32" s="104"/>
      <c r="X32" s="40"/>
      <c r="Y32" s="96"/>
      <c r="Z32" s="104"/>
      <c r="AA32" s="40"/>
      <c r="AB32" s="96"/>
      <c r="AC32" s="104"/>
      <c r="AD32" s="40"/>
      <c r="AE32" s="96"/>
      <c r="AF32" s="40"/>
      <c r="AG32" s="96"/>
      <c r="AH32" s="40"/>
      <c r="AI32" s="96"/>
      <c r="AJ32" s="40"/>
      <c r="AK32" s="96"/>
      <c r="AL32" s="40"/>
      <c r="AM32" s="96"/>
      <c r="AN32" s="40"/>
      <c r="AO32" s="96"/>
      <c r="AP32" s="40"/>
      <c r="AQ32" s="96"/>
      <c r="AR32" s="40"/>
      <c r="AS32" s="96"/>
      <c r="AT32" s="40"/>
      <c r="AU32" s="96"/>
      <c r="AV32" s="40"/>
      <c r="AW32" s="96"/>
      <c r="AX32" s="40"/>
    </row>
    <row r="33" spans="1:50" x14ac:dyDescent="0.45">
      <c r="A33" s="95"/>
      <c r="B33" s="96"/>
      <c r="C33" s="104"/>
      <c r="D33" s="40"/>
      <c r="E33" s="96"/>
      <c r="F33" s="104"/>
      <c r="G33" s="40"/>
      <c r="H33" s="96"/>
      <c r="I33" s="40"/>
      <c r="J33" s="96"/>
      <c r="K33" s="40"/>
      <c r="L33" s="96"/>
      <c r="M33" s="104"/>
      <c r="N33" s="40"/>
      <c r="O33" s="96"/>
      <c r="P33" s="40"/>
      <c r="Q33" s="96"/>
      <c r="R33" s="104"/>
      <c r="S33" s="40"/>
      <c r="T33" s="96"/>
      <c r="U33" s="40"/>
      <c r="V33" s="96"/>
      <c r="W33" s="104"/>
      <c r="X33" s="40"/>
      <c r="Y33" s="96"/>
      <c r="Z33" s="104"/>
      <c r="AA33" s="40"/>
      <c r="AB33" s="96"/>
      <c r="AC33" s="104"/>
      <c r="AD33" s="40"/>
      <c r="AE33" s="96"/>
      <c r="AF33" s="40"/>
      <c r="AG33" s="96"/>
      <c r="AH33" s="40"/>
      <c r="AI33" s="96"/>
      <c r="AJ33" s="40"/>
      <c r="AK33" s="96"/>
      <c r="AL33" s="40"/>
      <c r="AM33" s="96"/>
      <c r="AN33" s="40"/>
      <c r="AO33" s="96"/>
      <c r="AP33" s="40"/>
      <c r="AQ33" s="96"/>
      <c r="AR33" s="40"/>
      <c r="AS33" s="96"/>
      <c r="AT33" s="40"/>
      <c r="AU33" s="96"/>
      <c r="AV33" s="40"/>
      <c r="AW33" s="96"/>
      <c r="AX33" s="40"/>
    </row>
    <row r="34" spans="1:50" x14ac:dyDescent="0.45">
      <c r="A34" s="95"/>
      <c r="B34" s="96"/>
      <c r="C34" s="104"/>
      <c r="D34" s="40"/>
      <c r="E34" s="96"/>
      <c r="F34" s="104"/>
      <c r="G34" s="40"/>
      <c r="H34" s="96"/>
      <c r="I34" s="40"/>
      <c r="J34" s="96"/>
      <c r="K34" s="40"/>
      <c r="L34" s="96"/>
      <c r="M34" s="104"/>
      <c r="N34" s="40"/>
      <c r="O34" s="96"/>
      <c r="P34" s="40"/>
      <c r="Q34" s="96"/>
      <c r="R34" s="104"/>
      <c r="S34" s="40"/>
      <c r="T34" s="96"/>
      <c r="U34" s="40"/>
      <c r="V34" s="96"/>
      <c r="W34" s="104"/>
      <c r="X34" s="40"/>
      <c r="Y34" s="96"/>
      <c r="Z34" s="104"/>
      <c r="AA34" s="40"/>
      <c r="AB34" s="96"/>
      <c r="AC34" s="104"/>
      <c r="AD34" s="40"/>
      <c r="AE34" s="96"/>
      <c r="AF34" s="40"/>
      <c r="AG34" s="96"/>
      <c r="AH34" s="40"/>
      <c r="AI34" s="96"/>
      <c r="AJ34" s="40"/>
      <c r="AK34" s="96"/>
      <c r="AL34" s="40"/>
      <c r="AM34" s="96"/>
      <c r="AN34" s="40"/>
      <c r="AO34" s="96"/>
      <c r="AP34" s="40"/>
      <c r="AQ34" s="96"/>
      <c r="AR34" s="40"/>
      <c r="AS34" s="96"/>
      <c r="AT34" s="40"/>
      <c r="AU34" s="96"/>
      <c r="AV34" s="40"/>
      <c r="AW34" s="96"/>
      <c r="AX34" s="40"/>
    </row>
    <row r="35" spans="1:50" x14ac:dyDescent="0.45">
      <c r="A35" s="95"/>
      <c r="B35" s="96"/>
      <c r="C35" s="104"/>
      <c r="D35" s="40"/>
      <c r="E35" s="96"/>
      <c r="F35" s="104"/>
      <c r="G35" s="40"/>
      <c r="H35" s="96"/>
      <c r="I35" s="40"/>
      <c r="J35" s="96"/>
      <c r="K35" s="40"/>
      <c r="L35" s="96"/>
      <c r="M35" s="104"/>
      <c r="N35" s="40"/>
      <c r="O35" s="96"/>
      <c r="P35" s="40"/>
      <c r="Q35" s="96"/>
      <c r="R35" s="104"/>
      <c r="S35" s="40"/>
      <c r="T35" s="96"/>
      <c r="U35" s="40"/>
      <c r="V35" s="96"/>
      <c r="W35" s="104"/>
      <c r="X35" s="40"/>
      <c r="Y35" s="96"/>
      <c r="Z35" s="104"/>
      <c r="AA35" s="40"/>
      <c r="AB35" s="96"/>
      <c r="AC35" s="104"/>
      <c r="AD35" s="40"/>
      <c r="AE35" s="96"/>
      <c r="AF35" s="40"/>
      <c r="AG35" s="96"/>
      <c r="AH35" s="40"/>
      <c r="AI35" s="96"/>
      <c r="AJ35" s="40"/>
      <c r="AK35" s="96"/>
      <c r="AL35" s="40"/>
      <c r="AM35" s="96"/>
      <c r="AN35" s="40"/>
      <c r="AO35" s="96"/>
      <c r="AP35" s="40"/>
      <c r="AQ35" s="96"/>
      <c r="AR35" s="40"/>
      <c r="AS35" s="96"/>
      <c r="AT35" s="40"/>
      <c r="AU35" s="96"/>
      <c r="AV35" s="40"/>
      <c r="AW35" s="96"/>
      <c r="AX35" s="40"/>
    </row>
    <row r="36" spans="1:50" x14ac:dyDescent="0.45">
      <c r="A36" s="95"/>
      <c r="B36" s="96"/>
      <c r="C36" s="104"/>
      <c r="D36" s="40"/>
      <c r="E36" s="96"/>
      <c r="F36" s="104"/>
      <c r="G36" s="40"/>
      <c r="H36" s="96"/>
      <c r="I36" s="40"/>
      <c r="J36" s="96"/>
      <c r="K36" s="40"/>
      <c r="L36" s="96"/>
      <c r="M36" s="104"/>
      <c r="N36" s="40"/>
      <c r="O36" s="96"/>
      <c r="P36" s="40"/>
      <c r="Q36" s="96"/>
      <c r="R36" s="104"/>
      <c r="S36" s="40"/>
      <c r="T36" s="96"/>
      <c r="U36" s="40"/>
      <c r="V36" s="96"/>
      <c r="W36" s="104"/>
      <c r="X36" s="40"/>
      <c r="Y36" s="96"/>
      <c r="Z36" s="104"/>
      <c r="AA36" s="40"/>
      <c r="AB36" s="96"/>
      <c r="AC36" s="104"/>
      <c r="AD36" s="40"/>
      <c r="AE36" s="96"/>
      <c r="AF36" s="40"/>
      <c r="AG36" s="96"/>
      <c r="AH36" s="40"/>
      <c r="AI36" s="96"/>
      <c r="AJ36" s="40"/>
      <c r="AK36" s="96"/>
      <c r="AL36" s="40"/>
      <c r="AM36" s="96"/>
      <c r="AN36" s="40"/>
      <c r="AO36" s="96"/>
      <c r="AP36" s="40"/>
      <c r="AQ36" s="96"/>
      <c r="AR36" s="40"/>
      <c r="AS36" s="96"/>
      <c r="AT36" s="40"/>
      <c r="AU36" s="96"/>
      <c r="AV36" s="40"/>
      <c r="AW36" s="96"/>
      <c r="AX36" s="40"/>
    </row>
    <row r="37" spans="1:50" x14ac:dyDescent="0.45">
      <c r="A37" s="95"/>
      <c r="B37" s="96"/>
      <c r="C37" s="104"/>
      <c r="D37" s="40"/>
      <c r="E37" s="96"/>
      <c r="F37" s="104"/>
      <c r="G37" s="40"/>
      <c r="H37" s="96"/>
      <c r="I37" s="40"/>
      <c r="J37" s="96"/>
      <c r="K37" s="40"/>
      <c r="L37" s="96"/>
      <c r="M37" s="104"/>
      <c r="N37" s="40"/>
      <c r="O37" s="96"/>
      <c r="P37" s="40"/>
      <c r="Q37" s="96"/>
      <c r="R37" s="104"/>
      <c r="S37" s="40"/>
      <c r="T37" s="96"/>
      <c r="U37" s="40"/>
      <c r="V37" s="96"/>
      <c r="W37" s="104"/>
      <c r="X37" s="40"/>
      <c r="Y37" s="96"/>
      <c r="Z37" s="104"/>
      <c r="AA37" s="40"/>
      <c r="AB37" s="96"/>
      <c r="AC37" s="104"/>
      <c r="AD37" s="40"/>
      <c r="AE37" s="96"/>
      <c r="AF37" s="40"/>
      <c r="AG37" s="96"/>
      <c r="AH37" s="40"/>
      <c r="AI37" s="96"/>
      <c r="AJ37" s="40"/>
      <c r="AK37" s="96"/>
      <c r="AL37" s="40"/>
      <c r="AM37" s="96"/>
      <c r="AN37" s="40"/>
      <c r="AO37" s="96"/>
      <c r="AP37" s="40"/>
      <c r="AQ37" s="96"/>
      <c r="AR37" s="40"/>
      <c r="AS37" s="96"/>
      <c r="AT37" s="40"/>
      <c r="AU37" s="96"/>
      <c r="AV37" s="40"/>
      <c r="AW37" s="96"/>
      <c r="AX37" s="40"/>
    </row>
    <row r="38" spans="1:50" x14ac:dyDescent="0.45">
      <c r="A38" s="95"/>
      <c r="B38" s="96"/>
      <c r="C38" s="104"/>
      <c r="D38" s="40"/>
      <c r="E38" s="96"/>
      <c r="F38" s="104"/>
      <c r="G38" s="40"/>
      <c r="H38" s="96"/>
      <c r="I38" s="40"/>
      <c r="J38" s="96"/>
      <c r="K38" s="40"/>
      <c r="L38" s="96"/>
      <c r="M38" s="104"/>
      <c r="N38" s="40"/>
      <c r="O38" s="96"/>
      <c r="P38" s="40"/>
      <c r="Q38" s="96"/>
      <c r="R38" s="104"/>
      <c r="S38" s="40"/>
      <c r="T38" s="96"/>
      <c r="U38" s="40"/>
      <c r="V38" s="96"/>
      <c r="W38" s="104"/>
      <c r="X38" s="40"/>
      <c r="Y38" s="96"/>
      <c r="Z38" s="104"/>
      <c r="AA38" s="40"/>
      <c r="AB38" s="96"/>
      <c r="AC38" s="104"/>
      <c r="AD38" s="40"/>
      <c r="AE38" s="96"/>
      <c r="AF38" s="40"/>
      <c r="AG38" s="96"/>
      <c r="AH38" s="40"/>
      <c r="AI38" s="96"/>
      <c r="AJ38" s="40"/>
      <c r="AK38" s="96"/>
      <c r="AL38" s="40"/>
      <c r="AM38" s="96"/>
      <c r="AN38" s="40"/>
      <c r="AO38" s="96"/>
      <c r="AP38" s="40"/>
      <c r="AQ38" s="96"/>
      <c r="AR38" s="40"/>
      <c r="AS38" s="96"/>
      <c r="AT38" s="40"/>
      <c r="AU38" s="96"/>
      <c r="AV38" s="40"/>
      <c r="AW38" s="96"/>
      <c r="AX38" s="40"/>
    </row>
    <row r="39" spans="1:50" x14ac:dyDescent="0.45">
      <c r="A39" s="95"/>
      <c r="B39" s="96"/>
      <c r="C39" s="104"/>
      <c r="D39" s="40"/>
      <c r="E39" s="96"/>
      <c r="F39" s="104"/>
      <c r="G39" s="40"/>
      <c r="H39" s="96"/>
      <c r="I39" s="40"/>
      <c r="J39" s="96"/>
      <c r="K39" s="40"/>
      <c r="L39" s="96"/>
      <c r="M39" s="104"/>
      <c r="N39" s="40"/>
      <c r="O39" s="96"/>
      <c r="P39" s="40"/>
      <c r="Q39" s="96"/>
      <c r="R39" s="104"/>
      <c r="S39" s="40"/>
      <c r="T39" s="96"/>
      <c r="U39" s="40"/>
      <c r="V39" s="96"/>
      <c r="W39" s="104"/>
      <c r="X39" s="40"/>
      <c r="Y39" s="96"/>
      <c r="Z39" s="104"/>
      <c r="AA39" s="40"/>
      <c r="AB39" s="96"/>
      <c r="AC39" s="104"/>
      <c r="AD39" s="40"/>
      <c r="AE39" s="96"/>
      <c r="AF39" s="40"/>
      <c r="AG39" s="96"/>
      <c r="AH39" s="40"/>
      <c r="AI39" s="96"/>
      <c r="AJ39" s="40"/>
      <c r="AK39" s="96"/>
      <c r="AL39" s="40"/>
      <c r="AM39" s="96"/>
      <c r="AN39" s="40"/>
      <c r="AO39" s="96"/>
      <c r="AP39" s="40"/>
      <c r="AQ39" s="96"/>
      <c r="AR39" s="40"/>
      <c r="AS39" s="96"/>
      <c r="AT39" s="40"/>
      <c r="AU39" s="96"/>
      <c r="AV39" s="40"/>
      <c r="AW39" s="96"/>
      <c r="AX39" s="40"/>
    </row>
    <row r="40" spans="1:50" x14ac:dyDescent="0.45">
      <c r="A40" s="95"/>
      <c r="B40" s="96"/>
      <c r="C40" s="104"/>
      <c r="D40" s="40"/>
      <c r="E40" s="96"/>
      <c r="F40" s="104"/>
      <c r="G40" s="40"/>
      <c r="H40" s="96"/>
      <c r="I40" s="40"/>
      <c r="J40" s="96"/>
      <c r="K40" s="40"/>
      <c r="L40" s="96"/>
      <c r="M40" s="104"/>
      <c r="N40" s="40"/>
      <c r="O40" s="96"/>
      <c r="P40" s="40"/>
      <c r="Q40" s="96"/>
      <c r="R40" s="104"/>
      <c r="S40" s="40"/>
      <c r="T40" s="96"/>
      <c r="U40" s="40"/>
      <c r="V40" s="96"/>
      <c r="W40" s="104"/>
      <c r="X40" s="40"/>
      <c r="Y40" s="96"/>
      <c r="Z40" s="104"/>
      <c r="AA40" s="40"/>
      <c r="AB40" s="96"/>
      <c r="AC40" s="104"/>
      <c r="AD40" s="40"/>
      <c r="AE40" s="96"/>
      <c r="AF40" s="40"/>
      <c r="AG40" s="96"/>
      <c r="AH40" s="40"/>
      <c r="AI40" s="96"/>
      <c r="AJ40" s="40"/>
      <c r="AK40" s="96"/>
      <c r="AL40" s="40"/>
      <c r="AM40" s="96"/>
      <c r="AN40" s="40"/>
      <c r="AO40" s="96"/>
      <c r="AP40" s="40"/>
      <c r="AQ40" s="96"/>
      <c r="AR40" s="40"/>
      <c r="AS40" s="96"/>
      <c r="AT40" s="40"/>
      <c r="AU40" s="96"/>
      <c r="AV40" s="40"/>
      <c r="AW40" s="96"/>
      <c r="AX40" s="40"/>
    </row>
    <row r="41" spans="1:50" x14ac:dyDescent="0.45">
      <c r="A41" s="95"/>
      <c r="B41" s="96"/>
      <c r="C41" s="104"/>
      <c r="D41" s="40"/>
      <c r="E41" s="96"/>
      <c r="F41" s="104"/>
      <c r="G41" s="40"/>
      <c r="H41" s="96"/>
      <c r="I41" s="40"/>
      <c r="J41" s="96"/>
      <c r="K41" s="40"/>
      <c r="L41" s="96"/>
      <c r="M41" s="104"/>
      <c r="N41" s="40"/>
      <c r="O41" s="96"/>
      <c r="P41" s="40"/>
      <c r="Q41" s="96"/>
      <c r="R41" s="104"/>
      <c r="S41" s="40"/>
      <c r="T41" s="96"/>
      <c r="U41" s="40"/>
      <c r="V41" s="96"/>
      <c r="W41" s="104"/>
      <c r="X41" s="40"/>
      <c r="Y41" s="96"/>
      <c r="Z41" s="104"/>
      <c r="AA41" s="40"/>
      <c r="AB41" s="96"/>
      <c r="AC41" s="104"/>
      <c r="AD41" s="40"/>
      <c r="AE41" s="96"/>
      <c r="AF41" s="40"/>
      <c r="AG41" s="96"/>
      <c r="AH41" s="40"/>
      <c r="AI41" s="96"/>
      <c r="AJ41" s="40"/>
      <c r="AK41" s="96"/>
      <c r="AL41" s="40"/>
      <c r="AM41" s="96"/>
      <c r="AN41" s="40"/>
      <c r="AO41" s="96"/>
      <c r="AP41" s="40"/>
      <c r="AQ41" s="96"/>
      <c r="AR41" s="40"/>
      <c r="AS41" s="96"/>
      <c r="AT41" s="40"/>
      <c r="AU41" s="96"/>
      <c r="AV41" s="40"/>
      <c r="AW41" s="96"/>
      <c r="AX41" s="40"/>
    </row>
    <row r="42" spans="1:50" x14ac:dyDescent="0.45">
      <c r="A42" s="95"/>
      <c r="B42" s="96"/>
      <c r="C42" s="104"/>
      <c r="D42" s="40"/>
      <c r="E42" s="96"/>
      <c r="F42" s="104"/>
      <c r="G42" s="40"/>
      <c r="H42" s="96"/>
      <c r="I42" s="40"/>
      <c r="J42" s="96"/>
      <c r="K42" s="40"/>
      <c r="L42" s="96"/>
      <c r="M42" s="104"/>
      <c r="N42" s="40"/>
      <c r="O42" s="96"/>
      <c r="P42" s="40"/>
      <c r="Q42" s="96"/>
      <c r="R42" s="104"/>
      <c r="S42" s="40"/>
      <c r="T42" s="96"/>
      <c r="U42" s="40"/>
      <c r="V42" s="96"/>
      <c r="W42" s="104"/>
      <c r="X42" s="40"/>
      <c r="Y42" s="96"/>
      <c r="Z42" s="104"/>
      <c r="AA42" s="40"/>
      <c r="AB42" s="96"/>
      <c r="AC42" s="104"/>
      <c r="AD42" s="40"/>
      <c r="AE42" s="96"/>
      <c r="AF42" s="40"/>
      <c r="AG42" s="96"/>
      <c r="AH42" s="40"/>
      <c r="AI42" s="96"/>
      <c r="AJ42" s="40"/>
      <c r="AK42" s="96"/>
      <c r="AL42" s="40"/>
      <c r="AM42" s="96"/>
      <c r="AN42" s="40"/>
      <c r="AO42" s="96"/>
      <c r="AP42" s="40"/>
      <c r="AQ42" s="96"/>
      <c r="AR42" s="40"/>
      <c r="AS42" s="96"/>
      <c r="AT42" s="40"/>
      <c r="AU42" s="96"/>
      <c r="AV42" s="40"/>
      <c r="AW42" s="96"/>
      <c r="AX42" s="40"/>
    </row>
    <row r="43" spans="1:50" x14ac:dyDescent="0.45">
      <c r="A43" s="95"/>
      <c r="B43" s="96"/>
      <c r="C43" s="104"/>
      <c r="D43" s="40"/>
      <c r="E43" s="96"/>
      <c r="F43" s="104"/>
      <c r="G43" s="40"/>
      <c r="H43" s="96"/>
      <c r="I43" s="40"/>
      <c r="J43" s="96"/>
      <c r="K43" s="40"/>
      <c r="L43" s="96"/>
      <c r="M43" s="104"/>
      <c r="N43" s="40"/>
      <c r="O43" s="96"/>
      <c r="P43" s="40"/>
      <c r="Q43" s="96"/>
      <c r="R43" s="104"/>
      <c r="S43" s="40"/>
      <c r="T43" s="96"/>
      <c r="U43" s="40"/>
      <c r="V43" s="96"/>
      <c r="W43" s="104"/>
      <c r="X43" s="40"/>
      <c r="Y43" s="96"/>
      <c r="Z43" s="104"/>
      <c r="AA43" s="40"/>
      <c r="AB43" s="96"/>
      <c r="AC43" s="104"/>
      <c r="AD43" s="40"/>
      <c r="AE43" s="96"/>
      <c r="AF43" s="40"/>
      <c r="AG43" s="96"/>
      <c r="AH43" s="40"/>
      <c r="AI43" s="96"/>
      <c r="AJ43" s="40"/>
      <c r="AK43" s="96"/>
      <c r="AL43" s="40"/>
      <c r="AM43" s="96"/>
      <c r="AN43" s="40"/>
      <c r="AO43" s="96"/>
      <c r="AP43" s="40"/>
      <c r="AQ43" s="96"/>
      <c r="AR43" s="40"/>
      <c r="AS43" s="96"/>
      <c r="AT43" s="40"/>
      <c r="AU43" s="96"/>
      <c r="AV43" s="40"/>
      <c r="AW43" s="96"/>
      <c r="AX43" s="40"/>
    </row>
    <row r="44" spans="1:50" x14ac:dyDescent="0.45">
      <c r="A44" s="95"/>
      <c r="B44" s="96"/>
      <c r="C44" s="104"/>
      <c r="D44" s="40"/>
      <c r="E44" s="96"/>
      <c r="F44" s="104"/>
      <c r="G44" s="40"/>
      <c r="H44" s="96"/>
      <c r="I44" s="40"/>
      <c r="J44" s="96"/>
      <c r="K44" s="40"/>
      <c r="L44" s="96"/>
      <c r="M44" s="104"/>
      <c r="N44" s="40"/>
      <c r="O44" s="96"/>
      <c r="P44" s="40"/>
      <c r="Q44" s="96"/>
      <c r="R44" s="104"/>
      <c r="S44" s="40"/>
      <c r="T44" s="96"/>
      <c r="U44" s="40"/>
      <c r="V44" s="96"/>
      <c r="W44" s="104"/>
      <c r="X44" s="40"/>
      <c r="Y44" s="96"/>
      <c r="Z44" s="104"/>
      <c r="AA44" s="40"/>
      <c r="AB44" s="96"/>
      <c r="AC44" s="104"/>
      <c r="AD44" s="40"/>
      <c r="AE44" s="96"/>
      <c r="AF44" s="40"/>
      <c r="AG44" s="96"/>
      <c r="AH44" s="40"/>
      <c r="AI44" s="96"/>
      <c r="AJ44" s="40"/>
      <c r="AK44" s="96"/>
      <c r="AL44" s="40"/>
      <c r="AM44" s="96"/>
      <c r="AN44" s="40"/>
      <c r="AO44" s="96"/>
      <c r="AP44" s="40"/>
      <c r="AQ44" s="96"/>
      <c r="AR44" s="40"/>
      <c r="AS44" s="96"/>
      <c r="AT44" s="40"/>
      <c r="AU44" s="96"/>
      <c r="AV44" s="40"/>
      <c r="AW44" s="96"/>
      <c r="AX44" s="40"/>
    </row>
    <row r="45" spans="1:50" x14ac:dyDescent="0.45">
      <c r="A45" s="95"/>
      <c r="B45" s="96"/>
      <c r="C45" s="104"/>
      <c r="D45" s="40"/>
      <c r="E45" s="96"/>
      <c r="F45" s="104"/>
      <c r="G45" s="40"/>
      <c r="H45" s="96"/>
      <c r="I45" s="40"/>
      <c r="J45" s="96"/>
      <c r="K45" s="40"/>
      <c r="L45" s="96"/>
      <c r="M45" s="104"/>
      <c r="N45" s="40"/>
      <c r="O45" s="96"/>
      <c r="P45" s="40"/>
      <c r="Q45" s="96"/>
      <c r="R45" s="104"/>
      <c r="S45" s="40"/>
      <c r="T45" s="96"/>
      <c r="U45" s="40"/>
      <c r="V45" s="96"/>
      <c r="W45" s="104"/>
      <c r="X45" s="40"/>
      <c r="Y45" s="96"/>
      <c r="Z45" s="104"/>
      <c r="AA45" s="40"/>
      <c r="AB45" s="96"/>
      <c r="AC45" s="104"/>
      <c r="AD45" s="40"/>
      <c r="AE45" s="96"/>
      <c r="AF45" s="40"/>
      <c r="AG45" s="96"/>
      <c r="AH45" s="40"/>
      <c r="AI45" s="96"/>
      <c r="AJ45" s="40"/>
      <c r="AK45" s="96"/>
      <c r="AL45" s="40"/>
      <c r="AM45" s="96"/>
      <c r="AN45" s="40"/>
      <c r="AO45" s="96"/>
      <c r="AP45" s="40"/>
      <c r="AQ45" s="96"/>
      <c r="AR45" s="40"/>
      <c r="AS45" s="96"/>
      <c r="AT45" s="40"/>
      <c r="AU45" s="96"/>
      <c r="AV45" s="40"/>
      <c r="AW45" s="96"/>
      <c r="AX45" s="40"/>
    </row>
    <row r="46" spans="1:50" x14ac:dyDescent="0.45">
      <c r="A46" s="95"/>
      <c r="B46" s="96"/>
      <c r="C46" s="104"/>
      <c r="D46" s="40"/>
      <c r="E46" s="96"/>
      <c r="F46" s="104"/>
      <c r="G46" s="40"/>
      <c r="H46" s="96"/>
      <c r="I46" s="40"/>
      <c r="J46" s="96"/>
      <c r="K46" s="40"/>
      <c r="L46" s="96"/>
      <c r="M46" s="104"/>
      <c r="N46" s="40"/>
      <c r="O46" s="96"/>
      <c r="P46" s="40"/>
      <c r="Q46" s="96"/>
      <c r="R46" s="104"/>
      <c r="S46" s="40"/>
      <c r="T46" s="96"/>
      <c r="U46" s="40"/>
      <c r="V46" s="96"/>
      <c r="W46" s="104"/>
      <c r="X46" s="40"/>
      <c r="Y46" s="96"/>
      <c r="Z46" s="104"/>
      <c r="AA46" s="40"/>
      <c r="AB46" s="96"/>
      <c r="AC46" s="104"/>
      <c r="AD46" s="40"/>
      <c r="AE46" s="96"/>
      <c r="AF46" s="40"/>
      <c r="AG46" s="96"/>
      <c r="AH46" s="40"/>
      <c r="AI46" s="96"/>
      <c r="AJ46" s="40"/>
      <c r="AK46" s="96"/>
      <c r="AL46" s="40"/>
      <c r="AM46" s="96"/>
      <c r="AN46" s="40"/>
      <c r="AO46" s="96"/>
      <c r="AP46" s="40"/>
      <c r="AQ46" s="96"/>
      <c r="AR46" s="40"/>
      <c r="AS46" s="96"/>
      <c r="AT46" s="40"/>
      <c r="AU46" s="96"/>
      <c r="AV46" s="40"/>
      <c r="AW46" s="96"/>
      <c r="AX46" s="40"/>
    </row>
    <row r="47" spans="1:50" x14ac:dyDescent="0.45">
      <c r="A47" s="95"/>
      <c r="B47" s="96"/>
      <c r="C47" s="104"/>
      <c r="D47" s="40"/>
      <c r="E47" s="96"/>
      <c r="F47" s="104"/>
      <c r="G47" s="40"/>
      <c r="H47" s="96"/>
      <c r="I47" s="40"/>
      <c r="J47" s="96"/>
      <c r="K47" s="40"/>
      <c r="L47" s="96"/>
      <c r="M47" s="104"/>
      <c r="N47" s="40"/>
      <c r="O47" s="96"/>
      <c r="P47" s="40"/>
      <c r="Q47" s="96"/>
      <c r="R47" s="104"/>
      <c r="S47" s="40"/>
      <c r="T47" s="96"/>
      <c r="U47" s="40"/>
      <c r="V47" s="96"/>
      <c r="W47" s="104"/>
      <c r="X47" s="40"/>
      <c r="Y47" s="96"/>
      <c r="Z47" s="104"/>
      <c r="AA47" s="40"/>
      <c r="AB47" s="96"/>
      <c r="AC47" s="104"/>
      <c r="AD47" s="40"/>
      <c r="AE47" s="96"/>
      <c r="AF47" s="40"/>
      <c r="AG47" s="96"/>
      <c r="AH47" s="40"/>
      <c r="AI47" s="96"/>
      <c r="AJ47" s="40"/>
      <c r="AK47" s="96"/>
      <c r="AL47" s="40"/>
      <c r="AM47" s="96"/>
      <c r="AN47" s="40"/>
      <c r="AO47" s="96"/>
      <c r="AP47" s="40"/>
      <c r="AQ47" s="96"/>
      <c r="AR47" s="40"/>
      <c r="AS47" s="96"/>
      <c r="AT47" s="40"/>
      <c r="AU47" s="96"/>
      <c r="AV47" s="40"/>
      <c r="AW47" s="96"/>
      <c r="AX47" s="40"/>
    </row>
    <row r="48" spans="1:50" x14ac:dyDescent="0.45">
      <c r="A48" s="95"/>
      <c r="B48" s="96"/>
      <c r="C48" s="104"/>
      <c r="D48" s="40"/>
      <c r="E48" s="96"/>
      <c r="F48" s="104"/>
      <c r="G48" s="40"/>
      <c r="H48" s="96"/>
      <c r="I48" s="40"/>
      <c r="J48" s="96"/>
      <c r="K48" s="40"/>
      <c r="L48" s="96"/>
      <c r="M48" s="104"/>
      <c r="N48" s="40"/>
      <c r="O48" s="96"/>
      <c r="P48" s="40"/>
      <c r="Q48" s="96"/>
      <c r="R48" s="104"/>
      <c r="S48" s="40"/>
      <c r="T48" s="96"/>
      <c r="U48" s="40"/>
      <c r="V48" s="96"/>
      <c r="W48" s="104"/>
      <c r="X48" s="40"/>
      <c r="Y48" s="96"/>
      <c r="Z48" s="104"/>
      <c r="AA48" s="40"/>
      <c r="AB48" s="96"/>
      <c r="AC48" s="104"/>
      <c r="AD48" s="40"/>
      <c r="AE48" s="96"/>
      <c r="AF48" s="40"/>
      <c r="AG48" s="96"/>
      <c r="AH48" s="40"/>
      <c r="AI48" s="96"/>
      <c r="AJ48" s="40"/>
      <c r="AK48" s="96"/>
      <c r="AL48" s="40"/>
      <c r="AM48" s="96"/>
      <c r="AN48" s="40"/>
      <c r="AO48" s="96"/>
      <c r="AP48" s="40"/>
      <c r="AQ48" s="96"/>
      <c r="AR48" s="40"/>
      <c r="AS48" s="96"/>
      <c r="AT48" s="40"/>
      <c r="AU48" s="96"/>
      <c r="AV48" s="40"/>
      <c r="AW48" s="96"/>
      <c r="AX48" s="40"/>
    </row>
    <row r="49" spans="1:50" x14ac:dyDescent="0.45">
      <c r="A49" s="95"/>
      <c r="B49" s="96"/>
      <c r="C49" s="104"/>
      <c r="D49" s="40"/>
      <c r="E49" s="96"/>
      <c r="F49" s="104"/>
      <c r="G49" s="40"/>
      <c r="H49" s="96"/>
      <c r="I49" s="40"/>
      <c r="J49" s="96"/>
      <c r="K49" s="40"/>
      <c r="L49" s="96"/>
      <c r="M49" s="104"/>
      <c r="N49" s="40"/>
      <c r="O49" s="96"/>
      <c r="P49" s="40"/>
      <c r="Q49" s="96"/>
      <c r="R49" s="104"/>
      <c r="S49" s="40"/>
      <c r="T49" s="96"/>
      <c r="U49" s="40"/>
      <c r="V49" s="96"/>
      <c r="W49" s="104"/>
      <c r="X49" s="40"/>
      <c r="Y49" s="96"/>
      <c r="Z49" s="104"/>
      <c r="AA49" s="40"/>
      <c r="AB49" s="96"/>
      <c r="AC49" s="104"/>
      <c r="AD49" s="40"/>
      <c r="AE49" s="96"/>
      <c r="AF49" s="40"/>
      <c r="AG49" s="96"/>
      <c r="AH49" s="40"/>
      <c r="AI49" s="96"/>
      <c r="AJ49" s="40"/>
      <c r="AK49" s="96"/>
      <c r="AL49" s="40"/>
      <c r="AM49" s="96"/>
      <c r="AN49" s="40"/>
      <c r="AO49" s="96"/>
      <c r="AP49" s="40"/>
      <c r="AQ49" s="96"/>
      <c r="AR49" s="40"/>
      <c r="AS49" s="96"/>
      <c r="AT49" s="40"/>
      <c r="AU49" s="96"/>
      <c r="AV49" s="40"/>
      <c r="AW49" s="96"/>
      <c r="AX49" s="40"/>
    </row>
    <row r="50" spans="1:50" x14ac:dyDescent="0.45">
      <c r="A50" s="95"/>
      <c r="B50" s="96"/>
      <c r="C50" s="104"/>
      <c r="D50" s="40"/>
      <c r="E50" s="96"/>
      <c r="F50" s="104"/>
      <c r="G50" s="40"/>
      <c r="H50" s="96"/>
      <c r="I50" s="40"/>
      <c r="J50" s="96"/>
      <c r="K50" s="40"/>
      <c r="L50" s="96"/>
      <c r="M50" s="104"/>
      <c r="N50" s="40"/>
      <c r="O50" s="96"/>
      <c r="P50" s="40"/>
      <c r="Q50" s="96"/>
      <c r="R50" s="104"/>
      <c r="S50" s="40"/>
      <c r="T50" s="96"/>
      <c r="U50" s="40"/>
      <c r="V50" s="96"/>
      <c r="W50" s="104"/>
      <c r="X50" s="40"/>
      <c r="Y50" s="96"/>
      <c r="Z50" s="104"/>
      <c r="AA50" s="40"/>
      <c r="AB50" s="96"/>
      <c r="AC50" s="104"/>
      <c r="AD50" s="40"/>
      <c r="AE50" s="96"/>
      <c r="AF50" s="40"/>
      <c r="AG50" s="96"/>
      <c r="AH50" s="40"/>
      <c r="AI50" s="96"/>
      <c r="AJ50" s="40"/>
      <c r="AK50" s="96"/>
      <c r="AL50" s="40"/>
      <c r="AM50" s="96"/>
      <c r="AN50" s="40"/>
      <c r="AO50" s="96"/>
      <c r="AP50" s="40"/>
      <c r="AQ50" s="96"/>
      <c r="AR50" s="40"/>
      <c r="AS50" s="96"/>
      <c r="AT50" s="40"/>
      <c r="AU50" s="96"/>
      <c r="AV50" s="40"/>
      <c r="AW50" s="96"/>
      <c r="AX50" s="40"/>
    </row>
    <row r="51" spans="1:50" x14ac:dyDescent="0.45">
      <c r="A51" s="95"/>
      <c r="B51" s="96"/>
      <c r="C51" s="104"/>
      <c r="D51" s="40"/>
      <c r="E51" s="96"/>
      <c r="F51" s="104"/>
      <c r="G51" s="40"/>
      <c r="H51" s="96"/>
      <c r="I51" s="40"/>
      <c r="J51" s="96"/>
      <c r="K51" s="40"/>
      <c r="L51" s="96"/>
      <c r="M51" s="104"/>
      <c r="N51" s="40"/>
      <c r="O51" s="96"/>
      <c r="P51" s="40"/>
      <c r="Q51" s="96"/>
      <c r="R51" s="104"/>
      <c r="S51" s="40"/>
      <c r="T51" s="96"/>
      <c r="U51" s="40"/>
      <c r="V51" s="96"/>
      <c r="W51" s="104"/>
      <c r="X51" s="40"/>
      <c r="Y51" s="96"/>
      <c r="Z51" s="104"/>
      <c r="AA51" s="40"/>
      <c r="AB51" s="96"/>
      <c r="AC51" s="104"/>
      <c r="AD51" s="40"/>
      <c r="AE51" s="96"/>
      <c r="AF51" s="40"/>
      <c r="AG51" s="96"/>
      <c r="AH51" s="40"/>
      <c r="AI51" s="96"/>
      <c r="AJ51" s="40"/>
      <c r="AK51" s="96"/>
      <c r="AL51" s="40"/>
      <c r="AM51" s="96"/>
      <c r="AN51" s="40"/>
      <c r="AO51" s="96"/>
      <c r="AP51" s="40"/>
      <c r="AQ51" s="96"/>
      <c r="AR51" s="40"/>
      <c r="AS51" s="96"/>
      <c r="AT51" s="40"/>
      <c r="AU51" s="96"/>
      <c r="AV51" s="40"/>
      <c r="AW51" s="96"/>
      <c r="AX51" s="40"/>
    </row>
    <row r="52" spans="1:50" x14ac:dyDescent="0.45">
      <c r="A52" s="95"/>
      <c r="B52" s="96"/>
      <c r="C52" s="104"/>
      <c r="D52" s="40"/>
      <c r="E52" s="96"/>
      <c r="F52" s="104"/>
      <c r="G52" s="40"/>
      <c r="H52" s="96"/>
      <c r="I52" s="40"/>
      <c r="J52" s="96"/>
      <c r="K52" s="40"/>
      <c r="L52" s="96"/>
      <c r="M52" s="104"/>
      <c r="N52" s="40"/>
      <c r="O52" s="96"/>
      <c r="P52" s="40"/>
      <c r="Q52" s="96"/>
      <c r="R52" s="104"/>
      <c r="S52" s="40"/>
      <c r="T52" s="96"/>
      <c r="U52" s="40"/>
      <c r="V52" s="96"/>
      <c r="W52" s="104"/>
      <c r="X52" s="40"/>
      <c r="Y52" s="96"/>
      <c r="Z52" s="104"/>
      <c r="AA52" s="40"/>
      <c r="AB52" s="96"/>
      <c r="AC52" s="104"/>
      <c r="AD52" s="40"/>
      <c r="AE52" s="96"/>
      <c r="AF52" s="40"/>
      <c r="AG52" s="96"/>
      <c r="AH52" s="40"/>
      <c r="AI52" s="96"/>
      <c r="AJ52" s="40"/>
      <c r="AK52" s="96"/>
      <c r="AL52" s="40"/>
      <c r="AM52" s="96"/>
      <c r="AN52" s="40"/>
      <c r="AO52" s="96"/>
      <c r="AP52" s="40"/>
      <c r="AQ52" s="96"/>
      <c r="AR52" s="40"/>
      <c r="AS52" s="96"/>
      <c r="AT52" s="40"/>
      <c r="AU52" s="96"/>
      <c r="AV52" s="40"/>
      <c r="AW52" s="96"/>
      <c r="AX52" s="40"/>
    </row>
    <row r="53" spans="1:50" x14ac:dyDescent="0.45">
      <c r="A53" s="95"/>
      <c r="B53" s="96"/>
      <c r="C53" s="104"/>
      <c r="D53" s="40"/>
      <c r="E53" s="96"/>
      <c r="F53" s="104"/>
      <c r="G53" s="40"/>
      <c r="H53" s="96"/>
      <c r="I53" s="40"/>
      <c r="J53" s="96"/>
      <c r="K53" s="40"/>
      <c r="L53" s="96"/>
      <c r="M53" s="104"/>
      <c r="N53" s="40"/>
      <c r="O53" s="96"/>
      <c r="P53" s="40"/>
      <c r="Q53" s="96"/>
      <c r="R53" s="104"/>
      <c r="S53" s="40"/>
      <c r="T53" s="96"/>
      <c r="U53" s="40"/>
      <c r="V53" s="96"/>
      <c r="W53" s="104"/>
      <c r="X53" s="40"/>
      <c r="Y53" s="96"/>
      <c r="Z53" s="104"/>
      <c r="AA53" s="40"/>
      <c r="AB53" s="96"/>
      <c r="AC53" s="104"/>
      <c r="AD53" s="40"/>
      <c r="AE53" s="96"/>
      <c r="AF53" s="40"/>
      <c r="AG53" s="96"/>
      <c r="AH53" s="40"/>
      <c r="AI53" s="96"/>
      <c r="AJ53" s="40"/>
      <c r="AK53" s="96"/>
      <c r="AL53" s="40"/>
      <c r="AM53" s="96"/>
      <c r="AN53" s="40"/>
      <c r="AO53" s="96"/>
      <c r="AP53" s="40"/>
      <c r="AQ53" s="96"/>
      <c r="AR53" s="40"/>
      <c r="AS53" s="96"/>
      <c r="AT53" s="40"/>
      <c r="AU53" s="96"/>
      <c r="AV53" s="40"/>
      <c r="AW53" s="96"/>
      <c r="AX53" s="40"/>
    </row>
    <row r="54" spans="1:50" x14ac:dyDescent="0.45">
      <c r="A54" s="95"/>
      <c r="B54" s="96"/>
      <c r="C54" s="104"/>
      <c r="D54" s="40"/>
      <c r="E54" s="96"/>
      <c r="F54" s="104"/>
      <c r="G54" s="40"/>
      <c r="H54" s="96"/>
      <c r="I54" s="40"/>
      <c r="J54" s="96"/>
      <c r="K54" s="40"/>
      <c r="L54" s="96"/>
      <c r="M54" s="104"/>
      <c r="N54" s="40"/>
      <c r="O54" s="96"/>
      <c r="P54" s="40"/>
      <c r="Q54" s="96"/>
      <c r="R54" s="104"/>
      <c r="S54" s="40"/>
      <c r="T54" s="96"/>
      <c r="U54" s="40"/>
      <c r="V54" s="96"/>
      <c r="W54" s="104"/>
      <c r="X54" s="40"/>
      <c r="Y54" s="96"/>
      <c r="Z54" s="104"/>
      <c r="AA54" s="40"/>
      <c r="AB54" s="96"/>
      <c r="AC54" s="104"/>
      <c r="AD54" s="40"/>
      <c r="AE54" s="96"/>
      <c r="AF54" s="40"/>
      <c r="AG54" s="96"/>
      <c r="AH54" s="40"/>
      <c r="AI54" s="96"/>
      <c r="AJ54" s="40"/>
      <c r="AK54" s="96"/>
      <c r="AL54" s="40"/>
      <c r="AM54" s="96"/>
      <c r="AN54" s="40"/>
      <c r="AO54" s="96"/>
      <c r="AP54" s="40"/>
      <c r="AQ54" s="96"/>
      <c r="AR54" s="40"/>
      <c r="AS54" s="96"/>
      <c r="AT54" s="40"/>
      <c r="AU54" s="96"/>
      <c r="AV54" s="40"/>
      <c r="AW54" s="96"/>
      <c r="AX54" s="40"/>
    </row>
    <row r="55" spans="1:50" x14ac:dyDescent="0.45">
      <c r="A55" s="95"/>
      <c r="B55" s="96"/>
      <c r="C55" s="104"/>
      <c r="D55" s="40"/>
      <c r="E55" s="96"/>
      <c r="F55" s="104"/>
      <c r="G55" s="40"/>
      <c r="H55" s="96"/>
      <c r="I55" s="40"/>
      <c r="J55" s="96"/>
      <c r="K55" s="40"/>
      <c r="L55" s="96"/>
      <c r="M55" s="104"/>
      <c r="N55" s="40"/>
      <c r="O55" s="96"/>
      <c r="P55" s="40"/>
      <c r="Q55" s="96"/>
      <c r="R55" s="104"/>
      <c r="S55" s="40"/>
      <c r="T55" s="96"/>
      <c r="U55" s="40"/>
      <c r="V55" s="96"/>
      <c r="W55" s="104"/>
      <c r="X55" s="40"/>
      <c r="Y55" s="96"/>
      <c r="Z55" s="104"/>
      <c r="AA55" s="40"/>
      <c r="AB55" s="96"/>
      <c r="AC55" s="104"/>
      <c r="AD55" s="40"/>
      <c r="AE55" s="96"/>
      <c r="AF55" s="40"/>
      <c r="AG55" s="96"/>
      <c r="AH55" s="40"/>
      <c r="AI55" s="96"/>
      <c r="AJ55" s="40"/>
      <c r="AK55" s="96"/>
      <c r="AL55" s="40"/>
      <c r="AM55" s="96"/>
      <c r="AN55" s="40"/>
      <c r="AO55" s="96"/>
      <c r="AP55" s="40"/>
      <c r="AQ55" s="96"/>
      <c r="AR55" s="40"/>
      <c r="AS55" s="96"/>
      <c r="AT55" s="40"/>
      <c r="AU55" s="96"/>
      <c r="AV55" s="40"/>
      <c r="AW55" s="96"/>
      <c r="AX55" s="40"/>
    </row>
    <row r="56" spans="1:50" x14ac:dyDescent="0.45">
      <c r="A56" s="95"/>
      <c r="B56" s="96"/>
      <c r="C56" s="104"/>
      <c r="D56" s="40"/>
      <c r="E56" s="96"/>
      <c r="F56" s="104"/>
      <c r="G56" s="40"/>
      <c r="H56" s="96"/>
      <c r="I56" s="40"/>
      <c r="J56" s="96"/>
      <c r="K56" s="40"/>
      <c r="L56" s="96"/>
      <c r="M56" s="104"/>
      <c r="N56" s="40"/>
      <c r="O56" s="96"/>
      <c r="P56" s="40"/>
      <c r="Q56" s="96"/>
      <c r="R56" s="104"/>
      <c r="S56" s="40"/>
      <c r="T56" s="96"/>
      <c r="U56" s="40"/>
      <c r="V56" s="96"/>
      <c r="W56" s="104"/>
      <c r="X56" s="40"/>
      <c r="Y56" s="96"/>
      <c r="Z56" s="104"/>
      <c r="AA56" s="40"/>
      <c r="AB56" s="96"/>
      <c r="AC56" s="104"/>
      <c r="AD56" s="40"/>
      <c r="AE56" s="96"/>
      <c r="AF56" s="40"/>
      <c r="AG56" s="96"/>
      <c r="AH56" s="40"/>
      <c r="AI56" s="96"/>
      <c r="AJ56" s="40"/>
      <c r="AK56" s="96"/>
      <c r="AL56" s="40"/>
      <c r="AM56" s="96"/>
      <c r="AN56" s="40"/>
      <c r="AO56" s="96"/>
      <c r="AP56" s="40"/>
      <c r="AQ56" s="96"/>
      <c r="AR56" s="40"/>
      <c r="AS56" s="96"/>
      <c r="AT56" s="40"/>
      <c r="AU56" s="96"/>
      <c r="AV56" s="40"/>
      <c r="AW56" s="96"/>
      <c r="AX56" s="40"/>
    </row>
    <row r="57" spans="1:50" x14ac:dyDescent="0.45">
      <c r="A57" s="95"/>
      <c r="B57" s="96"/>
      <c r="C57" s="104"/>
      <c r="D57" s="40"/>
      <c r="E57" s="96"/>
      <c r="F57" s="104"/>
      <c r="G57" s="40"/>
      <c r="H57" s="96"/>
      <c r="I57" s="40"/>
      <c r="J57" s="96"/>
      <c r="K57" s="40"/>
      <c r="L57" s="96"/>
      <c r="M57" s="104"/>
      <c r="N57" s="40"/>
      <c r="O57" s="96"/>
      <c r="P57" s="40"/>
      <c r="Q57" s="96"/>
      <c r="R57" s="104"/>
      <c r="S57" s="40"/>
      <c r="T57" s="96"/>
      <c r="U57" s="40"/>
      <c r="V57" s="96"/>
      <c r="W57" s="104"/>
      <c r="X57" s="40"/>
      <c r="Y57" s="96"/>
      <c r="Z57" s="104"/>
      <c r="AA57" s="40"/>
      <c r="AB57" s="96"/>
      <c r="AC57" s="104"/>
      <c r="AD57" s="40"/>
      <c r="AE57" s="96"/>
      <c r="AF57" s="40"/>
      <c r="AG57" s="96"/>
      <c r="AH57" s="40"/>
      <c r="AI57" s="96"/>
      <c r="AJ57" s="40"/>
      <c r="AK57" s="96"/>
      <c r="AL57" s="40"/>
      <c r="AM57" s="96"/>
      <c r="AN57" s="40"/>
      <c r="AO57" s="96"/>
      <c r="AP57" s="40"/>
      <c r="AQ57" s="96"/>
      <c r="AR57" s="40"/>
      <c r="AS57" s="96"/>
      <c r="AT57" s="40"/>
      <c r="AU57" s="96"/>
      <c r="AV57" s="40"/>
      <c r="AW57" s="96"/>
      <c r="AX57" s="40"/>
    </row>
    <row r="58" spans="1:50" x14ac:dyDescent="0.45">
      <c r="A58" s="95"/>
      <c r="B58" s="96"/>
      <c r="C58" s="104"/>
      <c r="D58" s="40"/>
      <c r="E58" s="96"/>
      <c r="F58" s="104"/>
      <c r="G58" s="40"/>
      <c r="H58" s="96"/>
      <c r="I58" s="40"/>
      <c r="J58" s="96"/>
      <c r="K58" s="40"/>
      <c r="L58" s="96"/>
      <c r="M58" s="104"/>
      <c r="N58" s="40"/>
      <c r="O58" s="96"/>
      <c r="P58" s="40"/>
      <c r="Q58" s="96"/>
      <c r="R58" s="104"/>
      <c r="S58" s="40"/>
      <c r="T58" s="96"/>
      <c r="U58" s="40"/>
      <c r="V58" s="96"/>
      <c r="W58" s="104"/>
      <c r="X58" s="40"/>
      <c r="Y58" s="96"/>
      <c r="Z58" s="104"/>
      <c r="AA58" s="40"/>
      <c r="AB58" s="96"/>
      <c r="AC58" s="104"/>
      <c r="AD58" s="40"/>
      <c r="AE58" s="96"/>
      <c r="AF58" s="40"/>
      <c r="AG58" s="96"/>
      <c r="AH58" s="40"/>
      <c r="AI58" s="96"/>
      <c r="AJ58" s="40"/>
      <c r="AK58" s="96"/>
      <c r="AL58" s="40"/>
      <c r="AM58" s="96"/>
      <c r="AN58" s="40"/>
      <c r="AO58" s="96"/>
      <c r="AP58" s="40"/>
      <c r="AQ58" s="96"/>
      <c r="AR58" s="40"/>
      <c r="AS58" s="96"/>
      <c r="AT58" s="40"/>
      <c r="AU58" s="96"/>
      <c r="AV58" s="40"/>
      <c r="AW58" s="96"/>
      <c r="AX58" s="40"/>
    </row>
    <row r="59" spans="1:50" x14ac:dyDescent="0.45">
      <c r="A59" s="95"/>
      <c r="B59" s="96"/>
      <c r="C59" s="104"/>
      <c r="D59" s="40"/>
      <c r="E59" s="96"/>
      <c r="F59" s="104"/>
      <c r="G59" s="40"/>
      <c r="H59" s="96"/>
      <c r="I59" s="40"/>
      <c r="J59" s="96"/>
      <c r="K59" s="40"/>
      <c r="L59" s="96"/>
      <c r="M59" s="104"/>
      <c r="N59" s="40"/>
      <c r="O59" s="96"/>
      <c r="P59" s="40"/>
      <c r="Q59" s="96"/>
      <c r="R59" s="104"/>
      <c r="S59" s="40"/>
      <c r="T59" s="96"/>
      <c r="U59" s="40"/>
      <c r="V59" s="96"/>
      <c r="W59" s="104"/>
      <c r="X59" s="40"/>
      <c r="Y59" s="96"/>
      <c r="Z59" s="104"/>
      <c r="AA59" s="40"/>
      <c r="AB59" s="96"/>
      <c r="AC59" s="104"/>
      <c r="AD59" s="40"/>
      <c r="AE59" s="96"/>
      <c r="AF59" s="40"/>
      <c r="AG59" s="96"/>
      <c r="AH59" s="40"/>
      <c r="AI59" s="96"/>
      <c r="AJ59" s="40"/>
      <c r="AK59" s="96"/>
      <c r="AL59" s="40"/>
      <c r="AM59" s="96"/>
      <c r="AN59" s="40"/>
      <c r="AO59" s="96"/>
      <c r="AP59" s="40"/>
      <c r="AQ59" s="96"/>
      <c r="AR59" s="40"/>
      <c r="AS59" s="96"/>
      <c r="AT59" s="40"/>
      <c r="AU59" s="96"/>
      <c r="AV59" s="40"/>
      <c r="AW59" s="96"/>
      <c r="AX59" s="40"/>
    </row>
    <row r="60" spans="1:50" x14ac:dyDescent="0.45">
      <c r="A60" s="95"/>
      <c r="B60" s="96"/>
      <c r="C60" s="104"/>
      <c r="D60" s="40"/>
      <c r="E60" s="96"/>
      <c r="F60" s="104"/>
      <c r="G60" s="40"/>
      <c r="H60" s="96"/>
      <c r="I60" s="40"/>
      <c r="J60" s="96"/>
      <c r="K60" s="40"/>
      <c r="L60" s="96"/>
      <c r="M60" s="104"/>
      <c r="N60" s="40"/>
      <c r="O60" s="96"/>
      <c r="P60" s="40"/>
      <c r="Q60" s="96"/>
      <c r="R60" s="104"/>
      <c r="S60" s="40"/>
      <c r="T60" s="96"/>
      <c r="U60" s="40"/>
      <c r="V60" s="96"/>
      <c r="W60" s="104"/>
      <c r="X60" s="40"/>
      <c r="Y60" s="96"/>
      <c r="Z60" s="104"/>
      <c r="AA60" s="40"/>
      <c r="AB60" s="96"/>
      <c r="AC60" s="104"/>
      <c r="AD60" s="40"/>
      <c r="AE60" s="96"/>
      <c r="AF60" s="40"/>
      <c r="AG60" s="96"/>
      <c r="AH60" s="40"/>
      <c r="AI60" s="96"/>
      <c r="AJ60" s="40"/>
      <c r="AK60" s="96"/>
      <c r="AL60" s="40"/>
      <c r="AM60" s="96"/>
      <c r="AN60" s="40"/>
      <c r="AO60" s="96"/>
      <c r="AP60" s="40"/>
      <c r="AQ60" s="96"/>
      <c r="AR60" s="40"/>
      <c r="AS60" s="96"/>
      <c r="AT60" s="40"/>
      <c r="AU60" s="96"/>
      <c r="AV60" s="40"/>
      <c r="AW60" s="96"/>
      <c r="AX60" s="40"/>
    </row>
    <row r="61" spans="1:50" ht="14.65" thickBot="1" x14ac:dyDescent="0.5">
      <c r="A61" s="89"/>
      <c r="B61" s="97"/>
      <c r="C61" s="105"/>
      <c r="D61" s="91"/>
      <c r="E61" s="97"/>
      <c r="F61" s="105"/>
      <c r="G61" s="91"/>
      <c r="H61" s="97"/>
      <c r="I61" s="91"/>
      <c r="J61" s="97"/>
      <c r="K61" s="91"/>
      <c r="L61" s="97"/>
      <c r="M61" s="105"/>
      <c r="N61" s="91"/>
      <c r="O61" s="97"/>
      <c r="P61" s="91"/>
      <c r="Q61" s="97"/>
      <c r="R61" s="105"/>
      <c r="S61" s="91"/>
      <c r="T61" s="97"/>
      <c r="U61" s="91"/>
      <c r="V61" s="97"/>
      <c r="W61" s="105"/>
      <c r="X61" s="91"/>
      <c r="Y61" s="97"/>
      <c r="Z61" s="105"/>
      <c r="AA61" s="91"/>
      <c r="AB61" s="97"/>
      <c r="AC61" s="105"/>
      <c r="AD61" s="91"/>
      <c r="AE61" s="97"/>
      <c r="AF61" s="91"/>
      <c r="AG61" s="97"/>
      <c r="AH61" s="91"/>
      <c r="AI61" s="97"/>
      <c r="AJ61" s="91"/>
      <c r="AK61" s="97"/>
      <c r="AL61" s="91"/>
      <c r="AM61" s="97"/>
      <c r="AN61" s="91"/>
      <c r="AO61" s="97"/>
      <c r="AP61" s="91"/>
      <c r="AQ61" s="97"/>
      <c r="AR61" s="91"/>
      <c r="AS61" s="97"/>
      <c r="AT61" s="91"/>
      <c r="AU61" s="97"/>
      <c r="AV61" s="91"/>
      <c r="AW61" s="97"/>
      <c r="AX61" s="91"/>
    </row>
  </sheetData>
  <mergeCells count="46">
    <mergeCell ref="J2:L2"/>
    <mergeCell ref="B2:D2"/>
    <mergeCell ref="F2:I2"/>
    <mergeCell ref="M2:P2"/>
    <mergeCell ref="A1:T1"/>
    <mergeCell ref="B16:D16"/>
    <mergeCell ref="B15:G15"/>
    <mergeCell ref="E16:G16"/>
    <mergeCell ref="H15:K15"/>
    <mergeCell ref="H16:I16"/>
    <mergeCell ref="J16:K16"/>
    <mergeCell ref="C10:E10"/>
    <mergeCell ref="G4:H4"/>
    <mergeCell ref="J8:K8"/>
    <mergeCell ref="J4:Q4"/>
    <mergeCell ref="A4:F4"/>
    <mergeCell ref="C8:E8"/>
    <mergeCell ref="C9:E9"/>
    <mergeCell ref="J5:K5"/>
    <mergeCell ref="J6:K6"/>
    <mergeCell ref="J7:K7"/>
    <mergeCell ref="L16:N16"/>
    <mergeCell ref="O16:P16"/>
    <mergeCell ref="AE15:AF15"/>
    <mergeCell ref="AG15:AH15"/>
    <mergeCell ref="Q15:U15"/>
    <mergeCell ref="Q16:S16"/>
    <mergeCell ref="T16:U16"/>
    <mergeCell ref="V15:X15"/>
    <mergeCell ref="Y15:AA15"/>
    <mergeCell ref="L15:P15"/>
    <mergeCell ref="B14:U14"/>
    <mergeCell ref="A13:U13"/>
    <mergeCell ref="AE14:AL14"/>
    <mergeCell ref="AI15:AJ15"/>
    <mergeCell ref="AK15:AL15"/>
    <mergeCell ref="AW15:AX15"/>
    <mergeCell ref="AU14:AX14"/>
    <mergeCell ref="AB15:AD15"/>
    <mergeCell ref="V14:AD14"/>
    <mergeCell ref="AQ15:AR15"/>
    <mergeCell ref="AS15:AT15"/>
    <mergeCell ref="AM14:AT14"/>
    <mergeCell ref="AU15:AV15"/>
    <mergeCell ref="AM15:AN15"/>
    <mergeCell ref="AO15:AP15"/>
  </mergeCells>
  <conditionalFormatting sqref="D17 G17">
    <cfRule type="cellIs" dxfId="12" priority="13" operator="greaterThan">
      <formula>16.99</formula>
    </cfRule>
  </conditionalFormatting>
  <conditionalFormatting sqref="D18 G18">
    <cfRule type="cellIs" dxfId="11" priority="12" operator="between">
      <formula>10</formula>
      <formula>1</formula>
    </cfRule>
  </conditionalFormatting>
  <conditionalFormatting sqref="P18">
    <cfRule type="cellIs" dxfId="10" priority="11" operator="between">
      <formula>12</formula>
      <formula>1</formula>
    </cfRule>
  </conditionalFormatting>
  <conditionalFormatting sqref="P17">
    <cfRule type="cellIs" dxfId="9" priority="10" operator="greaterThan">
      <formula>16.99</formula>
    </cfRule>
  </conditionalFormatting>
  <conditionalFormatting sqref="N18">
    <cfRule type="cellIs" dxfId="8" priority="9" operator="between">
      <formula>17</formula>
      <formula>1</formula>
    </cfRule>
  </conditionalFormatting>
  <conditionalFormatting sqref="N17">
    <cfRule type="cellIs" dxfId="7" priority="8" operator="greaterThan">
      <formula>29.99</formula>
    </cfRule>
  </conditionalFormatting>
  <conditionalFormatting sqref="S18 U18 X18 AA18 AF18 AH18 AJ18 AL18 AN18 AP18 AR18 AT18 AV18 AX18 AD18">
    <cfRule type="cellIs" dxfId="6" priority="7" operator="between">
      <formula>40</formula>
      <formula>1</formula>
    </cfRule>
  </conditionalFormatting>
  <conditionalFormatting sqref="S17 U17 X17 AA17 AF17 AH17 AJ17 AL17 AN17 AP17 AR17 AT17 AV17 AX17 AD17">
    <cfRule type="cellIs" dxfId="5" priority="6" operator="greaterThan">
      <formula>49.99</formula>
    </cfRule>
  </conditionalFormatting>
  <conditionalFormatting sqref="B7">
    <cfRule type="cellIs" dxfId="4" priority="5" operator="greaterThan">
      <formula>10%</formula>
    </cfRule>
  </conditionalFormatting>
  <conditionalFormatting sqref="K18">
    <cfRule type="cellIs" dxfId="3" priority="4" operator="between">
      <formula>10</formula>
      <formula>1</formula>
    </cfRule>
  </conditionalFormatting>
  <conditionalFormatting sqref="K17">
    <cfRule type="cellIs" dxfId="2" priority="3" operator="greaterThan">
      <formula>16.99</formula>
    </cfRule>
  </conditionalFormatting>
  <conditionalFormatting sqref="I18">
    <cfRule type="cellIs" dxfId="1" priority="2" operator="between">
      <formula>17</formula>
      <formula>1</formula>
    </cfRule>
  </conditionalFormatting>
  <conditionalFormatting sqref="I17">
    <cfRule type="cellIs" dxfId="0" priority="1" operator="greaterThan">
      <formula>28.99</formula>
    </cfRule>
  </conditionalFormatting>
  <printOptions horizontalCentered="1" verticalCentered="1"/>
  <pageMargins left="0" right="0" top="0" bottom="0" header="0" footer="0"/>
  <pageSetup scale="65" orientation="landscape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xr:uid="{00000000-0002-0000-0100-000000000000}">
          <x14:formula1>
            <xm:f>'drop downs'!$B$1:$B$105</xm:f>
          </x14:formula1>
          <xm:sqref>AO21:AO61 Q21:Q61 B21:B61 O21:O61 V21:V61 T21:T61 Y21:Y61 L21:L61 H21:H61 J21:J61 AE21:AE61 AG21:AG61 AI21:AI61 E21:E61 AM21:AM61 AS21:AS61 AQ21:AQ61 AW21:AW61 AU21:AU61 AB21:AB61</xm:sqref>
        </x14:dataValidation>
        <x14:dataValidation type="list" allowBlank="1" xr:uid="{00000000-0002-0000-0100-000001000000}">
          <x14:formula1>
            <xm:f>'drop downs'!$A$1:$A$40</xm:f>
          </x14:formula1>
          <xm:sqref>D21:D61 N21:N61 P21:P61 S21:S61 U21:U61 X21:X61 AX21:AX61 G21:G61 I21:I61 K21:K61 AF21:AF61 AH21:AH61 AJ21:AJ61 AL21:AL61 AN21:AN61 AP21:AP61 AD21:AD61 N6:Q6 AR21:AR61 AT21:AT61 AV21:AV61 AA21:AA61 B6:F6</xm:sqref>
        </x14:dataValidation>
        <x14:dataValidation type="list" showDropDown="1" xr:uid="{00000000-0002-0000-0100-000002000000}">
          <x14:formula1>
            <xm:f>'drop downs'!$E$1:$E$4</xm:f>
          </x14:formula1>
          <xm:sqref>O16 L15:M16</xm:sqref>
        </x14:dataValidation>
        <x14:dataValidation type="list" allowBlank="1" xr:uid="{00000000-0002-0000-0100-000003000000}">
          <x14:formula1>
            <xm:f>'drop downs'!$E$1:$E$2</xm:f>
          </x14:formula1>
          <xm:sqref>C21:C61 M21:M61 R21:R61 W21:W61 Z21:Z61 F21:F61 AC21:AC61</xm:sqref>
        </x14:dataValidation>
        <x14:dataValidation type="list" allowBlank="1" xr:uid="{9EB5E3B2-2812-4E88-B172-71703159693B}">
          <x14:formula1>
            <xm:f>'drop downs'!$B$1:$B$205</xm:f>
          </x14:formula1>
          <xm:sqref>AK21:AK61</xm:sqref>
        </x14:dataValidation>
        <x14:dataValidation type="list" allowBlank="1" showInputMessage="1" showErrorMessage="1" xr:uid="{A2559057-17E4-4F94-92FE-5FE5437064A0}">
          <x14:formula1>
            <xm:f>'drop downs'!$F$1:$F$20</xm:f>
          </x14:formula1>
          <xm:sqref>AE15:AL15</xm:sqref>
        </x14:dataValidation>
        <x14:dataValidation type="list" allowBlank="1" showInputMessage="1" showErrorMessage="1" xr:uid="{B92DD2FC-3402-4D7D-A78B-1EDD28C4154F}">
          <x14:formula1>
            <xm:f>'drop downs'!$G$1:$G$11</xm:f>
          </x14:formula1>
          <xm:sqref>AM15:AT15</xm:sqref>
        </x14:dataValidation>
        <x14:dataValidation type="list" allowBlank="1" showInputMessage="1" showErrorMessage="1" xr:uid="{6B7EEBA8-A34A-4D9A-BA67-979A7118E092}">
          <x14:formula1>
            <xm:f>'drop downs'!$H$1:$H$2</xm:f>
          </x14:formula1>
          <xm:sqref>AU15:AX15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"/>
  <sheetViews>
    <sheetView workbookViewId="0">
      <selection activeCell="J12" sqref="J12"/>
    </sheetView>
  </sheetViews>
  <sheetFormatPr defaultRowHeight="14.25" x14ac:dyDescent="0.45"/>
  <sheetData>
    <row r="2" spans="1:12" x14ac:dyDescent="0.45">
      <c r="A2" s="98" t="s">
        <v>98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Word.DocumentMacroEnabled.12" shapeId="1025" r:id="rId4">
          <objectPr defaultSize="0" r:id="rId5">
            <anchor moveWithCells="1">
              <from>
                <xdr:col>0</xdr:col>
                <xdr:colOff>38100</xdr:colOff>
                <xdr:row>3</xdr:row>
                <xdr:rowOff>19050</xdr:rowOff>
              </from>
              <to>
                <xdr:col>9</xdr:col>
                <xdr:colOff>152400</xdr:colOff>
                <xdr:row>43</xdr:row>
                <xdr:rowOff>9525</xdr:rowOff>
              </to>
            </anchor>
          </objectPr>
        </oleObject>
      </mc:Choice>
      <mc:Fallback>
        <oleObject progId="Word.DocumentMacroEnabled.12" shapeId="1025" r:id="rId4"/>
      </mc:Fallback>
    </mc:AlternateContent>
    <mc:AlternateContent xmlns:mc="http://schemas.openxmlformats.org/markup-compatibility/2006">
      <mc:Choice Requires="x14">
        <oleObject progId="Word.DocumentMacroEnabled.12" shapeId="1026" r:id="rId6">
          <objectPr defaultSize="0" autoPict="0" r:id="rId7">
            <anchor moveWithCells="1">
              <from>
                <xdr:col>10</xdr:col>
                <xdr:colOff>9525</xdr:colOff>
                <xdr:row>3</xdr:row>
                <xdr:rowOff>19050</xdr:rowOff>
              </from>
              <to>
                <xdr:col>19</xdr:col>
                <xdr:colOff>123825</xdr:colOff>
                <xdr:row>34</xdr:row>
                <xdr:rowOff>171450</xdr:rowOff>
              </to>
            </anchor>
          </objectPr>
        </oleObject>
      </mc:Choice>
      <mc:Fallback>
        <oleObject progId="Word.DocumentMacroEnabled.12" shapeId="1026" r:id="rId6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33"/>
  <sheetViews>
    <sheetView zoomScale="90" zoomScaleNormal="90" workbookViewId="0">
      <selection activeCell="I16" sqref="I16"/>
    </sheetView>
  </sheetViews>
  <sheetFormatPr defaultRowHeight="14.25" x14ac:dyDescent="0.45"/>
  <sheetData>
    <row r="1" spans="2:20" ht="14.65" thickBot="1" x14ac:dyDescent="0.5"/>
    <row r="2" spans="2:20" x14ac:dyDescent="0.45">
      <c r="B2" s="210" t="s">
        <v>20</v>
      </c>
      <c r="C2" s="211"/>
      <c r="D2" s="212"/>
      <c r="F2" s="210" t="s">
        <v>20</v>
      </c>
      <c r="G2" s="211"/>
      <c r="H2" s="212"/>
      <c r="J2" s="210" t="s">
        <v>20</v>
      </c>
      <c r="K2" s="211"/>
      <c r="L2" s="212"/>
      <c r="N2" s="210" t="s">
        <v>20</v>
      </c>
      <c r="O2" s="211"/>
      <c r="P2" s="212"/>
      <c r="R2" s="210" t="s">
        <v>20</v>
      </c>
      <c r="S2" s="211"/>
      <c r="T2" s="212"/>
    </row>
    <row r="3" spans="2:20" x14ac:dyDescent="0.45">
      <c r="B3" s="213"/>
      <c r="C3" s="214"/>
      <c r="D3" s="215"/>
      <c r="F3" s="213"/>
      <c r="G3" s="214"/>
      <c r="H3" s="215"/>
      <c r="J3" s="213"/>
      <c r="K3" s="214"/>
      <c r="L3" s="215"/>
      <c r="N3" s="213"/>
      <c r="O3" s="214"/>
      <c r="P3" s="215"/>
      <c r="R3" s="213"/>
      <c r="S3" s="214"/>
      <c r="T3" s="215"/>
    </row>
    <row r="4" spans="2:20" x14ac:dyDescent="0.45">
      <c r="B4" s="213"/>
      <c r="C4" s="214"/>
      <c r="D4" s="215"/>
      <c r="F4" s="213"/>
      <c r="G4" s="214"/>
      <c r="H4" s="215"/>
      <c r="J4" s="213"/>
      <c r="K4" s="214"/>
      <c r="L4" s="215"/>
      <c r="N4" s="213"/>
      <c r="O4" s="214"/>
      <c r="P4" s="215"/>
      <c r="R4" s="213"/>
      <c r="S4" s="214"/>
      <c r="T4" s="215"/>
    </row>
    <row r="5" spans="2:20" x14ac:dyDescent="0.45">
      <c r="B5" s="213"/>
      <c r="C5" s="214"/>
      <c r="D5" s="215"/>
      <c r="F5" s="213"/>
      <c r="G5" s="214"/>
      <c r="H5" s="215"/>
      <c r="J5" s="213"/>
      <c r="K5" s="214"/>
      <c r="L5" s="215"/>
      <c r="N5" s="213"/>
      <c r="O5" s="214"/>
      <c r="P5" s="215"/>
      <c r="R5" s="213"/>
      <c r="S5" s="214"/>
      <c r="T5" s="215"/>
    </row>
    <row r="6" spans="2:20" x14ac:dyDescent="0.45">
      <c r="B6" s="213"/>
      <c r="C6" s="214"/>
      <c r="D6" s="215"/>
      <c r="F6" s="213"/>
      <c r="G6" s="214"/>
      <c r="H6" s="215"/>
      <c r="J6" s="213"/>
      <c r="K6" s="214"/>
      <c r="L6" s="215"/>
      <c r="N6" s="213"/>
      <c r="O6" s="214"/>
      <c r="P6" s="215"/>
      <c r="R6" s="213"/>
      <c r="S6" s="214"/>
      <c r="T6" s="215"/>
    </row>
    <row r="7" spans="2:20" x14ac:dyDescent="0.45">
      <c r="B7" s="213"/>
      <c r="C7" s="214"/>
      <c r="D7" s="215"/>
      <c r="F7" s="213"/>
      <c r="G7" s="214"/>
      <c r="H7" s="215"/>
      <c r="J7" s="213"/>
      <c r="K7" s="214"/>
      <c r="L7" s="215"/>
      <c r="N7" s="213"/>
      <c r="O7" s="214"/>
      <c r="P7" s="215"/>
      <c r="R7" s="213"/>
      <c r="S7" s="214"/>
      <c r="T7" s="215"/>
    </row>
    <row r="8" spans="2:20" x14ac:dyDescent="0.45">
      <c r="B8" s="213"/>
      <c r="C8" s="214"/>
      <c r="D8" s="215"/>
      <c r="F8" s="213"/>
      <c r="G8" s="214"/>
      <c r="H8" s="215"/>
      <c r="J8" s="213"/>
      <c r="K8" s="214"/>
      <c r="L8" s="215"/>
      <c r="N8" s="213"/>
      <c r="O8" s="214"/>
      <c r="P8" s="215"/>
      <c r="R8" s="213"/>
      <c r="S8" s="214"/>
      <c r="T8" s="215"/>
    </row>
    <row r="9" spans="2:20" x14ac:dyDescent="0.45">
      <c r="B9" s="213"/>
      <c r="C9" s="214"/>
      <c r="D9" s="215"/>
      <c r="F9" s="213"/>
      <c r="G9" s="214"/>
      <c r="H9" s="215"/>
      <c r="J9" s="213"/>
      <c r="K9" s="214"/>
      <c r="L9" s="215"/>
      <c r="N9" s="213"/>
      <c r="O9" s="214"/>
      <c r="P9" s="215"/>
      <c r="R9" s="213"/>
      <c r="S9" s="214"/>
      <c r="T9" s="215"/>
    </row>
    <row r="10" spans="2:20" x14ac:dyDescent="0.45">
      <c r="B10" s="213"/>
      <c r="C10" s="214"/>
      <c r="D10" s="215"/>
      <c r="F10" s="213"/>
      <c r="G10" s="214"/>
      <c r="H10" s="215"/>
      <c r="J10" s="213"/>
      <c r="K10" s="214"/>
      <c r="L10" s="215"/>
      <c r="N10" s="213"/>
      <c r="O10" s="214"/>
      <c r="P10" s="215"/>
      <c r="R10" s="213"/>
      <c r="S10" s="214"/>
      <c r="T10" s="215"/>
    </row>
    <row r="11" spans="2:20" x14ac:dyDescent="0.45">
      <c r="B11" s="213"/>
      <c r="C11" s="214"/>
      <c r="D11" s="215"/>
      <c r="F11" s="213"/>
      <c r="G11" s="214"/>
      <c r="H11" s="215"/>
      <c r="J11" s="213"/>
      <c r="K11" s="214"/>
      <c r="L11" s="215"/>
      <c r="N11" s="213"/>
      <c r="O11" s="214"/>
      <c r="P11" s="215"/>
      <c r="R11" s="213"/>
      <c r="S11" s="214"/>
      <c r="T11" s="215"/>
    </row>
    <row r="12" spans="2:20" x14ac:dyDescent="0.45">
      <c r="B12" s="213"/>
      <c r="C12" s="214"/>
      <c r="D12" s="215"/>
      <c r="F12" s="213"/>
      <c r="G12" s="214"/>
      <c r="H12" s="215"/>
      <c r="J12" s="213"/>
      <c r="K12" s="214"/>
      <c r="L12" s="215"/>
      <c r="N12" s="213"/>
      <c r="O12" s="214"/>
      <c r="P12" s="215"/>
      <c r="R12" s="213"/>
      <c r="S12" s="214"/>
      <c r="T12" s="215"/>
    </row>
    <row r="13" spans="2:20" ht="14.65" thickBot="1" x14ac:dyDescent="0.5">
      <c r="B13" s="216"/>
      <c r="C13" s="217"/>
      <c r="D13" s="218"/>
      <c r="F13" s="216"/>
      <c r="G13" s="217"/>
      <c r="H13" s="218"/>
      <c r="J13" s="216"/>
      <c r="K13" s="217"/>
      <c r="L13" s="218"/>
      <c r="N13" s="216"/>
      <c r="O13" s="217"/>
      <c r="P13" s="218"/>
      <c r="R13" s="216"/>
      <c r="S13" s="217"/>
      <c r="T13" s="218"/>
    </row>
    <row r="14" spans="2:20" ht="14.65" thickBot="1" x14ac:dyDescent="0.5">
      <c r="B14" s="219" t="s">
        <v>19</v>
      </c>
      <c r="C14" s="220"/>
      <c r="D14" s="221"/>
      <c r="F14" s="228" t="s">
        <v>42</v>
      </c>
      <c r="G14" s="229"/>
      <c r="H14" s="230"/>
      <c r="J14" s="219" t="s">
        <v>19</v>
      </c>
      <c r="K14" s="220"/>
      <c r="L14" s="221"/>
      <c r="N14" s="219" t="s">
        <v>19</v>
      </c>
      <c r="O14" s="220"/>
      <c r="P14" s="221"/>
      <c r="R14" s="219" t="s">
        <v>19</v>
      </c>
      <c r="S14" s="220"/>
      <c r="T14" s="221"/>
    </row>
    <row r="15" spans="2:20" ht="14.25" customHeight="1" x14ac:dyDescent="0.45">
      <c r="B15" s="222" t="s">
        <v>43</v>
      </c>
      <c r="C15" s="223"/>
      <c r="D15" s="224"/>
      <c r="F15" s="222" t="s">
        <v>43</v>
      </c>
      <c r="G15" s="223"/>
      <c r="H15" s="224"/>
      <c r="J15" s="222" t="s">
        <v>17</v>
      </c>
      <c r="K15" s="223"/>
      <c r="L15" s="224"/>
      <c r="N15" s="222" t="s">
        <v>17</v>
      </c>
      <c r="O15" s="223"/>
      <c r="P15" s="224"/>
      <c r="R15" s="222" t="s">
        <v>17</v>
      </c>
      <c r="S15" s="223"/>
      <c r="T15" s="224"/>
    </row>
    <row r="16" spans="2:20" ht="14.65" thickBot="1" x14ac:dyDescent="0.5">
      <c r="B16" s="225"/>
      <c r="C16" s="226"/>
      <c r="D16" s="227"/>
      <c r="F16" s="225"/>
      <c r="G16" s="226"/>
      <c r="H16" s="227"/>
      <c r="J16" s="225"/>
      <c r="K16" s="226"/>
      <c r="L16" s="227"/>
      <c r="N16" s="225"/>
      <c r="O16" s="226"/>
      <c r="P16" s="227"/>
      <c r="R16" s="225"/>
      <c r="S16" s="226"/>
      <c r="T16" s="227"/>
    </row>
    <row r="17" spans="2:20" x14ac:dyDescent="0.45">
      <c r="F17" s="38"/>
      <c r="G17" s="38"/>
      <c r="H17" s="38"/>
    </row>
    <row r="18" spans="2:20" ht="14.65" thickBot="1" x14ac:dyDescent="0.5"/>
    <row r="19" spans="2:20" x14ac:dyDescent="0.45">
      <c r="B19" s="210" t="s">
        <v>20</v>
      </c>
      <c r="C19" s="211"/>
      <c r="D19" s="212"/>
      <c r="F19" s="210" t="s">
        <v>20</v>
      </c>
      <c r="G19" s="211"/>
      <c r="H19" s="212"/>
      <c r="J19" s="210" t="s">
        <v>20</v>
      </c>
      <c r="K19" s="211"/>
      <c r="L19" s="212"/>
      <c r="N19" s="210" t="s">
        <v>20</v>
      </c>
      <c r="O19" s="211"/>
      <c r="P19" s="212"/>
      <c r="R19" s="210" t="s">
        <v>20</v>
      </c>
      <c r="S19" s="211"/>
      <c r="T19" s="212"/>
    </row>
    <row r="20" spans="2:20" x14ac:dyDescent="0.45">
      <c r="B20" s="213"/>
      <c r="C20" s="214"/>
      <c r="D20" s="215"/>
      <c r="F20" s="213"/>
      <c r="G20" s="214"/>
      <c r="H20" s="215"/>
      <c r="J20" s="213"/>
      <c r="K20" s="214"/>
      <c r="L20" s="215"/>
      <c r="N20" s="213"/>
      <c r="O20" s="214"/>
      <c r="P20" s="215"/>
      <c r="R20" s="213"/>
      <c r="S20" s="214"/>
      <c r="T20" s="215"/>
    </row>
    <row r="21" spans="2:20" x14ac:dyDescent="0.45">
      <c r="B21" s="213"/>
      <c r="C21" s="214"/>
      <c r="D21" s="215"/>
      <c r="F21" s="213"/>
      <c r="G21" s="214"/>
      <c r="H21" s="215"/>
      <c r="J21" s="213"/>
      <c r="K21" s="214"/>
      <c r="L21" s="215"/>
      <c r="N21" s="213"/>
      <c r="O21" s="214"/>
      <c r="P21" s="215"/>
      <c r="R21" s="213"/>
      <c r="S21" s="214"/>
      <c r="T21" s="215"/>
    </row>
    <row r="22" spans="2:20" x14ac:dyDescent="0.45">
      <c r="B22" s="213"/>
      <c r="C22" s="214"/>
      <c r="D22" s="215"/>
      <c r="F22" s="213"/>
      <c r="G22" s="214"/>
      <c r="H22" s="215"/>
      <c r="J22" s="213"/>
      <c r="K22" s="214"/>
      <c r="L22" s="215"/>
      <c r="N22" s="213"/>
      <c r="O22" s="214"/>
      <c r="P22" s="215"/>
      <c r="R22" s="213"/>
      <c r="S22" s="214"/>
      <c r="T22" s="215"/>
    </row>
    <row r="23" spans="2:20" x14ac:dyDescent="0.45">
      <c r="B23" s="213"/>
      <c r="C23" s="214"/>
      <c r="D23" s="215"/>
      <c r="F23" s="213"/>
      <c r="G23" s="214"/>
      <c r="H23" s="215"/>
      <c r="J23" s="213"/>
      <c r="K23" s="214"/>
      <c r="L23" s="215"/>
      <c r="N23" s="213"/>
      <c r="O23" s="214"/>
      <c r="P23" s="215"/>
      <c r="R23" s="213"/>
      <c r="S23" s="214"/>
      <c r="T23" s="215"/>
    </row>
    <row r="24" spans="2:20" x14ac:dyDescent="0.45">
      <c r="B24" s="213"/>
      <c r="C24" s="214"/>
      <c r="D24" s="215"/>
      <c r="F24" s="213"/>
      <c r="G24" s="214"/>
      <c r="H24" s="215"/>
      <c r="J24" s="213"/>
      <c r="K24" s="214"/>
      <c r="L24" s="215"/>
      <c r="N24" s="213"/>
      <c r="O24" s="214"/>
      <c r="P24" s="215"/>
      <c r="R24" s="213"/>
      <c r="S24" s="214"/>
      <c r="T24" s="215"/>
    </row>
    <row r="25" spans="2:20" x14ac:dyDescent="0.45">
      <c r="B25" s="213"/>
      <c r="C25" s="214"/>
      <c r="D25" s="215"/>
      <c r="F25" s="213"/>
      <c r="G25" s="214"/>
      <c r="H25" s="215"/>
      <c r="J25" s="213"/>
      <c r="K25" s="214"/>
      <c r="L25" s="215"/>
      <c r="N25" s="213"/>
      <c r="O25" s="214"/>
      <c r="P25" s="215"/>
      <c r="R25" s="213"/>
      <c r="S25" s="214"/>
      <c r="T25" s="215"/>
    </row>
    <row r="26" spans="2:20" x14ac:dyDescent="0.45">
      <c r="B26" s="213"/>
      <c r="C26" s="214"/>
      <c r="D26" s="215"/>
      <c r="F26" s="213"/>
      <c r="G26" s="214"/>
      <c r="H26" s="215"/>
      <c r="J26" s="213"/>
      <c r="K26" s="214"/>
      <c r="L26" s="215"/>
      <c r="N26" s="213"/>
      <c r="O26" s="214"/>
      <c r="P26" s="215"/>
      <c r="R26" s="213"/>
      <c r="S26" s="214"/>
      <c r="T26" s="215"/>
    </row>
    <row r="27" spans="2:20" x14ac:dyDescent="0.45">
      <c r="B27" s="213"/>
      <c r="C27" s="214"/>
      <c r="D27" s="215"/>
      <c r="F27" s="213"/>
      <c r="G27" s="214"/>
      <c r="H27" s="215"/>
      <c r="J27" s="213"/>
      <c r="K27" s="214"/>
      <c r="L27" s="215"/>
      <c r="N27" s="213"/>
      <c r="O27" s="214"/>
      <c r="P27" s="215"/>
      <c r="R27" s="213"/>
      <c r="S27" s="214"/>
      <c r="T27" s="215"/>
    </row>
    <row r="28" spans="2:20" x14ac:dyDescent="0.45">
      <c r="B28" s="213"/>
      <c r="C28" s="214"/>
      <c r="D28" s="215"/>
      <c r="F28" s="213"/>
      <c r="G28" s="214"/>
      <c r="H28" s="215"/>
      <c r="J28" s="213"/>
      <c r="K28" s="214"/>
      <c r="L28" s="215"/>
      <c r="N28" s="213"/>
      <c r="O28" s="214"/>
      <c r="P28" s="215"/>
      <c r="R28" s="213"/>
      <c r="S28" s="214"/>
      <c r="T28" s="215"/>
    </row>
    <row r="29" spans="2:20" x14ac:dyDescent="0.45">
      <c r="B29" s="213"/>
      <c r="C29" s="214"/>
      <c r="D29" s="215"/>
      <c r="F29" s="213"/>
      <c r="G29" s="214"/>
      <c r="H29" s="215"/>
      <c r="J29" s="213"/>
      <c r="K29" s="214"/>
      <c r="L29" s="215"/>
      <c r="N29" s="213"/>
      <c r="O29" s="214"/>
      <c r="P29" s="215"/>
      <c r="R29" s="213"/>
      <c r="S29" s="214"/>
      <c r="T29" s="215"/>
    </row>
    <row r="30" spans="2:20" ht="14.65" thickBot="1" x14ac:dyDescent="0.5">
      <c r="B30" s="216"/>
      <c r="C30" s="217"/>
      <c r="D30" s="218"/>
      <c r="F30" s="216"/>
      <c r="G30" s="217"/>
      <c r="H30" s="218"/>
      <c r="J30" s="216"/>
      <c r="K30" s="217"/>
      <c r="L30" s="218"/>
      <c r="N30" s="216"/>
      <c r="O30" s="217"/>
      <c r="P30" s="218"/>
      <c r="R30" s="216"/>
      <c r="S30" s="217"/>
      <c r="T30" s="218"/>
    </row>
    <row r="31" spans="2:20" ht="14.65" thickBot="1" x14ac:dyDescent="0.5">
      <c r="B31" s="219" t="s">
        <v>19</v>
      </c>
      <c r="C31" s="220"/>
      <c r="D31" s="221"/>
      <c r="F31" s="219" t="s">
        <v>19</v>
      </c>
      <c r="G31" s="220"/>
      <c r="H31" s="221"/>
      <c r="J31" s="219" t="s">
        <v>19</v>
      </c>
      <c r="K31" s="220"/>
      <c r="L31" s="221"/>
      <c r="N31" s="219" t="s">
        <v>19</v>
      </c>
      <c r="O31" s="220"/>
      <c r="P31" s="221"/>
      <c r="R31" s="219" t="s">
        <v>19</v>
      </c>
      <c r="S31" s="220"/>
      <c r="T31" s="221"/>
    </row>
    <row r="32" spans="2:20" x14ac:dyDescent="0.45">
      <c r="B32" s="222" t="s">
        <v>17</v>
      </c>
      <c r="C32" s="223"/>
      <c r="D32" s="224"/>
      <c r="F32" s="222" t="s">
        <v>17</v>
      </c>
      <c r="G32" s="223"/>
      <c r="H32" s="224"/>
      <c r="J32" s="222" t="s">
        <v>17</v>
      </c>
      <c r="K32" s="223"/>
      <c r="L32" s="224"/>
      <c r="N32" s="222" t="s">
        <v>17</v>
      </c>
      <c r="O32" s="223"/>
      <c r="P32" s="224"/>
      <c r="R32" s="222" t="s">
        <v>17</v>
      </c>
      <c r="S32" s="223"/>
      <c r="T32" s="224"/>
    </row>
    <row r="33" spans="2:20" ht="14.65" thickBot="1" x14ac:dyDescent="0.5">
      <c r="B33" s="225"/>
      <c r="C33" s="226"/>
      <c r="D33" s="227"/>
      <c r="F33" s="225"/>
      <c r="G33" s="226"/>
      <c r="H33" s="227"/>
      <c r="J33" s="225"/>
      <c r="K33" s="226"/>
      <c r="L33" s="227"/>
      <c r="N33" s="225"/>
      <c r="O33" s="226"/>
      <c r="P33" s="227"/>
      <c r="R33" s="225"/>
      <c r="S33" s="226"/>
      <c r="T33" s="227"/>
    </row>
  </sheetData>
  <mergeCells count="30">
    <mergeCell ref="B2:D13"/>
    <mergeCell ref="B14:D14"/>
    <mergeCell ref="B15:D16"/>
    <mergeCell ref="F2:H13"/>
    <mergeCell ref="F14:H14"/>
    <mergeCell ref="F15:H16"/>
    <mergeCell ref="J2:L13"/>
    <mergeCell ref="J14:L14"/>
    <mergeCell ref="J15:L16"/>
    <mergeCell ref="N2:P13"/>
    <mergeCell ref="N14:P14"/>
    <mergeCell ref="N15:P16"/>
    <mergeCell ref="B19:D30"/>
    <mergeCell ref="B31:D31"/>
    <mergeCell ref="B32:D33"/>
    <mergeCell ref="F19:H30"/>
    <mergeCell ref="F31:H31"/>
    <mergeCell ref="F32:H33"/>
    <mergeCell ref="R32:T33"/>
    <mergeCell ref="J19:L30"/>
    <mergeCell ref="J31:L31"/>
    <mergeCell ref="J32:L33"/>
    <mergeCell ref="N19:P30"/>
    <mergeCell ref="N31:P31"/>
    <mergeCell ref="N32:P33"/>
    <mergeCell ref="R2:T13"/>
    <mergeCell ref="R14:T14"/>
    <mergeCell ref="R15:T16"/>
    <mergeCell ref="R19:T30"/>
    <mergeCell ref="R31:T3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U53"/>
  <sheetViews>
    <sheetView zoomScale="80" zoomScaleNormal="80" workbookViewId="0">
      <pane xSplit="1" ySplit="3" topLeftCell="B4" activePane="bottomRight" state="frozen"/>
      <selection activeCell="H9" sqref="H9"/>
      <selection pane="topRight" activeCell="H9" sqref="H9"/>
      <selection pane="bottomLeft" activeCell="H9" sqref="H9"/>
      <selection pane="bottomRight" activeCell="A13" sqref="A13"/>
    </sheetView>
  </sheetViews>
  <sheetFormatPr defaultRowHeight="14.25" x14ac:dyDescent="0.45"/>
  <cols>
    <col min="1" max="1" width="21.59765625" customWidth="1"/>
    <col min="2" max="2" width="9.3984375" bestFit="1" customWidth="1"/>
    <col min="4" max="4" width="9.3984375" bestFit="1" customWidth="1"/>
    <col min="6" max="6" width="9.3984375" bestFit="1" customWidth="1"/>
    <col min="8" max="8" width="9.3984375" bestFit="1" customWidth="1"/>
    <col min="10" max="10" width="9.3984375" bestFit="1" customWidth="1"/>
    <col min="12" max="12" width="9.3984375" customWidth="1"/>
    <col min="14" max="14" width="9.3984375" bestFit="1" customWidth="1"/>
    <col min="16" max="16" width="9.3984375" bestFit="1" customWidth="1"/>
  </cols>
  <sheetData>
    <row r="1" spans="1:21" ht="28.9" thickBot="1" x14ac:dyDescent="0.9">
      <c r="A1" s="209" t="s">
        <v>23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</row>
    <row r="2" spans="1:21" ht="18.399999999999999" thickBot="1" x14ac:dyDescent="0.6">
      <c r="A2" s="41" t="s">
        <v>52</v>
      </c>
      <c r="B2" s="204">
        <f>'SMUSA Data Entry'!B2:D2</f>
        <v>0</v>
      </c>
      <c r="C2" s="205"/>
      <c r="D2" s="42" t="s">
        <v>45</v>
      </c>
      <c r="E2" s="233">
        <f>'SMUSA Data Entry'!F2</f>
        <v>0</v>
      </c>
      <c r="F2" s="206"/>
      <c r="G2" s="206"/>
      <c r="H2" s="207"/>
      <c r="I2" s="202" t="s">
        <v>44</v>
      </c>
      <c r="J2" s="203"/>
      <c r="K2" s="203"/>
      <c r="L2" s="206">
        <f>'SMUSA Data Entry'!M2</f>
        <v>0</v>
      </c>
      <c r="M2" s="206"/>
      <c r="N2" s="206"/>
      <c r="O2" s="208"/>
    </row>
    <row r="3" spans="1:21" ht="18.399999999999999" thickBot="1" x14ac:dyDescent="0.6">
      <c r="A3" s="175" t="s">
        <v>53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234"/>
    </row>
    <row r="4" spans="1:21" ht="16.149999999999999" thickBot="1" x14ac:dyDescent="0.55000000000000004">
      <c r="A4" s="20"/>
      <c r="B4" s="231" t="s">
        <v>109</v>
      </c>
      <c r="C4" s="232"/>
      <c r="D4" s="231" t="s">
        <v>102</v>
      </c>
      <c r="E4" s="232"/>
      <c r="F4" s="231" t="s">
        <v>105</v>
      </c>
      <c r="G4" s="232"/>
      <c r="H4" s="231" t="s">
        <v>111</v>
      </c>
      <c r="I4" s="232"/>
      <c r="J4" s="231" t="s">
        <v>55</v>
      </c>
      <c r="K4" s="232"/>
      <c r="L4" s="231" t="s">
        <v>56</v>
      </c>
      <c r="M4" s="232"/>
      <c r="N4" s="231" t="s">
        <v>57</v>
      </c>
      <c r="O4" s="232"/>
      <c r="P4" s="231" t="s">
        <v>58</v>
      </c>
      <c r="Q4" s="232"/>
      <c r="R4" s="231" t="s">
        <v>100</v>
      </c>
      <c r="S4" s="232"/>
      <c r="T4" s="231" t="s">
        <v>101</v>
      </c>
      <c r="U4" s="232"/>
    </row>
    <row r="5" spans="1:21" ht="14.65" thickBot="1" x14ac:dyDescent="0.5">
      <c r="A5" s="20"/>
      <c r="B5" s="138" t="s">
        <v>7</v>
      </c>
      <c r="C5" s="139"/>
      <c r="D5" s="138" t="s">
        <v>110</v>
      </c>
      <c r="E5" s="139"/>
      <c r="F5" s="138" t="s">
        <v>80</v>
      </c>
      <c r="G5" s="139"/>
      <c r="H5" s="138" t="s">
        <v>112</v>
      </c>
      <c r="I5" s="139"/>
      <c r="J5" s="138" t="s">
        <v>54</v>
      </c>
      <c r="K5" s="139"/>
      <c r="L5" s="138" t="s">
        <v>54</v>
      </c>
      <c r="M5" s="139"/>
      <c r="N5" s="138" t="s">
        <v>54</v>
      </c>
      <c r="O5" s="139"/>
      <c r="P5" s="138" t="s">
        <v>54</v>
      </c>
      <c r="Q5" s="139"/>
      <c r="R5" s="138" t="s">
        <v>54</v>
      </c>
      <c r="S5" s="139"/>
      <c r="T5" s="138" t="s">
        <v>54</v>
      </c>
      <c r="U5" s="139"/>
    </row>
    <row r="6" spans="1:21" x14ac:dyDescent="0.45">
      <c r="A6" s="20"/>
      <c r="B6" s="23" t="s">
        <v>25</v>
      </c>
      <c r="C6" s="24">
        <f>MAX(B13:B53)</f>
        <v>0</v>
      </c>
      <c r="D6" s="23" t="s">
        <v>25</v>
      </c>
      <c r="E6" s="24">
        <f>MAX(D13:D53)</f>
        <v>0</v>
      </c>
      <c r="F6" s="23" t="s">
        <v>25</v>
      </c>
      <c r="G6" s="24">
        <f>MAX(F13:F53)</f>
        <v>0</v>
      </c>
      <c r="H6" s="23" t="s">
        <v>25</v>
      </c>
      <c r="I6" s="24">
        <f>MAX(H13:H53)</f>
        <v>0</v>
      </c>
      <c r="J6" s="23" t="s">
        <v>25</v>
      </c>
      <c r="K6" s="24">
        <f>MAX(J13:J53)</f>
        <v>0</v>
      </c>
      <c r="L6" s="23" t="s">
        <v>25</v>
      </c>
      <c r="M6" s="24">
        <f>MAX(L13:L53)</f>
        <v>0</v>
      </c>
      <c r="N6" s="23" t="s">
        <v>25</v>
      </c>
      <c r="O6" s="24">
        <f>MAX(N13:N53)</f>
        <v>0</v>
      </c>
      <c r="P6" s="23" t="s">
        <v>25</v>
      </c>
      <c r="Q6" s="24">
        <f>MAX(P13:P53)</f>
        <v>0</v>
      </c>
      <c r="R6" s="23" t="s">
        <v>25</v>
      </c>
      <c r="S6" s="24">
        <f>MAX(R13:R53)</f>
        <v>0</v>
      </c>
      <c r="T6" s="23" t="s">
        <v>25</v>
      </c>
      <c r="U6" s="24">
        <f>MAX(T13:T53)</f>
        <v>0</v>
      </c>
    </row>
    <row r="7" spans="1:21" x14ac:dyDescent="0.45">
      <c r="A7" s="20"/>
      <c r="B7" s="28" t="s">
        <v>26</v>
      </c>
      <c r="C7" s="29">
        <f>MIN(B13:B53)</f>
        <v>0</v>
      </c>
      <c r="D7" s="28" t="s">
        <v>26</v>
      </c>
      <c r="E7" s="29">
        <f>MIN(D13:D53)</f>
        <v>0</v>
      </c>
      <c r="F7" s="28" t="s">
        <v>26</v>
      </c>
      <c r="G7" s="29">
        <f>MIN(F13:F53)</f>
        <v>0</v>
      </c>
      <c r="H7" s="28" t="s">
        <v>26</v>
      </c>
      <c r="I7" s="29">
        <f>MIN(H13:H53)</f>
        <v>0</v>
      </c>
      <c r="J7" s="28" t="s">
        <v>26</v>
      </c>
      <c r="K7" s="29">
        <f>MIN(J13:J53)</f>
        <v>0</v>
      </c>
      <c r="L7" s="28" t="s">
        <v>26</v>
      </c>
      <c r="M7" s="29">
        <f>MIN(L13:L53)</f>
        <v>0</v>
      </c>
      <c r="N7" s="28" t="s">
        <v>26</v>
      </c>
      <c r="O7" s="29">
        <f>MIN(N13:N53)</f>
        <v>0</v>
      </c>
      <c r="P7" s="28" t="s">
        <v>26</v>
      </c>
      <c r="Q7" s="29">
        <f>MIN(P13:P53)</f>
        <v>0</v>
      </c>
      <c r="R7" s="28" t="s">
        <v>26</v>
      </c>
      <c r="S7" s="29">
        <f>MIN(R13:R53)</f>
        <v>0</v>
      </c>
      <c r="T7" s="28" t="s">
        <v>26</v>
      </c>
      <c r="U7" s="29">
        <f>MIN(T13:T53)</f>
        <v>0</v>
      </c>
    </row>
    <row r="8" spans="1:21" ht="14.65" thickBot="1" x14ac:dyDescent="0.5">
      <c r="A8" s="20"/>
      <c r="B8" s="52" t="s">
        <v>24</v>
      </c>
      <c r="C8" s="53" t="e">
        <f>AVERAGE(B13:B53)</f>
        <v>#DIV/0!</v>
      </c>
      <c r="D8" s="30" t="s">
        <v>24</v>
      </c>
      <c r="E8" s="31" t="e">
        <f>AVERAGE(D13:D53)</f>
        <v>#DIV/0!</v>
      </c>
      <c r="F8" s="30" t="s">
        <v>24</v>
      </c>
      <c r="G8" s="31" t="e">
        <f>AVERAGE(F13:F53)</f>
        <v>#DIV/0!</v>
      </c>
      <c r="H8" s="30" t="s">
        <v>24</v>
      </c>
      <c r="I8" s="31" t="e">
        <f>AVERAGE(H13:H53)</f>
        <v>#DIV/0!</v>
      </c>
      <c r="J8" s="30" t="s">
        <v>24</v>
      </c>
      <c r="K8" s="31" t="e">
        <f>AVERAGE(J13:J53)</f>
        <v>#DIV/0!</v>
      </c>
      <c r="L8" s="30" t="s">
        <v>24</v>
      </c>
      <c r="M8" s="31" t="e">
        <f>AVERAGE(L13:L53)</f>
        <v>#DIV/0!</v>
      </c>
      <c r="N8" s="30" t="s">
        <v>24</v>
      </c>
      <c r="O8" s="31" t="e">
        <f>AVERAGE(N13:N53)</f>
        <v>#DIV/0!</v>
      </c>
      <c r="P8" s="30" t="s">
        <v>24</v>
      </c>
      <c r="Q8" s="31" t="e">
        <f>AVERAGE(P13:P53)</f>
        <v>#DIV/0!</v>
      </c>
      <c r="R8" s="30" t="s">
        <v>24</v>
      </c>
      <c r="S8" s="31" t="e">
        <f>AVERAGE(R13:R53)</f>
        <v>#DIV/0!</v>
      </c>
      <c r="T8" s="30" t="s">
        <v>24</v>
      </c>
      <c r="U8" s="31" t="e">
        <f>AVERAGE(T13:T53)</f>
        <v>#DIV/0!</v>
      </c>
    </row>
    <row r="9" spans="1:21" x14ac:dyDescent="0.45">
      <c r="A9" s="20"/>
      <c r="B9" s="23" t="s">
        <v>78</v>
      </c>
      <c r="C9" s="51">
        <f>COUNT(C13:C17, "&gt;0")</f>
        <v>0</v>
      </c>
      <c r="D9" s="23" t="s">
        <v>78</v>
      </c>
      <c r="E9" s="51">
        <f t="shared" ref="E9" si="0">COUNT(E13:E17, "&gt;0")</f>
        <v>0</v>
      </c>
      <c r="F9" s="23" t="s">
        <v>78</v>
      </c>
      <c r="G9" s="51">
        <f t="shared" ref="G9" si="1">COUNT(G13:G17, "&gt;0")</f>
        <v>0</v>
      </c>
      <c r="H9" s="23" t="s">
        <v>78</v>
      </c>
      <c r="I9" s="51">
        <f t="shared" ref="I9" si="2">COUNT(I13:I17, "&gt;0")</f>
        <v>0</v>
      </c>
      <c r="J9" s="23" t="s">
        <v>78</v>
      </c>
      <c r="K9" s="51">
        <f t="shared" ref="K9" si="3">COUNT(K13:K17, "&gt;0")</f>
        <v>0</v>
      </c>
      <c r="L9" s="23" t="s">
        <v>78</v>
      </c>
      <c r="M9" s="51">
        <f t="shared" ref="M9" si="4">COUNT(M13:M17, "&gt;0")</f>
        <v>0</v>
      </c>
      <c r="N9" s="23" t="s">
        <v>78</v>
      </c>
      <c r="O9" s="51">
        <f t="shared" ref="O9" si="5">COUNT(O13:O17, "&gt;0")</f>
        <v>0</v>
      </c>
      <c r="P9" s="23" t="s">
        <v>78</v>
      </c>
      <c r="Q9" s="51">
        <f t="shared" ref="Q9:S9" si="6">COUNT(Q13:Q17, "&gt;0")</f>
        <v>0</v>
      </c>
      <c r="R9" s="23" t="s">
        <v>78</v>
      </c>
      <c r="S9" s="51">
        <f t="shared" si="6"/>
        <v>0</v>
      </c>
      <c r="T9" s="23" t="s">
        <v>78</v>
      </c>
      <c r="U9" s="51">
        <f t="shared" ref="U9" si="7">COUNT(U13:U17, "&gt;0")</f>
        <v>0</v>
      </c>
    </row>
    <row r="10" spans="1:21" x14ac:dyDescent="0.45">
      <c r="A10" s="20"/>
      <c r="B10" s="28" t="s">
        <v>79</v>
      </c>
      <c r="C10" s="49">
        <f>SUM(C13:C53)</f>
        <v>0</v>
      </c>
      <c r="D10" s="28" t="s">
        <v>79</v>
      </c>
      <c r="E10" s="49">
        <f t="shared" ref="E10" si="8">SUM(E13:E53)</f>
        <v>0</v>
      </c>
      <c r="F10" s="28" t="s">
        <v>79</v>
      </c>
      <c r="G10" s="49">
        <f t="shared" ref="G10" si="9">SUM(G13:G53)</f>
        <v>0</v>
      </c>
      <c r="H10" s="28" t="s">
        <v>79</v>
      </c>
      <c r="I10" s="49">
        <f t="shared" ref="I10" si="10">SUM(I13:I53)</f>
        <v>0</v>
      </c>
      <c r="J10" s="28" t="s">
        <v>79</v>
      </c>
      <c r="K10" s="49">
        <f t="shared" ref="K10" si="11">SUM(K13:K53)</f>
        <v>0</v>
      </c>
      <c r="L10" s="28" t="s">
        <v>79</v>
      </c>
      <c r="M10" s="49">
        <f t="shared" ref="M10" si="12">SUM(M13:M53)</f>
        <v>0</v>
      </c>
      <c r="N10" s="28" t="s">
        <v>79</v>
      </c>
      <c r="O10" s="49">
        <f t="shared" ref="O10" si="13">SUM(O13:O53)</f>
        <v>0</v>
      </c>
      <c r="P10" s="28" t="s">
        <v>79</v>
      </c>
      <c r="Q10" s="49">
        <f t="shared" ref="Q10:S10" si="14">SUM(Q13:Q53)</f>
        <v>0</v>
      </c>
      <c r="R10" s="28" t="s">
        <v>79</v>
      </c>
      <c r="S10" s="49">
        <f t="shared" si="14"/>
        <v>0</v>
      </c>
      <c r="T10" s="28" t="s">
        <v>79</v>
      </c>
      <c r="U10" s="49">
        <f t="shared" ref="U10" si="15">SUM(U13:U53)</f>
        <v>0</v>
      </c>
    </row>
    <row r="11" spans="1:21" ht="14.65" thickBot="1" x14ac:dyDescent="0.5">
      <c r="A11" s="20"/>
      <c r="B11" s="28" t="s">
        <v>77</v>
      </c>
      <c r="C11" s="50" t="e">
        <f>C10/C9</f>
        <v>#DIV/0!</v>
      </c>
      <c r="D11" s="28" t="s">
        <v>77</v>
      </c>
      <c r="E11" s="50" t="e">
        <f t="shared" ref="E11" si="16">E10/E9</f>
        <v>#DIV/0!</v>
      </c>
      <c r="F11" s="28" t="s">
        <v>77</v>
      </c>
      <c r="G11" s="50" t="e">
        <f t="shared" ref="G11" si="17">G10/G9</f>
        <v>#DIV/0!</v>
      </c>
      <c r="H11" s="28" t="s">
        <v>77</v>
      </c>
      <c r="I11" s="50" t="e">
        <f t="shared" ref="I11" si="18">I10/I9</f>
        <v>#DIV/0!</v>
      </c>
      <c r="J11" s="28" t="s">
        <v>77</v>
      </c>
      <c r="K11" s="50" t="e">
        <f t="shared" ref="K11" si="19">K10/K9</f>
        <v>#DIV/0!</v>
      </c>
      <c r="L11" s="28" t="s">
        <v>77</v>
      </c>
      <c r="M11" s="50" t="e">
        <f t="shared" ref="M11" si="20">M10/M9</f>
        <v>#DIV/0!</v>
      </c>
      <c r="N11" s="28" t="s">
        <v>77</v>
      </c>
      <c r="O11" s="50" t="e">
        <f t="shared" ref="O11" si="21">O10/O9</f>
        <v>#DIV/0!</v>
      </c>
      <c r="P11" s="28" t="s">
        <v>77</v>
      </c>
      <c r="Q11" s="50" t="e">
        <f t="shared" ref="Q11:S11" si="22">Q10/Q9</f>
        <v>#DIV/0!</v>
      </c>
      <c r="R11" s="28" t="s">
        <v>77</v>
      </c>
      <c r="S11" s="50" t="e">
        <f t="shared" si="22"/>
        <v>#DIV/0!</v>
      </c>
      <c r="T11" s="28" t="s">
        <v>77</v>
      </c>
      <c r="U11" s="50" t="e">
        <f t="shared" ref="U11" si="23">U10/U9</f>
        <v>#DIV/0!</v>
      </c>
    </row>
    <row r="12" spans="1:21" s="46" customFormat="1" ht="28.9" thickBot="1" x14ac:dyDescent="0.5">
      <c r="A12" s="44" t="s">
        <v>38</v>
      </c>
      <c r="B12" s="45" t="s">
        <v>41</v>
      </c>
      <c r="C12" s="43" t="s">
        <v>49</v>
      </c>
      <c r="D12" s="45" t="s">
        <v>41</v>
      </c>
      <c r="E12" s="43" t="s">
        <v>49</v>
      </c>
      <c r="F12" s="45" t="s">
        <v>41</v>
      </c>
      <c r="G12" s="43" t="s">
        <v>49</v>
      </c>
      <c r="H12" s="45" t="s">
        <v>41</v>
      </c>
      <c r="I12" s="43" t="s">
        <v>49</v>
      </c>
      <c r="J12" s="45" t="s">
        <v>41</v>
      </c>
      <c r="K12" s="43" t="s">
        <v>49</v>
      </c>
      <c r="L12" s="45" t="s">
        <v>41</v>
      </c>
      <c r="M12" s="43" t="s">
        <v>49</v>
      </c>
      <c r="N12" s="45" t="s">
        <v>41</v>
      </c>
      <c r="O12" s="43" t="s">
        <v>49</v>
      </c>
      <c r="P12" s="45" t="s">
        <v>41</v>
      </c>
      <c r="Q12" s="43" t="s">
        <v>49</v>
      </c>
      <c r="R12" s="45" t="s">
        <v>41</v>
      </c>
      <c r="S12" s="43" t="s">
        <v>49</v>
      </c>
      <c r="T12" s="45" t="s">
        <v>41</v>
      </c>
      <c r="U12" s="43" t="s">
        <v>49</v>
      </c>
    </row>
    <row r="13" spans="1:21" x14ac:dyDescent="0.45">
      <c r="A13" s="54">
        <f>'SMUSA Data Entry'!A21</f>
        <v>0</v>
      </c>
      <c r="B13" s="55"/>
      <c r="C13" s="56"/>
      <c r="D13" s="55"/>
      <c r="E13" s="56"/>
      <c r="F13" s="55"/>
      <c r="G13" s="56"/>
      <c r="H13" s="55"/>
      <c r="I13" s="56"/>
      <c r="J13" s="55"/>
      <c r="K13" s="56"/>
      <c r="L13" s="55"/>
      <c r="M13" s="56"/>
      <c r="N13" s="55"/>
      <c r="O13" s="56"/>
      <c r="P13" s="55"/>
      <c r="Q13" s="56"/>
      <c r="R13" s="55"/>
      <c r="S13" s="56"/>
      <c r="T13" s="55"/>
      <c r="U13" s="56"/>
    </row>
    <row r="14" spans="1:21" x14ac:dyDescent="0.45">
      <c r="A14" s="54">
        <f>'SMUSA Data Entry'!A22</f>
        <v>0</v>
      </c>
      <c r="B14" s="55"/>
      <c r="C14" s="57"/>
      <c r="D14" s="55"/>
      <c r="E14" s="57"/>
      <c r="F14" s="55"/>
      <c r="G14" s="57"/>
      <c r="H14" s="55"/>
      <c r="I14" s="57"/>
      <c r="J14" s="55"/>
      <c r="K14" s="57"/>
      <c r="L14" s="55"/>
      <c r="M14" s="57"/>
      <c r="N14" s="55"/>
      <c r="O14" s="57"/>
      <c r="P14" s="55"/>
      <c r="Q14" s="57"/>
      <c r="R14" s="55"/>
      <c r="S14" s="57"/>
      <c r="T14" s="55"/>
      <c r="U14" s="57"/>
    </row>
    <row r="15" spans="1:21" x14ac:dyDescent="0.45">
      <c r="A15" s="54">
        <f>'SMUSA Data Entry'!A23</f>
        <v>0</v>
      </c>
      <c r="B15" s="58"/>
      <c r="C15" s="57"/>
      <c r="D15" s="58"/>
      <c r="E15" s="57"/>
      <c r="F15" s="58"/>
      <c r="G15" s="57"/>
      <c r="H15" s="58"/>
      <c r="I15" s="57"/>
      <c r="J15" s="58"/>
      <c r="K15" s="57"/>
      <c r="L15" s="58"/>
      <c r="M15" s="57"/>
      <c r="N15" s="58"/>
      <c r="O15" s="57"/>
      <c r="P15" s="58"/>
      <c r="Q15" s="57"/>
      <c r="R15" s="58"/>
      <c r="S15" s="57"/>
      <c r="T15" s="58"/>
      <c r="U15" s="57"/>
    </row>
    <row r="16" spans="1:21" x14ac:dyDescent="0.45">
      <c r="A16" s="54">
        <f>'SMUSA Data Entry'!A24</f>
        <v>0</v>
      </c>
      <c r="B16" s="58"/>
      <c r="C16" s="57"/>
      <c r="D16" s="58"/>
      <c r="E16" s="57"/>
      <c r="F16" s="58"/>
      <c r="G16" s="57"/>
      <c r="H16" s="58"/>
      <c r="I16" s="57"/>
      <c r="J16" s="58"/>
      <c r="K16" s="57"/>
      <c r="L16" s="58"/>
      <c r="M16" s="57"/>
      <c r="N16" s="58"/>
      <c r="O16" s="57"/>
      <c r="P16" s="58"/>
      <c r="Q16" s="57"/>
      <c r="R16" s="58"/>
      <c r="S16" s="57"/>
      <c r="T16" s="58"/>
      <c r="U16" s="57"/>
    </row>
    <row r="17" spans="1:21" x14ac:dyDescent="0.45">
      <c r="A17" s="54">
        <f>'SMUSA Data Entry'!A25</f>
        <v>0</v>
      </c>
      <c r="B17" s="58"/>
      <c r="C17" s="57"/>
      <c r="D17" s="58"/>
      <c r="E17" s="57"/>
      <c r="F17" s="58"/>
      <c r="G17" s="57"/>
      <c r="H17" s="58"/>
      <c r="I17" s="57"/>
      <c r="J17" s="58"/>
      <c r="K17" s="57"/>
      <c r="L17" s="58"/>
      <c r="M17" s="57"/>
      <c r="N17" s="58"/>
      <c r="O17" s="57"/>
      <c r="P17" s="58"/>
      <c r="Q17" s="57"/>
      <c r="R17" s="58"/>
      <c r="S17" s="57"/>
      <c r="T17" s="58"/>
      <c r="U17" s="57"/>
    </row>
    <row r="18" spans="1:21" x14ac:dyDescent="0.45">
      <c r="A18" s="54">
        <f>'SMUSA Data Entry'!A26</f>
        <v>0</v>
      </c>
      <c r="B18" s="58"/>
      <c r="C18" s="57"/>
      <c r="D18" s="58"/>
      <c r="E18" s="57"/>
      <c r="F18" s="58"/>
      <c r="G18" s="57"/>
      <c r="H18" s="58"/>
      <c r="I18" s="57"/>
      <c r="J18" s="58"/>
      <c r="K18" s="57"/>
      <c r="L18" s="58"/>
      <c r="M18" s="57"/>
      <c r="N18" s="58"/>
      <c r="O18" s="57"/>
      <c r="P18" s="58"/>
      <c r="Q18" s="57"/>
      <c r="R18" s="58"/>
      <c r="S18" s="57"/>
      <c r="T18" s="58"/>
      <c r="U18" s="57"/>
    </row>
    <row r="19" spans="1:21" x14ac:dyDescent="0.45">
      <c r="A19" s="54">
        <f>'SMUSA Data Entry'!A27</f>
        <v>0</v>
      </c>
      <c r="B19" s="58"/>
      <c r="C19" s="57"/>
      <c r="D19" s="58"/>
      <c r="E19" s="57"/>
      <c r="F19" s="58"/>
      <c r="G19" s="57"/>
      <c r="H19" s="58"/>
      <c r="I19" s="57"/>
      <c r="J19" s="58"/>
      <c r="K19" s="57"/>
      <c r="L19" s="58"/>
      <c r="M19" s="57"/>
      <c r="N19" s="58"/>
      <c r="O19" s="57"/>
      <c r="P19" s="58"/>
      <c r="Q19" s="57"/>
      <c r="R19" s="58"/>
      <c r="S19" s="57"/>
      <c r="T19" s="58"/>
      <c r="U19" s="57"/>
    </row>
    <row r="20" spans="1:21" x14ac:dyDescent="0.45">
      <c r="A20" s="54">
        <f>'SMUSA Data Entry'!A28</f>
        <v>0</v>
      </c>
      <c r="B20" s="58"/>
      <c r="C20" s="57"/>
      <c r="D20" s="58"/>
      <c r="E20" s="57"/>
      <c r="F20" s="58"/>
      <c r="G20" s="57"/>
      <c r="H20" s="58"/>
      <c r="I20" s="57"/>
      <c r="J20" s="58"/>
      <c r="K20" s="57"/>
      <c r="L20" s="58"/>
      <c r="M20" s="57"/>
      <c r="N20" s="58"/>
      <c r="O20" s="57"/>
      <c r="P20" s="58"/>
      <c r="Q20" s="57"/>
      <c r="R20" s="58"/>
      <c r="S20" s="57"/>
      <c r="T20" s="58"/>
      <c r="U20" s="57"/>
    </row>
    <row r="21" spans="1:21" x14ac:dyDescent="0.45">
      <c r="A21" s="54">
        <f>'SMUSA Data Entry'!A29</f>
        <v>0</v>
      </c>
      <c r="B21" s="58"/>
      <c r="C21" s="57"/>
      <c r="D21" s="58"/>
      <c r="E21" s="57"/>
      <c r="F21" s="58"/>
      <c r="G21" s="57"/>
      <c r="H21" s="58"/>
      <c r="I21" s="57"/>
      <c r="J21" s="58"/>
      <c r="K21" s="57"/>
      <c r="L21" s="58"/>
      <c r="M21" s="57"/>
      <c r="N21" s="58"/>
      <c r="O21" s="57"/>
      <c r="P21" s="58"/>
      <c r="Q21" s="57"/>
      <c r="R21" s="58"/>
      <c r="S21" s="57"/>
      <c r="T21" s="58"/>
      <c r="U21" s="57"/>
    </row>
    <row r="22" spans="1:21" x14ac:dyDescent="0.45">
      <c r="A22" s="54">
        <f>'SMUSA Data Entry'!A30</f>
        <v>0</v>
      </c>
      <c r="B22" s="58"/>
      <c r="C22" s="57"/>
      <c r="D22" s="58"/>
      <c r="E22" s="57"/>
      <c r="F22" s="58"/>
      <c r="G22" s="57"/>
      <c r="H22" s="58"/>
      <c r="I22" s="57"/>
      <c r="J22" s="58"/>
      <c r="K22" s="57"/>
      <c r="L22" s="58"/>
      <c r="M22" s="57"/>
      <c r="N22" s="58"/>
      <c r="O22" s="57"/>
      <c r="P22" s="58"/>
      <c r="Q22" s="57"/>
      <c r="R22" s="58"/>
      <c r="S22" s="57"/>
      <c r="T22" s="58"/>
      <c r="U22" s="57"/>
    </row>
    <row r="23" spans="1:21" x14ac:dyDescent="0.45">
      <c r="A23" s="54">
        <f>'SMUSA Data Entry'!A31</f>
        <v>0</v>
      </c>
      <c r="B23" s="58"/>
      <c r="C23" s="57"/>
      <c r="D23" s="58"/>
      <c r="E23" s="57"/>
      <c r="F23" s="58"/>
      <c r="G23" s="57"/>
      <c r="H23" s="58"/>
      <c r="I23" s="57"/>
      <c r="J23" s="58"/>
      <c r="K23" s="57"/>
      <c r="L23" s="58"/>
      <c r="M23" s="57"/>
      <c r="N23" s="58"/>
      <c r="O23" s="57"/>
      <c r="P23" s="58"/>
      <c r="Q23" s="57"/>
      <c r="R23" s="58"/>
      <c r="S23" s="57"/>
      <c r="T23" s="58"/>
      <c r="U23" s="57"/>
    </row>
    <row r="24" spans="1:21" x14ac:dyDescent="0.45">
      <c r="A24" s="54">
        <f>'SMUSA Data Entry'!A32</f>
        <v>0</v>
      </c>
      <c r="B24" s="58"/>
      <c r="C24" s="57"/>
      <c r="D24" s="58"/>
      <c r="E24" s="57"/>
      <c r="F24" s="58"/>
      <c r="G24" s="57"/>
      <c r="H24" s="58"/>
      <c r="I24" s="57"/>
      <c r="J24" s="58"/>
      <c r="K24" s="57"/>
      <c r="L24" s="58"/>
      <c r="M24" s="57"/>
      <c r="N24" s="58"/>
      <c r="O24" s="57"/>
      <c r="P24" s="58"/>
      <c r="Q24" s="57"/>
      <c r="R24" s="58"/>
      <c r="S24" s="57"/>
      <c r="T24" s="58"/>
      <c r="U24" s="57"/>
    </row>
    <row r="25" spans="1:21" x14ac:dyDescent="0.45">
      <c r="A25" s="54">
        <f>'SMUSA Data Entry'!A33</f>
        <v>0</v>
      </c>
      <c r="B25" s="58"/>
      <c r="C25" s="57"/>
      <c r="D25" s="58"/>
      <c r="E25" s="57"/>
      <c r="F25" s="58"/>
      <c r="G25" s="57"/>
      <c r="H25" s="58"/>
      <c r="I25" s="57"/>
      <c r="J25" s="58"/>
      <c r="K25" s="57"/>
      <c r="L25" s="58"/>
      <c r="M25" s="57"/>
      <c r="N25" s="58"/>
      <c r="O25" s="57"/>
      <c r="P25" s="58"/>
      <c r="Q25" s="57"/>
      <c r="R25" s="58"/>
      <c r="S25" s="57"/>
      <c r="T25" s="58"/>
      <c r="U25" s="57"/>
    </row>
    <row r="26" spans="1:21" x14ac:dyDescent="0.45">
      <c r="A26" s="54">
        <f>'SMUSA Data Entry'!A34</f>
        <v>0</v>
      </c>
      <c r="B26" s="58"/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</row>
    <row r="27" spans="1:21" x14ac:dyDescent="0.45">
      <c r="A27" s="54">
        <f>'SMUSA Data Entry'!A35</f>
        <v>0</v>
      </c>
      <c r="B27" s="58"/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</row>
    <row r="28" spans="1:21" x14ac:dyDescent="0.45">
      <c r="A28" s="54">
        <f>'SMUSA Data Entry'!A36</f>
        <v>0</v>
      </c>
      <c r="B28" s="58"/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</row>
    <row r="29" spans="1:21" x14ac:dyDescent="0.45">
      <c r="A29" s="54">
        <f>'SMUSA Data Entry'!A37</f>
        <v>0</v>
      </c>
      <c r="B29" s="58"/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</row>
    <row r="30" spans="1:21" x14ac:dyDescent="0.45">
      <c r="A30" s="54">
        <f>'SMUSA Data Entry'!A38</f>
        <v>0</v>
      </c>
      <c r="B30" s="58"/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</row>
    <row r="31" spans="1:21" x14ac:dyDescent="0.45">
      <c r="A31" s="54">
        <f>'SMUSA Data Entry'!A39</f>
        <v>0</v>
      </c>
      <c r="B31" s="58"/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</row>
    <row r="32" spans="1:21" x14ac:dyDescent="0.45">
      <c r="A32" s="59"/>
      <c r="B32" s="58"/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</row>
    <row r="33" spans="1:21" x14ac:dyDescent="0.45">
      <c r="A33" s="59"/>
      <c r="B33" s="58"/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</row>
    <row r="34" spans="1:21" x14ac:dyDescent="0.45">
      <c r="A34" s="59"/>
      <c r="B34" s="58"/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</row>
    <row r="35" spans="1:21" x14ac:dyDescent="0.45">
      <c r="A35" s="59"/>
      <c r="B35" s="58"/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</row>
    <row r="36" spans="1:21" x14ac:dyDescent="0.45">
      <c r="A36" s="59"/>
      <c r="B36" s="58"/>
      <c r="C36" s="57"/>
      <c r="D36" s="58"/>
      <c r="E36" s="57"/>
      <c r="F36" s="58"/>
      <c r="G36" s="57"/>
      <c r="H36" s="58"/>
      <c r="I36" s="57"/>
      <c r="J36" s="58"/>
      <c r="K36" s="57"/>
      <c r="L36" s="58"/>
      <c r="M36" s="57"/>
      <c r="N36" s="58"/>
      <c r="O36" s="57"/>
      <c r="P36" s="58"/>
      <c r="Q36" s="57"/>
      <c r="R36" s="58"/>
      <c r="S36" s="57"/>
      <c r="T36" s="58"/>
      <c r="U36" s="57"/>
    </row>
    <row r="37" spans="1:21" x14ac:dyDescent="0.45">
      <c r="A37" s="59"/>
      <c r="B37" s="58"/>
      <c r="C37" s="57"/>
      <c r="D37" s="58"/>
      <c r="E37" s="57"/>
      <c r="F37" s="58"/>
      <c r="G37" s="57"/>
      <c r="H37" s="58"/>
      <c r="I37" s="57"/>
      <c r="J37" s="58"/>
      <c r="K37" s="57"/>
      <c r="L37" s="58"/>
      <c r="M37" s="57"/>
      <c r="N37" s="58"/>
      <c r="O37" s="57"/>
      <c r="P37" s="58"/>
      <c r="Q37" s="57"/>
      <c r="R37" s="58"/>
      <c r="S37" s="57"/>
      <c r="T37" s="58"/>
      <c r="U37" s="57"/>
    </row>
    <row r="38" spans="1:21" x14ac:dyDescent="0.45">
      <c r="A38" s="59"/>
      <c r="B38" s="58"/>
      <c r="C38" s="57"/>
      <c r="D38" s="58"/>
      <c r="E38" s="57"/>
      <c r="F38" s="58"/>
      <c r="G38" s="57"/>
      <c r="H38" s="58"/>
      <c r="I38" s="57"/>
      <c r="J38" s="58"/>
      <c r="K38" s="57"/>
      <c r="L38" s="58"/>
      <c r="M38" s="57"/>
      <c r="N38" s="58"/>
      <c r="O38" s="57"/>
      <c r="P38" s="58"/>
      <c r="Q38" s="57"/>
      <c r="R38" s="58"/>
      <c r="S38" s="57"/>
      <c r="T38" s="58"/>
      <c r="U38" s="57"/>
    </row>
    <row r="39" spans="1:21" x14ac:dyDescent="0.45">
      <c r="A39" s="59"/>
      <c r="B39" s="58"/>
      <c r="C39" s="57"/>
      <c r="D39" s="58"/>
      <c r="E39" s="57"/>
      <c r="F39" s="58"/>
      <c r="G39" s="57"/>
      <c r="H39" s="58"/>
      <c r="I39" s="57"/>
      <c r="J39" s="58"/>
      <c r="K39" s="57"/>
      <c r="L39" s="58"/>
      <c r="M39" s="57"/>
      <c r="N39" s="58"/>
      <c r="O39" s="57"/>
      <c r="P39" s="58"/>
      <c r="Q39" s="57"/>
      <c r="R39" s="58"/>
      <c r="S39" s="57"/>
      <c r="T39" s="58"/>
      <c r="U39" s="57"/>
    </row>
    <row r="40" spans="1:21" x14ac:dyDescent="0.45">
      <c r="A40" s="59"/>
      <c r="B40" s="58"/>
      <c r="C40" s="57"/>
      <c r="D40" s="58"/>
      <c r="E40" s="57"/>
      <c r="F40" s="58"/>
      <c r="G40" s="57"/>
      <c r="H40" s="58"/>
      <c r="I40" s="57"/>
      <c r="J40" s="58"/>
      <c r="K40" s="57"/>
      <c r="L40" s="58"/>
      <c r="M40" s="57"/>
      <c r="N40" s="58"/>
      <c r="O40" s="57"/>
      <c r="P40" s="58"/>
      <c r="Q40" s="57"/>
      <c r="R40" s="58"/>
      <c r="S40" s="57"/>
      <c r="T40" s="58"/>
      <c r="U40" s="57"/>
    </row>
    <row r="41" spans="1:21" x14ac:dyDescent="0.45">
      <c r="A41" s="59"/>
      <c r="B41" s="58"/>
      <c r="C41" s="57"/>
      <c r="D41" s="58"/>
      <c r="E41" s="57"/>
      <c r="F41" s="58"/>
      <c r="G41" s="57"/>
      <c r="H41" s="58"/>
      <c r="I41" s="57"/>
      <c r="J41" s="58"/>
      <c r="K41" s="57"/>
      <c r="L41" s="58"/>
      <c r="M41" s="57"/>
      <c r="N41" s="58"/>
      <c r="O41" s="57"/>
      <c r="P41" s="58"/>
      <c r="Q41" s="57"/>
      <c r="R41" s="58"/>
      <c r="S41" s="57"/>
      <c r="T41" s="58"/>
      <c r="U41" s="57"/>
    </row>
    <row r="42" spans="1:21" x14ac:dyDescent="0.45">
      <c r="A42" s="59"/>
      <c r="B42" s="58"/>
      <c r="C42" s="57"/>
      <c r="D42" s="58"/>
      <c r="E42" s="57"/>
      <c r="F42" s="58"/>
      <c r="G42" s="57"/>
      <c r="H42" s="58"/>
      <c r="I42" s="57"/>
      <c r="J42" s="58"/>
      <c r="K42" s="57"/>
      <c r="L42" s="58"/>
      <c r="M42" s="57"/>
      <c r="N42" s="58"/>
      <c r="O42" s="57"/>
      <c r="P42" s="58"/>
      <c r="Q42" s="57"/>
      <c r="R42" s="58"/>
      <c r="S42" s="57"/>
      <c r="T42" s="58"/>
      <c r="U42" s="57"/>
    </row>
    <row r="43" spans="1:21" x14ac:dyDescent="0.45">
      <c r="A43" s="59"/>
      <c r="B43" s="58"/>
      <c r="C43" s="57"/>
      <c r="D43" s="58"/>
      <c r="E43" s="57"/>
      <c r="F43" s="58"/>
      <c r="G43" s="57"/>
      <c r="H43" s="58"/>
      <c r="I43" s="57"/>
      <c r="J43" s="58"/>
      <c r="K43" s="57"/>
      <c r="L43" s="58"/>
      <c r="M43" s="57"/>
      <c r="N43" s="58"/>
      <c r="O43" s="57"/>
      <c r="P43" s="58"/>
      <c r="Q43" s="57"/>
      <c r="R43" s="58"/>
      <c r="S43" s="57"/>
      <c r="T43" s="58"/>
      <c r="U43" s="57"/>
    </row>
    <row r="44" spans="1:21" x14ac:dyDescent="0.45">
      <c r="A44" s="59"/>
      <c r="B44" s="58"/>
      <c r="C44" s="57"/>
      <c r="D44" s="58"/>
      <c r="E44" s="57"/>
      <c r="F44" s="58"/>
      <c r="G44" s="57"/>
      <c r="H44" s="58"/>
      <c r="I44" s="57"/>
      <c r="J44" s="58"/>
      <c r="K44" s="57"/>
      <c r="L44" s="58"/>
      <c r="M44" s="57"/>
      <c r="N44" s="58"/>
      <c r="O44" s="57"/>
      <c r="P44" s="58"/>
      <c r="Q44" s="57"/>
      <c r="R44" s="58"/>
      <c r="S44" s="57"/>
      <c r="T44" s="58"/>
      <c r="U44" s="57"/>
    </row>
    <row r="45" spans="1:21" x14ac:dyDescent="0.45">
      <c r="A45" s="59"/>
      <c r="B45" s="58"/>
      <c r="C45" s="57"/>
      <c r="D45" s="58"/>
      <c r="E45" s="57"/>
      <c r="F45" s="58"/>
      <c r="G45" s="57"/>
      <c r="H45" s="58"/>
      <c r="I45" s="57"/>
      <c r="J45" s="58"/>
      <c r="K45" s="57"/>
      <c r="L45" s="58"/>
      <c r="M45" s="57"/>
      <c r="N45" s="58"/>
      <c r="O45" s="57"/>
      <c r="P45" s="58"/>
      <c r="Q45" s="57"/>
      <c r="R45" s="58"/>
      <c r="S45" s="57"/>
      <c r="T45" s="58"/>
      <c r="U45" s="57"/>
    </row>
    <row r="46" spans="1:21" x14ac:dyDescent="0.45">
      <c r="A46" s="59"/>
      <c r="B46" s="58"/>
      <c r="C46" s="57"/>
      <c r="D46" s="58"/>
      <c r="E46" s="57"/>
      <c r="F46" s="58"/>
      <c r="G46" s="57"/>
      <c r="H46" s="58"/>
      <c r="I46" s="57"/>
      <c r="J46" s="58"/>
      <c r="K46" s="57"/>
      <c r="L46" s="58"/>
      <c r="M46" s="57"/>
      <c r="N46" s="58"/>
      <c r="O46" s="57"/>
      <c r="P46" s="58"/>
      <c r="Q46" s="57"/>
      <c r="R46" s="58"/>
      <c r="S46" s="57"/>
      <c r="T46" s="58"/>
      <c r="U46" s="57"/>
    </row>
    <row r="47" spans="1:21" x14ac:dyDescent="0.45">
      <c r="A47" s="59"/>
      <c r="B47" s="58"/>
      <c r="C47" s="57"/>
      <c r="D47" s="58"/>
      <c r="E47" s="57"/>
      <c r="F47" s="58"/>
      <c r="G47" s="57"/>
      <c r="H47" s="58"/>
      <c r="I47" s="57"/>
      <c r="J47" s="58"/>
      <c r="K47" s="57"/>
      <c r="L47" s="58"/>
      <c r="M47" s="57"/>
      <c r="N47" s="58"/>
      <c r="O47" s="57"/>
      <c r="P47" s="58"/>
      <c r="Q47" s="57"/>
      <c r="R47" s="58"/>
      <c r="S47" s="57"/>
      <c r="T47" s="58"/>
      <c r="U47" s="57"/>
    </row>
    <row r="48" spans="1:21" x14ac:dyDescent="0.45">
      <c r="A48" s="59"/>
      <c r="B48" s="58"/>
      <c r="C48" s="57"/>
      <c r="D48" s="58"/>
      <c r="E48" s="57"/>
      <c r="F48" s="58"/>
      <c r="G48" s="57"/>
      <c r="H48" s="58"/>
      <c r="I48" s="57"/>
      <c r="J48" s="58"/>
      <c r="K48" s="57"/>
      <c r="L48" s="58"/>
      <c r="M48" s="57"/>
      <c r="N48" s="58"/>
      <c r="O48" s="57"/>
      <c r="P48" s="58"/>
      <c r="Q48" s="57"/>
      <c r="R48" s="58"/>
      <c r="S48" s="57"/>
      <c r="T48" s="58"/>
      <c r="U48" s="57"/>
    </row>
    <row r="49" spans="1:21" x14ac:dyDescent="0.45">
      <c r="A49" s="59"/>
      <c r="B49" s="58"/>
      <c r="C49" s="57"/>
      <c r="D49" s="58"/>
      <c r="E49" s="57"/>
      <c r="F49" s="58"/>
      <c r="G49" s="57"/>
      <c r="H49" s="58"/>
      <c r="I49" s="57"/>
      <c r="J49" s="58"/>
      <c r="K49" s="57"/>
      <c r="L49" s="58"/>
      <c r="M49" s="57"/>
      <c r="N49" s="58"/>
      <c r="O49" s="57"/>
      <c r="P49" s="58"/>
      <c r="Q49" s="57"/>
      <c r="R49" s="58"/>
      <c r="S49" s="57"/>
      <c r="T49" s="58"/>
      <c r="U49" s="57"/>
    </row>
    <row r="50" spans="1:21" x14ac:dyDescent="0.45">
      <c r="A50" s="59"/>
      <c r="B50" s="58"/>
      <c r="C50" s="57"/>
      <c r="D50" s="58"/>
      <c r="E50" s="57"/>
      <c r="F50" s="58"/>
      <c r="G50" s="57"/>
      <c r="H50" s="58"/>
      <c r="I50" s="57"/>
      <c r="J50" s="58"/>
      <c r="K50" s="57"/>
      <c r="L50" s="58"/>
      <c r="M50" s="57"/>
      <c r="N50" s="58"/>
      <c r="O50" s="57"/>
      <c r="P50" s="58"/>
      <c r="Q50" s="57"/>
      <c r="R50" s="58"/>
      <c r="S50" s="57"/>
      <c r="T50" s="58"/>
      <c r="U50" s="57"/>
    </row>
    <row r="51" spans="1:21" x14ac:dyDescent="0.45">
      <c r="A51" s="59"/>
      <c r="B51" s="58"/>
      <c r="C51" s="57"/>
      <c r="D51" s="58"/>
      <c r="E51" s="57"/>
      <c r="F51" s="58"/>
      <c r="G51" s="57"/>
      <c r="H51" s="58"/>
      <c r="I51" s="57"/>
      <c r="J51" s="58"/>
      <c r="K51" s="57"/>
      <c r="L51" s="58"/>
      <c r="M51" s="57"/>
      <c r="N51" s="58"/>
      <c r="O51" s="57"/>
      <c r="P51" s="58"/>
      <c r="Q51" s="57"/>
      <c r="R51" s="58"/>
      <c r="S51" s="57"/>
      <c r="T51" s="58"/>
      <c r="U51" s="57"/>
    </row>
    <row r="52" spans="1:21" x14ac:dyDescent="0.45">
      <c r="A52" s="59"/>
      <c r="B52" s="58"/>
      <c r="C52" s="57"/>
      <c r="D52" s="58"/>
      <c r="E52" s="57"/>
      <c r="F52" s="58"/>
      <c r="G52" s="57"/>
      <c r="H52" s="58"/>
      <c r="I52" s="57"/>
      <c r="J52" s="58"/>
      <c r="K52" s="57"/>
      <c r="L52" s="58"/>
      <c r="M52" s="57"/>
      <c r="N52" s="58"/>
      <c r="O52" s="57"/>
      <c r="P52" s="58"/>
      <c r="Q52" s="57"/>
      <c r="R52" s="58"/>
      <c r="S52" s="57"/>
      <c r="T52" s="58"/>
      <c r="U52" s="57"/>
    </row>
    <row r="53" spans="1:21" ht="14.65" thickBot="1" x14ac:dyDescent="0.5">
      <c r="A53" s="60"/>
      <c r="B53" s="61"/>
      <c r="C53" s="62"/>
      <c r="D53" s="61"/>
      <c r="E53" s="62"/>
      <c r="F53" s="61"/>
      <c r="G53" s="62"/>
      <c r="H53" s="61"/>
      <c r="I53" s="62"/>
      <c r="J53" s="61"/>
      <c r="K53" s="62"/>
      <c r="L53" s="61"/>
      <c r="M53" s="62"/>
      <c r="N53" s="61"/>
      <c r="O53" s="62"/>
      <c r="P53" s="61"/>
      <c r="Q53" s="62"/>
      <c r="R53" s="61"/>
      <c r="S53" s="62"/>
      <c r="T53" s="61"/>
      <c r="U53" s="62"/>
    </row>
  </sheetData>
  <mergeCells count="26">
    <mergeCell ref="N4:O4"/>
    <mergeCell ref="A3:Q3"/>
    <mergeCell ref="L5:M5"/>
    <mergeCell ref="N5:O5"/>
    <mergeCell ref="P5:Q5"/>
    <mergeCell ref="B5:C5"/>
    <mergeCell ref="D5:E5"/>
    <mergeCell ref="F5:G5"/>
    <mergeCell ref="H5:I5"/>
    <mergeCell ref="J5:K5"/>
    <mergeCell ref="R4:S4"/>
    <mergeCell ref="R5:S5"/>
    <mergeCell ref="T4:U4"/>
    <mergeCell ref="T5:U5"/>
    <mergeCell ref="A1:Q1"/>
    <mergeCell ref="B2:C2"/>
    <mergeCell ref="I2:K2"/>
    <mergeCell ref="L2:O2"/>
    <mergeCell ref="P4:Q4"/>
    <mergeCell ref="E2:H2"/>
    <mergeCell ref="B4:C4"/>
    <mergeCell ref="D4:E4"/>
    <mergeCell ref="F4:G4"/>
    <mergeCell ref="H4:I4"/>
    <mergeCell ref="J4:K4"/>
    <mergeCell ref="L4:M4"/>
  </mergeCells>
  <phoneticPr fontId="7" type="noConversion"/>
  <printOptions horizontalCentered="1" verticalCentered="1"/>
  <pageMargins left="0" right="0" top="0" bottom="0" header="0" footer="0"/>
  <pageSetup scale="71" orientation="landscape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xr:uid="{00000000-0002-0000-0400-000000000000}">
          <x14:formula1>
            <xm:f>'drop downs'!$A$1:$A$40</xm:f>
          </x14:formula1>
          <xm:sqref>C13:C53 E13:E53 G13:G53 I13:I53 K13:K53 M13:M53 O13:O53 Q13:Q53 S13:S53 U13:U53</xm:sqref>
        </x14:dataValidation>
        <x14:dataValidation type="list" allowBlank="1" xr:uid="{00000000-0002-0000-0400-000001000000}">
          <x14:formula1>
            <xm:f>'drop downs'!$B$1:$B$105</xm:f>
          </x14:formula1>
          <xm:sqref>B13:B53 D13:D53 F13:F53 H13:H53 J13:J53 L13:L53 N13:N53 P13:P53 R13:R53 T13:T53</xm:sqref>
        </x14:dataValidation>
        <x14:dataValidation type="list" allowBlank="1" xr:uid="{00000000-0002-0000-0400-000002000000}">
          <x14:formula1>
            <xm:f>'drop downs'!$C$1:$C$18</xm:f>
          </x14:formula1>
          <xm:sqref>B4:U4</xm:sqref>
        </x14:dataValidation>
        <x14:dataValidation type="list" allowBlank="1" xr:uid="{00000000-0002-0000-0400-000003000000}">
          <x14:formula1>
            <xm:f>'drop downs'!$D$1:$D$12</xm:f>
          </x14:formula1>
          <xm:sqref>B5:U5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05"/>
  <sheetViews>
    <sheetView workbookViewId="0">
      <selection activeCell="J13" sqref="J13"/>
    </sheetView>
  </sheetViews>
  <sheetFormatPr defaultRowHeight="14.25" x14ac:dyDescent="0.45"/>
  <cols>
    <col min="3" max="3" width="14.73046875" bestFit="1" customWidth="1"/>
    <col min="4" max="4" width="14.265625" bestFit="1" customWidth="1"/>
    <col min="6" max="6" width="22" bestFit="1" customWidth="1"/>
    <col min="7" max="7" width="23" bestFit="1" customWidth="1"/>
  </cols>
  <sheetData>
    <row r="1" spans="1:8" x14ac:dyDescent="0.45">
      <c r="A1">
        <v>1</v>
      </c>
      <c r="B1" s="47">
        <v>9.4700000000000006</v>
      </c>
      <c r="C1" t="s">
        <v>72</v>
      </c>
      <c r="D1" t="s">
        <v>64</v>
      </c>
      <c r="E1" t="s">
        <v>114</v>
      </c>
      <c r="F1" t="s">
        <v>125</v>
      </c>
      <c r="G1" t="s">
        <v>140</v>
      </c>
      <c r="H1" t="s">
        <v>153</v>
      </c>
    </row>
    <row r="2" spans="1:8" x14ac:dyDescent="0.45">
      <c r="A2">
        <v>2</v>
      </c>
      <c r="B2" s="47">
        <v>9.49</v>
      </c>
      <c r="C2" t="s">
        <v>70</v>
      </c>
      <c r="D2" t="s">
        <v>74</v>
      </c>
      <c r="E2" t="s">
        <v>115</v>
      </c>
      <c r="F2" t="s">
        <v>121</v>
      </c>
      <c r="G2" t="s">
        <v>141</v>
      </c>
      <c r="H2" t="s">
        <v>152</v>
      </c>
    </row>
    <row r="3" spans="1:8" x14ac:dyDescent="0.45">
      <c r="A3">
        <v>3</v>
      </c>
      <c r="B3" s="47">
        <v>9.9700000000000006</v>
      </c>
      <c r="C3" t="s">
        <v>107</v>
      </c>
      <c r="D3" t="s">
        <v>65</v>
      </c>
      <c r="F3" t="s">
        <v>139</v>
      </c>
      <c r="G3" t="s">
        <v>142</v>
      </c>
    </row>
    <row r="4" spans="1:8" x14ac:dyDescent="0.45">
      <c r="A4">
        <v>4</v>
      </c>
      <c r="B4" s="47">
        <v>9.98</v>
      </c>
      <c r="C4" t="s">
        <v>108</v>
      </c>
      <c r="D4" t="s">
        <v>73</v>
      </c>
      <c r="F4" t="s">
        <v>124</v>
      </c>
      <c r="G4" t="s">
        <v>143</v>
      </c>
    </row>
    <row r="5" spans="1:8" x14ac:dyDescent="0.45">
      <c r="A5">
        <v>5</v>
      </c>
      <c r="B5" s="47">
        <v>9.99</v>
      </c>
      <c r="C5" t="s">
        <v>63</v>
      </c>
      <c r="D5" t="s">
        <v>75</v>
      </c>
      <c r="F5" t="s">
        <v>122</v>
      </c>
      <c r="G5" t="s">
        <v>146</v>
      </c>
    </row>
    <row r="6" spans="1:8" x14ac:dyDescent="0.45">
      <c r="A6">
        <v>6</v>
      </c>
      <c r="B6" s="47">
        <v>10.47</v>
      </c>
      <c r="C6" t="s">
        <v>69</v>
      </c>
      <c r="D6" t="s">
        <v>7</v>
      </c>
      <c r="F6" t="s">
        <v>123</v>
      </c>
      <c r="G6" t="s">
        <v>145</v>
      </c>
    </row>
    <row r="7" spans="1:8" x14ac:dyDescent="0.45">
      <c r="A7">
        <v>7</v>
      </c>
      <c r="B7" s="47">
        <v>10.49</v>
      </c>
      <c r="C7" t="s">
        <v>104</v>
      </c>
      <c r="D7" t="s">
        <v>62</v>
      </c>
      <c r="F7" t="s">
        <v>131</v>
      </c>
      <c r="G7" t="s">
        <v>144</v>
      </c>
    </row>
    <row r="8" spans="1:8" x14ac:dyDescent="0.45">
      <c r="A8">
        <v>8</v>
      </c>
      <c r="B8" s="47">
        <v>10.97</v>
      </c>
      <c r="C8" t="s">
        <v>61</v>
      </c>
      <c r="D8" t="s">
        <v>10</v>
      </c>
      <c r="F8" t="s">
        <v>128</v>
      </c>
      <c r="G8" t="s">
        <v>147</v>
      </c>
    </row>
    <row r="9" spans="1:8" x14ac:dyDescent="0.45">
      <c r="A9">
        <v>9</v>
      </c>
      <c r="B9" s="47">
        <v>10.98</v>
      </c>
      <c r="C9" t="s">
        <v>50</v>
      </c>
      <c r="D9" t="s">
        <v>76</v>
      </c>
      <c r="F9" t="s">
        <v>132</v>
      </c>
      <c r="G9" t="s">
        <v>148</v>
      </c>
    </row>
    <row r="10" spans="1:8" x14ac:dyDescent="0.45">
      <c r="A10">
        <v>10</v>
      </c>
      <c r="B10" s="47">
        <v>10.99</v>
      </c>
      <c r="C10" t="s">
        <v>51</v>
      </c>
      <c r="D10" t="s">
        <v>80</v>
      </c>
      <c r="F10" t="s">
        <v>135</v>
      </c>
      <c r="G10" t="s">
        <v>149</v>
      </c>
    </row>
    <row r="11" spans="1:8" x14ac:dyDescent="0.45">
      <c r="A11">
        <v>11</v>
      </c>
      <c r="B11" s="47">
        <v>11.47</v>
      </c>
      <c r="C11" t="s">
        <v>60</v>
      </c>
      <c r="D11" t="s">
        <v>66</v>
      </c>
      <c r="F11" t="s">
        <v>129</v>
      </c>
      <c r="G11" t="s">
        <v>150</v>
      </c>
    </row>
    <row r="12" spans="1:8" x14ac:dyDescent="0.45">
      <c r="A12">
        <v>12</v>
      </c>
      <c r="B12" s="47">
        <v>11.49</v>
      </c>
      <c r="C12" t="s">
        <v>71</v>
      </c>
      <c r="D12" t="s">
        <v>11</v>
      </c>
      <c r="F12" t="s">
        <v>130</v>
      </c>
    </row>
    <row r="13" spans="1:8" x14ac:dyDescent="0.45">
      <c r="A13">
        <v>13</v>
      </c>
      <c r="B13" s="47">
        <v>11.97</v>
      </c>
      <c r="C13" t="s">
        <v>67</v>
      </c>
      <c r="F13" t="s">
        <v>133</v>
      </c>
    </row>
    <row r="14" spans="1:8" x14ac:dyDescent="0.45">
      <c r="A14">
        <v>14</v>
      </c>
      <c r="B14" s="47">
        <v>11.98</v>
      </c>
      <c r="C14" t="s">
        <v>102</v>
      </c>
      <c r="F14" t="s">
        <v>134</v>
      </c>
    </row>
    <row r="15" spans="1:8" x14ac:dyDescent="0.45">
      <c r="A15">
        <v>15</v>
      </c>
      <c r="B15" s="47">
        <v>11.99</v>
      </c>
      <c r="C15" t="s">
        <v>68</v>
      </c>
      <c r="F15" t="s">
        <v>126</v>
      </c>
    </row>
    <row r="16" spans="1:8" x14ac:dyDescent="0.45">
      <c r="A16">
        <v>16</v>
      </c>
      <c r="B16" s="47">
        <v>12.47</v>
      </c>
      <c r="C16" t="s">
        <v>106</v>
      </c>
      <c r="F16" t="s">
        <v>127</v>
      </c>
    </row>
    <row r="17" spans="1:6" x14ac:dyDescent="0.45">
      <c r="A17">
        <v>17</v>
      </c>
      <c r="B17" s="47">
        <v>12.49</v>
      </c>
      <c r="C17" t="s">
        <v>105</v>
      </c>
      <c r="F17" t="s">
        <v>136</v>
      </c>
    </row>
    <row r="18" spans="1:6" x14ac:dyDescent="0.45">
      <c r="A18">
        <v>18</v>
      </c>
      <c r="B18" s="47">
        <v>12.97</v>
      </c>
      <c r="C18" t="s">
        <v>103</v>
      </c>
      <c r="F18" t="s">
        <v>137</v>
      </c>
    </row>
    <row r="19" spans="1:6" x14ac:dyDescent="0.45">
      <c r="A19">
        <v>19</v>
      </c>
      <c r="B19" s="47">
        <v>12.98</v>
      </c>
      <c r="F19" t="s">
        <v>138</v>
      </c>
    </row>
    <row r="20" spans="1:6" x14ac:dyDescent="0.45">
      <c r="A20">
        <v>20</v>
      </c>
      <c r="B20" s="47">
        <v>12.99</v>
      </c>
      <c r="F20" t="s">
        <v>120</v>
      </c>
    </row>
    <row r="21" spans="1:6" x14ac:dyDescent="0.45">
      <c r="A21">
        <v>21</v>
      </c>
      <c r="B21" s="47">
        <v>13.47</v>
      </c>
    </row>
    <row r="22" spans="1:6" x14ac:dyDescent="0.45">
      <c r="A22">
        <v>22</v>
      </c>
      <c r="B22" s="47">
        <v>13.49</v>
      </c>
    </row>
    <row r="23" spans="1:6" x14ac:dyDescent="0.45">
      <c r="A23">
        <v>23</v>
      </c>
      <c r="B23" s="47">
        <v>13.97</v>
      </c>
    </row>
    <row r="24" spans="1:6" x14ac:dyDescent="0.45">
      <c r="A24">
        <v>24</v>
      </c>
      <c r="B24" s="47">
        <v>13.98</v>
      </c>
    </row>
    <row r="25" spans="1:6" x14ac:dyDescent="0.45">
      <c r="A25">
        <v>25</v>
      </c>
      <c r="B25" s="47">
        <v>13.99</v>
      </c>
    </row>
    <row r="26" spans="1:6" x14ac:dyDescent="0.45">
      <c r="A26">
        <v>26</v>
      </c>
      <c r="B26" s="47">
        <v>14.47</v>
      </c>
    </row>
    <row r="27" spans="1:6" x14ac:dyDescent="0.45">
      <c r="A27">
        <v>27</v>
      </c>
      <c r="B27" s="47">
        <v>14.49</v>
      </c>
    </row>
    <row r="28" spans="1:6" x14ac:dyDescent="0.45">
      <c r="A28">
        <v>28</v>
      </c>
      <c r="B28" s="47">
        <v>14.97</v>
      </c>
    </row>
    <row r="29" spans="1:6" x14ac:dyDescent="0.45">
      <c r="A29">
        <v>29</v>
      </c>
      <c r="B29" s="47">
        <v>14.98</v>
      </c>
    </row>
    <row r="30" spans="1:6" x14ac:dyDescent="0.45">
      <c r="A30">
        <v>30</v>
      </c>
      <c r="B30" s="47">
        <v>14.99</v>
      </c>
    </row>
    <row r="31" spans="1:6" x14ac:dyDescent="0.45">
      <c r="A31">
        <v>31</v>
      </c>
      <c r="B31" s="47">
        <v>15.47</v>
      </c>
    </row>
    <row r="32" spans="1:6" x14ac:dyDescent="0.45">
      <c r="A32">
        <v>32</v>
      </c>
      <c r="B32" s="47">
        <v>15.49</v>
      </c>
    </row>
    <row r="33" spans="1:2" x14ac:dyDescent="0.45">
      <c r="A33">
        <v>33</v>
      </c>
      <c r="B33" s="47">
        <v>15.97</v>
      </c>
    </row>
    <row r="34" spans="1:2" x14ac:dyDescent="0.45">
      <c r="A34">
        <v>34</v>
      </c>
      <c r="B34" s="47">
        <v>15.98</v>
      </c>
    </row>
    <row r="35" spans="1:2" x14ac:dyDescent="0.45">
      <c r="A35">
        <v>35</v>
      </c>
      <c r="B35" s="47">
        <v>15.99</v>
      </c>
    </row>
    <row r="36" spans="1:2" x14ac:dyDescent="0.45">
      <c r="A36">
        <v>36</v>
      </c>
      <c r="B36" s="47">
        <v>16.47</v>
      </c>
    </row>
    <row r="37" spans="1:2" x14ac:dyDescent="0.45">
      <c r="A37">
        <v>37</v>
      </c>
      <c r="B37" s="47">
        <v>16.489999999999998</v>
      </c>
    </row>
    <row r="38" spans="1:2" x14ac:dyDescent="0.45">
      <c r="A38">
        <v>38</v>
      </c>
      <c r="B38" s="47">
        <v>16.97</v>
      </c>
    </row>
    <row r="39" spans="1:2" x14ac:dyDescent="0.45">
      <c r="A39">
        <v>39</v>
      </c>
      <c r="B39" s="47">
        <v>16.98</v>
      </c>
    </row>
    <row r="40" spans="1:2" x14ac:dyDescent="0.45">
      <c r="A40">
        <v>40</v>
      </c>
      <c r="B40" s="47">
        <v>16.989999999999998</v>
      </c>
    </row>
    <row r="41" spans="1:2" x14ac:dyDescent="0.45">
      <c r="B41" s="47">
        <v>17.47</v>
      </c>
    </row>
    <row r="42" spans="1:2" x14ac:dyDescent="0.45">
      <c r="B42" s="47">
        <v>17.489999999999998</v>
      </c>
    </row>
    <row r="43" spans="1:2" x14ac:dyDescent="0.45">
      <c r="B43" s="47">
        <v>17.97</v>
      </c>
    </row>
    <row r="44" spans="1:2" x14ac:dyDescent="0.45">
      <c r="B44" s="47">
        <v>17.98</v>
      </c>
    </row>
    <row r="45" spans="1:2" x14ac:dyDescent="0.45">
      <c r="B45" s="47">
        <v>17.989999999999998</v>
      </c>
    </row>
    <row r="46" spans="1:2" x14ac:dyDescent="0.45">
      <c r="B46" s="47">
        <v>18.47</v>
      </c>
    </row>
    <row r="47" spans="1:2" x14ac:dyDescent="0.45">
      <c r="B47" s="47">
        <v>18.489999999999998</v>
      </c>
    </row>
    <row r="48" spans="1:2" x14ac:dyDescent="0.45">
      <c r="B48" s="47">
        <v>18.97</v>
      </c>
    </row>
    <row r="49" spans="2:2" x14ac:dyDescent="0.45">
      <c r="B49" s="47">
        <v>18.98</v>
      </c>
    </row>
    <row r="50" spans="2:2" x14ac:dyDescent="0.45">
      <c r="B50" s="47">
        <v>18.989999999999998</v>
      </c>
    </row>
    <row r="51" spans="2:2" x14ac:dyDescent="0.45">
      <c r="B51" s="47">
        <v>19.47</v>
      </c>
    </row>
    <row r="52" spans="2:2" x14ac:dyDescent="0.45">
      <c r="B52" s="47">
        <v>19.489999999999998</v>
      </c>
    </row>
    <row r="53" spans="2:2" x14ac:dyDescent="0.45">
      <c r="B53" s="47">
        <v>19.97</v>
      </c>
    </row>
    <row r="54" spans="2:2" x14ac:dyDescent="0.45">
      <c r="B54" s="47">
        <v>19.98</v>
      </c>
    </row>
    <row r="55" spans="2:2" x14ac:dyDescent="0.45">
      <c r="B55" s="47">
        <v>19.989999999999998</v>
      </c>
    </row>
    <row r="56" spans="2:2" x14ac:dyDescent="0.45">
      <c r="B56" s="47">
        <v>20.47</v>
      </c>
    </row>
    <row r="57" spans="2:2" x14ac:dyDescent="0.45">
      <c r="B57" s="47">
        <v>20.49</v>
      </c>
    </row>
    <row r="58" spans="2:2" x14ac:dyDescent="0.45">
      <c r="B58" s="47">
        <v>20.97</v>
      </c>
    </row>
    <row r="59" spans="2:2" x14ac:dyDescent="0.45">
      <c r="B59" s="47">
        <v>20.98</v>
      </c>
    </row>
    <row r="60" spans="2:2" x14ac:dyDescent="0.45">
      <c r="B60" s="47">
        <v>20.99</v>
      </c>
    </row>
    <row r="61" spans="2:2" x14ac:dyDescent="0.45">
      <c r="B61" s="47">
        <v>21.47</v>
      </c>
    </row>
    <row r="62" spans="2:2" x14ac:dyDescent="0.45">
      <c r="B62" s="47">
        <v>21.49</v>
      </c>
    </row>
    <row r="63" spans="2:2" x14ac:dyDescent="0.45">
      <c r="B63" s="47">
        <v>21.97</v>
      </c>
    </row>
    <row r="64" spans="2:2" x14ac:dyDescent="0.45">
      <c r="B64" s="47">
        <v>21.98</v>
      </c>
    </row>
    <row r="65" spans="2:2" x14ac:dyDescent="0.45">
      <c r="B65" s="47">
        <v>21.99</v>
      </c>
    </row>
    <row r="66" spans="2:2" x14ac:dyDescent="0.45">
      <c r="B66" s="47">
        <v>22.47</v>
      </c>
    </row>
    <row r="67" spans="2:2" x14ac:dyDescent="0.45">
      <c r="B67" s="47">
        <v>22.49</v>
      </c>
    </row>
    <row r="68" spans="2:2" x14ac:dyDescent="0.45">
      <c r="B68" s="47">
        <v>22.97</v>
      </c>
    </row>
    <row r="69" spans="2:2" x14ac:dyDescent="0.45">
      <c r="B69" s="47">
        <v>22.98</v>
      </c>
    </row>
    <row r="70" spans="2:2" x14ac:dyDescent="0.45">
      <c r="B70" s="47">
        <v>22.99</v>
      </c>
    </row>
    <row r="71" spans="2:2" x14ac:dyDescent="0.45">
      <c r="B71" s="47">
        <v>23.47</v>
      </c>
    </row>
    <row r="72" spans="2:2" x14ac:dyDescent="0.45">
      <c r="B72" s="47">
        <v>23.49</v>
      </c>
    </row>
    <row r="73" spans="2:2" x14ac:dyDescent="0.45">
      <c r="B73" s="47">
        <v>23.97</v>
      </c>
    </row>
    <row r="74" spans="2:2" x14ac:dyDescent="0.45">
      <c r="B74" s="47">
        <v>23.98</v>
      </c>
    </row>
    <row r="75" spans="2:2" x14ac:dyDescent="0.45">
      <c r="B75" s="47">
        <v>23.99</v>
      </c>
    </row>
    <row r="76" spans="2:2" x14ac:dyDescent="0.45">
      <c r="B76" s="47">
        <v>24.47</v>
      </c>
    </row>
    <row r="77" spans="2:2" x14ac:dyDescent="0.45">
      <c r="B77" s="47">
        <v>24.49</v>
      </c>
    </row>
    <row r="78" spans="2:2" x14ac:dyDescent="0.45">
      <c r="B78" s="47">
        <v>24.97</v>
      </c>
    </row>
    <row r="79" spans="2:2" x14ac:dyDescent="0.45">
      <c r="B79" s="47">
        <v>24.98</v>
      </c>
    </row>
    <row r="80" spans="2:2" x14ac:dyDescent="0.45">
      <c r="B80" s="47">
        <v>24.99</v>
      </c>
    </row>
    <row r="81" spans="2:2" x14ac:dyDescent="0.45">
      <c r="B81" s="47">
        <v>25.47</v>
      </c>
    </row>
    <row r="82" spans="2:2" x14ac:dyDescent="0.45">
      <c r="B82" s="47">
        <v>25.49</v>
      </c>
    </row>
    <row r="83" spans="2:2" x14ac:dyDescent="0.45">
      <c r="B83" s="47">
        <v>25.97</v>
      </c>
    </row>
    <row r="84" spans="2:2" x14ac:dyDescent="0.45">
      <c r="B84" s="47">
        <v>25.98</v>
      </c>
    </row>
    <row r="85" spans="2:2" x14ac:dyDescent="0.45">
      <c r="B85" s="47">
        <v>25.99</v>
      </c>
    </row>
    <row r="86" spans="2:2" x14ac:dyDescent="0.45">
      <c r="B86" s="47">
        <v>26.47</v>
      </c>
    </row>
    <row r="87" spans="2:2" x14ac:dyDescent="0.45">
      <c r="B87" s="47">
        <v>26.49</v>
      </c>
    </row>
    <row r="88" spans="2:2" x14ac:dyDescent="0.45">
      <c r="B88" s="47">
        <v>26.97</v>
      </c>
    </row>
    <row r="89" spans="2:2" x14ac:dyDescent="0.45">
      <c r="B89" s="47">
        <v>26.98</v>
      </c>
    </row>
    <row r="90" spans="2:2" x14ac:dyDescent="0.45">
      <c r="B90" s="47">
        <v>26.99</v>
      </c>
    </row>
    <row r="91" spans="2:2" x14ac:dyDescent="0.45">
      <c r="B91" s="47">
        <v>27.47</v>
      </c>
    </row>
    <row r="92" spans="2:2" x14ac:dyDescent="0.45">
      <c r="B92" s="47">
        <v>27.49</v>
      </c>
    </row>
    <row r="93" spans="2:2" x14ac:dyDescent="0.45">
      <c r="B93" s="47">
        <v>27.97</v>
      </c>
    </row>
    <row r="94" spans="2:2" x14ac:dyDescent="0.45">
      <c r="B94" s="47">
        <v>27.98</v>
      </c>
    </row>
    <row r="95" spans="2:2" x14ac:dyDescent="0.45">
      <c r="B95" s="47">
        <v>27.99</v>
      </c>
    </row>
    <row r="96" spans="2:2" x14ac:dyDescent="0.45">
      <c r="B96" s="47">
        <v>28.47</v>
      </c>
    </row>
    <row r="97" spans="2:2" x14ac:dyDescent="0.45">
      <c r="B97" s="47">
        <v>28.49</v>
      </c>
    </row>
    <row r="98" spans="2:2" x14ac:dyDescent="0.45">
      <c r="B98" s="47">
        <v>28.97</v>
      </c>
    </row>
    <row r="99" spans="2:2" x14ac:dyDescent="0.45">
      <c r="B99" s="47">
        <v>28.98</v>
      </c>
    </row>
    <row r="100" spans="2:2" x14ac:dyDescent="0.45">
      <c r="B100" s="47">
        <v>28.99</v>
      </c>
    </row>
    <row r="101" spans="2:2" x14ac:dyDescent="0.45">
      <c r="B101" s="47">
        <v>29.47</v>
      </c>
    </row>
    <row r="102" spans="2:2" x14ac:dyDescent="0.45">
      <c r="B102" s="47">
        <v>29.49</v>
      </c>
    </row>
    <row r="103" spans="2:2" x14ac:dyDescent="0.45">
      <c r="B103" s="47">
        <v>29.97</v>
      </c>
    </row>
    <row r="104" spans="2:2" x14ac:dyDescent="0.45">
      <c r="B104" s="47">
        <v>29.98</v>
      </c>
    </row>
    <row r="105" spans="2:2" x14ac:dyDescent="0.45">
      <c r="B105" s="47">
        <v>29.99</v>
      </c>
    </row>
    <row r="106" spans="2:2" x14ac:dyDescent="0.45">
      <c r="B106" s="47">
        <v>30.47</v>
      </c>
    </row>
    <row r="107" spans="2:2" x14ac:dyDescent="0.45">
      <c r="B107" s="47">
        <v>30.49</v>
      </c>
    </row>
    <row r="108" spans="2:2" x14ac:dyDescent="0.45">
      <c r="B108" s="47">
        <v>30.97</v>
      </c>
    </row>
    <row r="109" spans="2:2" x14ac:dyDescent="0.45">
      <c r="B109" s="47">
        <v>30.98</v>
      </c>
    </row>
    <row r="110" spans="2:2" x14ac:dyDescent="0.45">
      <c r="B110" s="47">
        <v>30.99</v>
      </c>
    </row>
    <row r="111" spans="2:2" x14ac:dyDescent="0.45">
      <c r="B111" s="47">
        <v>31.47</v>
      </c>
    </row>
    <row r="112" spans="2:2" x14ac:dyDescent="0.45">
      <c r="B112" s="47">
        <v>31.49</v>
      </c>
    </row>
    <row r="113" spans="2:2" x14ac:dyDescent="0.45">
      <c r="B113" s="47">
        <v>31.97</v>
      </c>
    </row>
    <row r="114" spans="2:2" x14ac:dyDescent="0.45">
      <c r="B114" s="47">
        <v>31.98</v>
      </c>
    </row>
    <row r="115" spans="2:2" x14ac:dyDescent="0.45">
      <c r="B115" s="47">
        <v>31.99</v>
      </c>
    </row>
    <row r="116" spans="2:2" x14ac:dyDescent="0.45">
      <c r="B116" s="47">
        <v>32.47</v>
      </c>
    </row>
    <row r="117" spans="2:2" x14ac:dyDescent="0.45">
      <c r="B117" s="47">
        <v>32.49</v>
      </c>
    </row>
    <row r="118" spans="2:2" x14ac:dyDescent="0.45">
      <c r="B118" s="47">
        <v>32.97</v>
      </c>
    </row>
    <row r="119" spans="2:2" x14ac:dyDescent="0.45">
      <c r="B119" s="47">
        <v>32.979999999999997</v>
      </c>
    </row>
    <row r="120" spans="2:2" x14ac:dyDescent="0.45">
      <c r="B120" s="47">
        <v>32.99</v>
      </c>
    </row>
    <row r="121" spans="2:2" x14ac:dyDescent="0.45">
      <c r="B121" s="47">
        <v>33.47</v>
      </c>
    </row>
    <row r="122" spans="2:2" x14ac:dyDescent="0.45">
      <c r="B122" s="47">
        <v>33.49</v>
      </c>
    </row>
    <row r="123" spans="2:2" x14ac:dyDescent="0.45">
      <c r="B123" s="47">
        <v>33.97</v>
      </c>
    </row>
    <row r="124" spans="2:2" x14ac:dyDescent="0.45">
      <c r="B124" s="47">
        <v>33.979999999999997</v>
      </c>
    </row>
    <row r="125" spans="2:2" x14ac:dyDescent="0.45">
      <c r="B125" s="47">
        <v>33.99</v>
      </c>
    </row>
    <row r="126" spans="2:2" x14ac:dyDescent="0.45">
      <c r="B126" s="47">
        <v>34.47</v>
      </c>
    </row>
    <row r="127" spans="2:2" x14ac:dyDescent="0.45">
      <c r="B127" s="47">
        <v>34.49</v>
      </c>
    </row>
    <row r="128" spans="2:2" x14ac:dyDescent="0.45">
      <c r="B128" s="47">
        <v>34.97</v>
      </c>
    </row>
    <row r="129" spans="2:2" x14ac:dyDescent="0.45">
      <c r="B129" s="47">
        <v>34.979999999999997</v>
      </c>
    </row>
    <row r="130" spans="2:2" x14ac:dyDescent="0.45">
      <c r="B130" s="47">
        <v>34.99</v>
      </c>
    </row>
    <row r="131" spans="2:2" x14ac:dyDescent="0.45">
      <c r="B131" s="47">
        <v>35.47</v>
      </c>
    </row>
    <row r="132" spans="2:2" x14ac:dyDescent="0.45">
      <c r="B132" s="47">
        <v>35.49</v>
      </c>
    </row>
    <row r="133" spans="2:2" x14ac:dyDescent="0.45">
      <c r="B133" s="47">
        <v>35.97</v>
      </c>
    </row>
    <row r="134" spans="2:2" x14ac:dyDescent="0.45">
      <c r="B134" s="47">
        <v>35.979999999999997</v>
      </c>
    </row>
    <row r="135" spans="2:2" x14ac:dyDescent="0.45">
      <c r="B135" s="47">
        <v>35.99</v>
      </c>
    </row>
    <row r="136" spans="2:2" x14ac:dyDescent="0.45">
      <c r="B136" s="47">
        <v>36.47</v>
      </c>
    </row>
    <row r="137" spans="2:2" x14ac:dyDescent="0.45">
      <c r="B137" s="47">
        <v>36.49</v>
      </c>
    </row>
    <row r="138" spans="2:2" x14ac:dyDescent="0.45">
      <c r="B138" s="47">
        <v>36.97</v>
      </c>
    </row>
    <row r="139" spans="2:2" x14ac:dyDescent="0.45">
      <c r="B139" s="47">
        <v>36.979999999999997</v>
      </c>
    </row>
    <row r="140" spans="2:2" x14ac:dyDescent="0.45">
      <c r="B140" s="47">
        <v>36.99</v>
      </c>
    </row>
    <row r="141" spans="2:2" x14ac:dyDescent="0.45">
      <c r="B141" s="47">
        <v>37.47</v>
      </c>
    </row>
    <row r="142" spans="2:2" x14ac:dyDescent="0.45">
      <c r="B142" s="47">
        <v>37.49</v>
      </c>
    </row>
    <row r="143" spans="2:2" x14ac:dyDescent="0.45">
      <c r="B143" s="47">
        <v>37.97</v>
      </c>
    </row>
    <row r="144" spans="2:2" x14ac:dyDescent="0.45">
      <c r="B144" s="47">
        <v>37.979999999999997</v>
      </c>
    </row>
    <row r="145" spans="2:2" x14ac:dyDescent="0.45">
      <c r="B145" s="47">
        <v>37.99</v>
      </c>
    </row>
    <row r="146" spans="2:2" x14ac:dyDescent="0.45">
      <c r="B146" s="47">
        <v>38.47</v>
      </c>
    </row>
    <row r="147" spans="2:2" x14ac:dyDescent="0.45">
      <c r="B147" s="47">
        <v>38.49</v>
      </c>
    </row>
    <row r="148" spans="2:2" x14ac:dyDescent="0.45">
      <c r="B148" s="47">
        <v>38.97</v>
      </c>
    </row>
    <row r="149" spans="2:2" x14ac:dyDescent="0.45">
      <c r="B149" s="47">
        <v>38.979999999999997</v>
      </c>
    </row>
    <row r="150" spans="2:2" x14ac:dyDescent="0.45">
      <c r="B150" s="47">
        <v>38.99</v>
      </c>
    </row>
    <row r="151" spans="2:2" x14ac:dyDescent="0.45">
      <c r="B151" s="47">
        <v>39.47</v>
      </c>
    </row>
    <row r="152" spans="2:2" x14ac:dyDescent="0.45">
      <c r="B152" s="47">
        <v>39.49</v>
      </c>
    </row>
    <row r="153" spans="2:2" x14ac:dyDescent="0.45">
      <c r="B153" s="47">
        <v>39.97</v>
      </c>
    </row>
    <row r="154" spans="2:2" x14ac:dyDescent="0.45">
      <c r="B154" s="47">
        <v>39.979999999999997</v>
      </c>
    </row>
    <row r="155" spans="2:2" x14ac:dyDescent="0.45">
      <c r="B155" s="47">
        <v>39.99</v>
      </c>
    </row>
    <row r="156" spans="2:2" x14ac:dyDescent="0.45">
      <c r="B156" s="47">
        <v>40.47</v>
      </c>
    </row>
    <row r="157" spans="2:2" x14ac:dyDescent="0.45">
      <c r="B157" s="47">
        <v>40.49</v>
      </c>
    </row>
    <row r="158" spans="2:2" x14ac:dyDescent="0.45">
      <c r="B158" s="47">
        <v>40.97</v>
      </c>
    </row>
    <row r="159" spans="2:2" x14ac:dyDescent="0.45">
      <c r="B159" s="47">
        <v>40.98</v>
      </c>
    </row>
    <row r="160" spans="2:2" x14ac:dyDescent="0.45">
      <c r="B160" s="47">
        <v>40.99</v>
      </c>
    </row>
    <row r="161" spans="2:2" x14ac:dyDescent="0.45">
      <c r="B161" s="47">
        <v>41.47</v>
      </c>
    </row>
    <row r="162" spans="2:2" x14ac:dyDescent="0.45">
      <c r="B162" s="47">
        <v>41.49</v>
      </c>
    </row>
    <row r="163" spans="2:2" x14ac:dyDescent="0.45">
      <c r="B163" s="47">
        <v>41.97</v>
      </c>
    </row>
    <row r="164" spans="2:2" x14ac:dyDescent="0.45">
      <c r="B164" s="47">
        <v>41.98</v>
      </c>
    </row>
    <row r="165" spans="2:2" x14ac:dyDescent="0.45">
      <c r="B165" s="47">
        <v>41.99</v>
      </c>
    </row>
    <row r="166" spans="2:2" x14ac:dyDescent="0.45">
      <c r="B166" s="47">
        <v>42.47</v>
      </c>
    </row>
    <row r="167" spans="2:2" x14ac:dyDescent="0.45">
      <c r="B167" s="47">
        <v>42.49</v>
      </c>
    </row>
    <row r="168" spans="2:2" x14ac:dyDescent="0.45">
      <c r="B168" s="47">
        <v>42.97</v>
      </c>
    </row>
    <row r="169" spans="2:2" x14ac:dyDescent="0.45">
      <c r="B169" s="47">
        <v>42.98</v>
      </c>
    </row>
    <row r="170" spans="2:2" x14ac:dyDescent="0.45">
      <c r="B170" s="47">
        <v>42.99</v>
      </c>
    </row>
    <row r="171" spans="2:2" x14ac:dyDescent="0.45">
      <c r="B171" s="47">
        <v>43.47</v>
      </c>
    </row>
    <row r="172" spans="2:2" x14ac:dyDescent="0.45">
      <c r="B172" s="47">
        <v>43.49</v>
      </c>
    </row>
    <row r="173" spans="2:2" x14ac:dyDescent="0.45">
      <c r="B173" s="47">
        <v>43.97</v>
      </c>
    </row>
    <row r="174" spans="2:2" x14ac:dyDescent="0.45">
      <c r="B174" s="47">
        <v>43.98</v>
      </c>
    </row>
    <row r="175" spans="2:2" x14ac:dyDescent="0.45">
      <c r="B175" s="47">
        <v>43.99</v>
      </c>
    </row>
    <row r="176" spans="2:2" x14ac:dyDescent="0.45">
      <c r="B176" s="47">
        <v>44.47</v>
      </c>
    </row>
    <row r="177" spans="2:2" x14ac:dyDescent="0.45">
      <c r="B177" s="47">
        <v>44.49</v>
      </c>
    </row>
    <row r="178" spans="2:2" x14ac:dyDescent="0.45">
      <c r="B178" s="47">
        <v>44.97</v>
      </c>
    </row>
    <row r="179" spans="2:2" x14ac:dyDescent="0.45">
      <c r="B179" s="47">
        <v>44.98</v>
      </c>
    </row>
    <row r="180" spans="2:2" x14ac:dyDescent="0.45">
      <c r="B180" s="47">
        <v>44.99</v>
      </c>
    </row>
    <row r="181" spans="2:2" x14ac:dyDescent="0.45">
      <c r="B181" s="47">
        <v>45.47</v>
      </c>
    </row>
    <row r="182" spans="2:2" x14ac:dyDescent="0.45">
      <c r="B182" s="47">
        <v>45.49</v>
      </c>
    </row>
    <row r="183" spans="2:2" x14ac:dyDescent="0.45">
      <c r="B183" s="47">
        <v>45.97</v>
      </c>
    </row>
    <row r="184" spans="2:2" x14ac:dyDescent="0.45">
      <c r="B184" s="47">
        <v>45.98</v>
      </c>
    </row>
    <row r="185" spans="2:2" x14ac:dyDescent="0.45">
      <c r="B185" s="47">
        <v>45.99</v>
      </c>
    </row>
    <row r="186" spans="2:2" x14ac:dyDescent="0.45">
      <c r="B186" s="47">
        <v>46.47</v>
      </c>
    </row>
    <row r="187" spans="2:2" x14ac:dyDescent="0.45">
      <c r="B187" s="47">
        <v>46.49</v>
      </c>
    </row>
    <row r="188" spans="2:2" x14ac:dyDescent="0.45">
      <c r="B188" s="47">
        <v>46.97</v>
      </c>
    </row>
    <row r="189" spans="2:2" x14ac:dyDescent="0.45">
      <c r="B189" s="47">
        <v>46.98</v>
      </c>
    </row>
    <row r="190" spans="2:2" x14ac:dyDescent="0.45">
      <c r="B190" s="47">
        <v>46.99</v>
      </c>
    </row>
    <row r="191" spans="2:2" x14ac:dyDescent="0.45">
      <c r="B191" s="47">
        <v>47.47</v>
      </c>
    </row>
    <row r="192" spans="2:2" x14ac:dyDescent="0.45">
      <c r="B192" s="47">
        <v>47.49</v>
      </c>
    </row>
    <row r="193" spans="2:2" x14ac:dyDescent="0.45">
      <c r="B193" s="47">
        <v>47.97</v>
      </c>
    </row>
    <row r="194" spans="2:2" x14ac:dyDescent="0.45">
      <c r="B194" s="47">
        <v>47.98</v>
      </c>
    </row>
    <row r="195" spans="2:2" x14ac:dyDescent="0.45">
      <c r="B195" s="47">
        <v>47.99</v>
      </c>
    </row>
    <row r="196" spans="2:2" x14ac:dyDescent="0.45">
      <c r="B196" s="47">
        <v>48.47</v>
      </c>
    </row>
    <row r="197" spans="2:2" x14ac:dyDescent="0.45">
      <c r="B197" s="47">
        <v>48.49</v>
      </c>
    </row>
    <row r="198" spans="2:2" x14ac:dyDescent="0.45">
      <c r="B198" s="47">
        <v>48.97</v>
      </c>
    </row>
    <row r="199" spans="2:2" x14ac:dyDescent="0.45">
      <c r="B199" s="47">
        <v>48.98</v>
      </c>
    </row>
    <row r="200" spans="2:2" x14ac:dyDescent="0.45">
      <c r="B200" s="47">
        <v>48.99</v>
      </c>
    </row>
    <row r="201" spans="2:2" x14ac:dyDescent="0.45">
      <c r="B201" s="47">
        <v>49.47</v>
      </c>
    </row>
    <row r="202" spans="2:2" x14ac:dyDescent="0.45">
      <c r="B202" s="47">
        <v>49.49</v>
      </c>
    </row>
    <row r="203" spans="2:2" x14ac:dyDescent="0.45">
      <c r="B203" s="47">
        <v>49.97</v>
      </c>
    </row>
    <row r="204" spans="2:2" x14ac:dyDescent="0.45">
      <c r="B204" s="47">
        <v>49.98</v>
      </c>
    </row>
    <row r="205" spans="2:2" x14ac:dyDescent="0.45">
      <c r="B205" s="47">
        <v>49.99</v>
      </c>
    </row>
  </sheetData>
  <sortState xmlns:xlrd2="http://schemas.microsoft.com/office/spreadsheetml/2017/richdata2" ref="H1:H2">
    <sortCondition ref="H1:H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Printable Form</vt:lpstr>
      <vt:lpstr>SMUSA Data Entry</vt:lpstr>
      <vt:lpstr>Survey Recap</vt:lpstr>
      <vt:lpstr>Survey Pictures</vt:lpstr>
      <vt:lpstr>Competitive Data Entry</vt:lpstr>
      <vt:lpstr>drop downs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Cole</dc:creator>
  <cp:lastModifiedBy>Joshua Cole</cp:lastModifiedBy>
  <cp:lastPrinted>2020-02-28T19:36:59Z</cp:lastPrinted>
  <dcterms:created xsi:type="dcterms:W3CDTF">2018-10-03T16:32:48Z</dcterms:created>
  <dcterms:modified xsi:type="dcterms:W3CDTF">2021-01-15T15:46:02Z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81b0954d-e7a2-4ae7-b83c-3ec505352f69</vt:lpwstr>
  </property>
</Properties>
</file>