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Blakley\Documents\_TEMP\"/>
    </mc:Choice>
  </mc:AlternateContent>
  <xr:revisionPtr revIDLastSave="0" documentId="13_ncr:1_{BE33B54C-9774-49DF-920D-A5137DEF7E8B}" xr6:coauthVersionLast="45" xr6:coauthVersionMax="45" xr10:uidLastSave="{00000000-0000-0000-0000-000000000000}"/>
  <bookViews>
    <workbookView xWindow="-108" yWindow="-108" windowWidth="22236" windowHeight="13176" tabRatio="885" xr2:uid="{00000000-000D-0000-FFFF-FFFF00000000}"/>
  </bookViews>
  <sheets>
    <sheet name="Calculator" sheetId="2" r:id="rId1"/>
    <sheet name="Sheet1" sheetId="16" r:id="rId2"/>
    <sheet name="A" sheetId="12" r:id="rId3"/>
    <sheet name="B" sheetId="11" r:id="rId4"/>
    <sheet name="C" sheetId="15" r:id="rId5"/>
    <sheet name="Ref Table" sheetId="10" r:id="rId6"/>
    <sheet name="2017" sheetId="4" state="hidden" r:id="rId7"/>
    <sheet name="2018" sheetId="5" state="hidden" r:id="rId8"/>
    <sheet name="2019" sheetId="6" state="hidden" r:id="rId9"/>
    <sheet name="2020" sheetId="7" state="hidden" r:id="rId10"/>
  </sheets>
  <definedNames>
    <definedName name="_xlnm._FilterDatabase" localSheetId="2" hidden="1">A!$A$1:$D$1</definedName>
    <definedName name="_xlnm._FilterDatabase" localSheetId="4" hidden="1">'C'!$A$1:$D$1</definedName>
    <definedName name="_xlnm._FilterDatabase" localSheetId="5" hidden="1">'Ref Table'!$C$1:$C$70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5" l="1"/>
  <c r="B5" i="15" s="1"/>
  <c r="B6" i="15" s="1"/>
  <c r="B7" i="15" s="1"/>
  <c r="B8" i="15" s="1"/>
  <c r="B9" i="15" s="1"/>
  <c r="B10" i="15" s="1"/>
  <c r="C4" i="15"/>
  <c r="C5" i="15" s="1"/>
  <c r="C6" i="15" s="1"/>
  <c r="C7" i="15" s="1"/>
  <c r="C8" i="15" s="1"/>
  <c r="C9" i="15" s="1"/>
  <c r="C10" i="15" s="1"/>
  <c r="D4" i="15"/>
  <c r="E4" i="15"/>
  <c r="E5" i="15" s="1"/>
  <c r="E6" i="15" s="1"/>
  <c r="E7" i="15" s="1"/>
  <c r="E8" i="15" s="1"/>
  <c r="E9" i="15" s="1"/>
  <c r="E10" i="15" s="1"/>
  <c r="D5" i="15"/>
  <c r="D6" i="15" s="1"/>
  <c r="D7" i="15" s="1"/>
  <c r="D8" i="15" s="1"/>
  <c r="D9" i="15" s="1"/>
  <c r="D10" i="15" s="1"/>
  <c r="C3" i="15"/>
  <c r="D3" i="15"/>
  <c r="E3" i="15"/>
  <c r="B3" i="15"/>
  <c r="B4" i="11"/>
  <c r="B5" i="11" s="1"/>
  <c r="B6" i="11" s="1"/>
  <c r="B7" i="11" s="1"/>
  <c r="B8" i="11" s="1"/>
  <c r="B9" i="11" s="1"/>
  <c r="B10" i="11" s="1"/>
  <c r="C4" i="11"/>
  <c r="D4" i="11"/>
  <c r="E4" i="11"/>
  <c r="C5" i="11"/>
  <c r="C6" i="11" s="1"/>
  <c r="C7" i="11" s="1"/>
  <c r="C8" i="11" s="1"/>
  <c r="C9" i="11" s="1"/>
  <c r="C10" i="11" s="1"/>
  <c r="D5" i="11"/>
  <c r="D6" i="11" s="1"/>
  <c r="D7" i="11" s="1"/>
  <c r="D8" i="11" s="1"/>
  <c r="D9" i="11" s="1"/>
  <c r="D10" i="11" s="1"/>
  <c r="E5" i="11"/>
  <c r="E6" i="11" s="1"/>
  <c r="E7" i="11" s="1"/>
  <c r="E8" i="11" s="1"/>
  <c r="E9" i="11" s="1"/>
  <c r="E10" i="11" s="1"/>
  <c r="C3" i="11"/>
  <c r="D3" i="11"/>
  <c r="E3" i="11"/>
  <c r="B3" i="11"/>
  <c r="B4" i="12"/>
  <c r="C4" i="12"/>
  <c r="D4" i="12"/>
  <c r="E4" i="12"/>
  <c r="B5" i="12"/>
  <c r="B6" i="12" s="1"/>
  <c r="B7" i="12" s="1"/>
  <c r="B8" i="12" s="1"/>
  <c r="B9" i="12" s="1"/>
  <c r="B10" i="12" s="1"/>
  <c r="C5" i="12"/>
  <c r="C6" i="12" s="1"/>
  <c r="C7" i="12" s="1"/>
  <c r="C8" i="12" s="1"/>
  <c r="C9" i="12" s="1"/>
  <c r="C10" i="12" s="1"/>
  <c r="D5" i="12"/>
  <c r="D6" i="12" s="1"/>
  <c r="D7" i="12" s="1"/>
  <c r="D8" i="12" s="1"/>
  <c r="D9" i="12" s="1"/>
  <c r="D10" i="12" s="1"/>
  <c r="E5" i="12"/>
  <c r="E6" i="12" s="1"/>
  <c r="E7" i="12" s="1"/>
  <c r="E8" i="12" s="1"/>
  <c r="E9" i="12" s="1"/>
  <c r="E10" i="12" s="1"/>
  <c r="C3" i="12"/>
  <c r="D3" i="12"/>
  <c r="E3" i="12"/>
  <c r="B3" i="12"/>
  <c r="B10" i="2" l="1"/>
  <c r="B13" i="2" s="1"/>
  <c r="B11" i="2"/>
</calcChain>
</file>

<file path=xl/sharedStrings.xml><?xml version="1.0" encoding="utf-8"?>
<sst xmlns="http://schemas.openxmlformats.org/spreadsheetml/2006/main" count="203" uniqueCount="79">
  <si>
    <t>Payor Name</t>
  </si>
  <si>
    <t>Product</t>
  </si>
  <si>
    <t>Pricing Extension</t>
  </si>
  <si>
    <t>Rounding Logic</t>
  </si>
  <si>
    <t>Effective Date</t>
  </si>
  <si>
    <t>Rate</t>
  </si>
  <si>
    <t>Time Unit</t>
  </si>
  <si>
    <t>Practice Name</t>
  </si>
  <si>
    <t>CAS &amp; CSS</t>
  </si>
  <si>
    <t>Aetna</t>
  </si>
  <si>
    <t>HMO/POS &amp; PPO</t>
  </si>
  <si>
    <t>Round Whole</t>
  </si>
  <si>
    <t>HMO/POS</t>
  </si>
  <si>
    <t>PPO</t>
  </si>
  <si>
    <t>CHOA Hospital Based</t>
  </si>
  <si>
    <t>Tenth Decimal Place</t>
  </si>
  <si>
    <t>Contract Number</t>
  </si>
  <si>
    <t>Fee Schedule for ASA</t>
  </si>
  <si>
    <t>BCBS</t>
  </si>
  <si>
    <t>CAS</t>
  </si>
  <si>
    <t>CSS</t>
  </si>
  <si>
    <t xml:space="preserve"> </t>
  </si>
  <si>
    <r>
      <rPr>
        <sz val="11"/>
        <color rgb="FFFF0000"/>
        <rFont val="Calibri"/>
        <family val="2"/>
        <scheme val="minor"/>
      </rPr>
      <t>2001</t>
    </r>
    <r>
      <rPr>
        <sz val="11"/>
        <color theme="1"/>
        <rFont val="Calibri"/>
        <family val="2"/>
        <scheme val="minor"/>
      </rPr>
      <t xml:space="preserve"> / </t>
    </r>
    <r>
      <rPr>
        <sz val="11"/>
        <color rgb="FF00B050"/>
        <rFont val="Calibri"/>
        <family val="2"/>
        <scheme val="minor"/>
      </rPr>
      <t>2002</t>
    </r>
  </si>
  <si>
    <r>
      <t>15</t>
    </r>
    <r>
      <rPr>
        <sz val="11"/>
        <rFont val="Calibri"/>
        <family val="2"/>
        <scheme val="minor"/>
      </rPr>
      <t xml:space="preserve"> / </t>
    </r>
    <r>
      <rPr>
        <sz val="11"/>
        <color rgb="FF00B050"/>
        <rFont val="Calibri"/>
        <family val="2"/>
        <scheme val="minor"/>
      </rPr>
      <t>10</t>
    </r>
  </si>
  <si>
    <t>Start</t>
  </si>
  <si>
    <t>Year</t>
  </si>
  <si>
    <t>Payment</t>
  </si>
  <si>
    <t>Pricing Record (FSX)</t>
  </si>
  <si>
    <t>Qualifying Circumstance FSC</t>
  </si>
  <si>
    <t>All Tax ID's</t>
  </si>
  <si>
    <t>128, 23, 348, 349</t>
  </si>
  <si>
    <t>Effective Date Start</t>
  </si>
  <si>
    <t>Effective Date End</t>
  </si>
  <si>
    <t>4/31/2020</t>
  </si>
  <si>
    <t>Plan</t>
  </si>
  <si>
    <t>Total Expected</t>
  </si>
  <si>
    <t>CAS HMO</t>
  </si>
  <si>
    <t>CAS POS</t>
  </si>
  <si>
    <t>CAS PPO</t>
  </si>
  <si>
    <t>CSS HMO</t>
  </si>
  <si>
    <t>CSS POS</t>
  </si>
  <si>
    <t>CSS PPO</t>
  </si>
  <si>
    <t>CHB HMO</t>
  </si>
  <si>
    <t>CHB POS</t>
  </si>
  <si>
    <t>CHB PPO</t>
  </si>
  <si>
    <t>CHB</t>
  </si>
  <si>
    <t>PRAC PROD</t>
  </si>
  <si>
    <t>A</t>
  </si>
  <si>
    <t>B</t>
  </si>
  <si>
    <t>C</t>
  </si>
  <si>
    <t>Location</t>
  </si>
  <si>
    <t>Managed</t>
  </si>
  <si>
    <t>Test Calc</t>
  </si>
  <si>
    <t>BU</t>
  </si>
  <si>
    <t>TU</t>
  </si>
  <si>
    <t>PSU</t>
  </si>
  <si>
    <t>UR</t>
  </si>
  <si>
    <t>PERC</t>
  </si>
  <si>
    <t>TC</t>
  </si>
  <si>
    <t>OR(B4&lt;&gt;"A",AND(B3&lt;&gt;"CHB",B4&lt;&gt;"C"))</t>
  </si>
  <si>
    <t>Cell B3 - data validation for selection</t>
  </si>
  <si>
    <t>Cell B4 - data validation for selection</t>
  </si>
  <si>
    <t>Cell B5 - data validation for selection</t>
  </si>
  <si>
    <t>Mod</t>
  </si>
  <si>
    <t>Date</t>
  </si>
  <si>
    <t>Prac</t>
  </si>
  <si>
    <t>manual entry</t>
  </si>
  <si>
    <t>Data retrieval formula</t>
  </si>
  <si>
    <t>Goal</t>
  </si>
  <si>
    <t>Data Entry Method (Column B)</t>
  </si>
  <si>
    <t>Result</t>
  </si>
  <si>
    <t>OR(B4="A",AND(B3="CHB",B4="C"))</t>
  </si>
  <si>
    <t>Black Fill in B11 &amp; B12</t>
  </si>
  <si>
    <t>Black Fill in B7 - B10</t>
  </si>
  <si>
    <t>Current outcome</t>
  </si>
  <si>
    <t>Only fills B7 despite applying to B7-B10</t>
  </si>
  <si>
    <t>Black fill remains for B4="A", and also for B3 = CHB, B4 = C.</t>
  </si>
  <si>
    <t>Kaiser</t>
  </si>
  <si>
    <t>Coventry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</si>
</sst>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%"/>
  </numFmts>
  <fonts count="9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14" fontId="0" fillId="0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Fill="1"/>
    <xf numFmtId="0" fontId="0" fillId="3" borderId="0" xfId="0" applyFill="1"/>
    <xf numFmtId="0" fontId="5" fillId="3" borderId="0" xfId="0" applyFont="1" applyFill="1"/>
    <xf numFmtId="0" fontId="0" fillId="3" borderId="0" xfId="0" applyFill="1" applyAlignment="1">
      <alignment horizontal="center"/>
    </xf>
    <xf numFmtId="1" fontId="0" fillId="3" borderId="0" xfId="0" applyNumberFormat="1" applyFill="1" applyAlignment="1">
      <alignment horizontal="center"/>
    </xf>
    <xf numFmtId="0" fontId="0" fillId="4" borderId="0" xfId="0" applyFill="1"/>
    <xf numFmtId="0" fontId="5" fillId="4" borderId="0" xfId="0" applyFont="1" applyFill="1"/>
    <xf numFmtId="0" fontId="0" fillId="4" borderId="0" xfId="0" applyFill="1" applyAlignment="1">
      <alignment horizontal="center"/>
    </xf>
    <xf numFmtId="14" fontId="4" fillId="0" borderId="0" xfId="0" applyNumberFormat="1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65" fontId="0" fillId="0" borderId="0" xfId="1" applyNumberFormat="1" applyFont="1"/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14" fontId="0" fillId="0" borderId="0" xfId="0" applyNumberFormat="1" applyAlignment="1">
      <alignment horizontal="left"/>
    </xf>
    <xf numFmtId="164" fontId="0" fillId="0" borderId="0" xfId="0" applyNumberFormat="1" applyFill="1" applyAlignment="1">
      <alignment horizontal="left"/>
    </xf>
    <xf numFmtId="165" fontId="0" fillId="0" borderId="0" xfId="1" applyNumberFormat="1" applyFont="1" applyAlignment="1">
      <alignment horizontal="left"/>
    </xf>
    <xf numFmtId="0" fontId="4" fillId="0" borderId="0" xfId="0" applyFont="1" applyAlignment="1">
      <alignment horizontal="left"/>
    </xf>
    <xf numFmtId="14" fontId="4" fillId="0" borderId="0" xfId="0" applyNumberFormat="1" applyFont="1" applyFill="1" applyAlignment="1">
      <alignment horizontal="left"/>
    </xf>
    <xf numFmtId="164" fontId="4" fillId="0" borderId="0" xfId="0" applyNumberFormat="1" applyFont="1" applyFill="1" applyAlignment="1">
      <alignment horizontal="left"/>
    </xf>
    <xf numFmtId="0" fontId="2" fillId="0" borderId="0" xfId="0" applyFont="1" applyAlignment="1">
      <alignment horizontal="left"/>
    </xf>
    <xf numFmtId="14" fontId="5" fillId="0" borderId="0" xfId="0" applyNumberFormat="1" applyFont="1"/>
    <xf numFmtId="0" fontId="0" fillId="5" borderId="0" xfId="0" applyFill="1"/>
    <xf numFmtId="0" fontId="0" fillId="0" borderId="1" xfId="0" applyBorder="1"/>
    <xf numFmtId="0" fontId="0" fillId="3" borderId="1" xfId="0" applyFill="1" applyBorder="1"/>
    <xf numFmtId="14" fontId="0" fillId="0" borderId="1" xfId="0" applyNumberFormat="1" applyFill="1" applyBorder="1"/>
    <xf numFmtId="1" fontId="0" fillId="0" borderId="1" xfId="0" applyNumberForma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44" fontId="0" fillId="3" borderId="1" xfId="2" applyFont="1" applyFill="1" applyBorder="1" applyProtection="1">
      <protection hidden="1"/>
    </xf>
    <xf numFmtId="164" fontId="0" fillId="0" borderId="0" xfId="0" applyNumberFormat="1" applyFont="1" applyFill="1" applyAlignment="1">
      <alignment horizontal="center"/>
    </xf>
    <xf numFmtId="0" fontId="0" fillId="3" borderId="1" xfId="0" applyNumberFormat="1" applyFill="1" applyBorder="1" applyProtection="1">
      <protection hidden="1"/>
    </xf>
    <xf numFmtId="0" fontId="8" fillId="0" borderId="0" xfId="0" applyFont="1"/>
    <xf numFmtId="0" fontId="7" fillId="6" borderId="2" xfId="0" applyFont="1" applyFill="1" applyBorder="1" applyAlignment="1">
      <alignment horizontal="center"/>
    </xf>
  </cellXfs>
  <cellStyles count="3">
    <cellStyle name="Currency" xfId="2" builtinId="4"/>
    <cellStyle name="Normal" xfId="0" builtinId="0"/>
    <cellStyle name="Percent" xfId="1" builtinId="5"/>
  </cellStyles>
  <dxfs count="13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tabSelected="1" workbookViewId="0">
      <selection activeCell="B7" sqref="B7"/>
    </sheetView>
  </sheetViews>
  <sheetFormatPr defaultRowHeight="14.4" x14ac:dyDescent="0.3"/>
  <cols>
    <col min="1" max="1" width="36" bestFit="1" customWidth="1"/>
    <col min="2" max="2" width="19" bestFit="1" customWidth="1"/>
    <col min="3" max="3" width="4" customWidth="1"/>
    <col min="4" max="4" width="49.6640625" bestFit="1" customWidth="1"/>
    <col min="5" max="5" width="4.33203125" customWidth="1"/>
    <col min="6" max="6" width="25.33203125" bestFit="1" customWidth="1"/>
    <col min="7" max="7" width="33.33203125" customWidth="1"/>
  </cols>
  <sheetData>
    <row r="1" spans="1:4" ht="21" x14ac:dyDescent="0.4">
      <c r="A1" s="46" t="s">
        <v>52</v>
      </c>
      <c r="B1" s="46"/>
      <c r="C1" s="45"/>
      <c r="D1" t="s">
        <v>69</v>
      </c>
    </row>
    <row r="2" spans="1:4" x14ac:dyDescent="0.3">
      <c r="A2" s="38" t="s">
        <v>64</v>
      </c>
      <c r="B2" s="39"/>
      <c r="D2" t="s">
        <v>66</v>
      </c>
    </row>
    <row r="3" spans="1:4" x14ac:dyDescent="0.3">
      <c r="A3" s="38" t="s">
        <v>65</v>
      </c>
      <c r="B3" s="40" t="s">
        <v>45</v>
      </c>
      <c r="D3" t="s">
        <v>60</v>
      </c>
    </row>
    <row r="4" spans="1:4" x14ac:dyDescent="0.3">
      <c r="A4" s="38" t="s">
        <v>51</v>
      </c>
      <c r="B4" s="41" t="s">
        <v>77</v>
      </c>
      <c r="D4" t="s">
        <v>61</v>
      </c>
    </row>
    <row r="5" spans="1:4" x14ac:dyDescent="0.3">
      <c r="A5" s="38" t="s">
        <v>34</v>
      </c>
      <c r="B5" s="41"/>
      <c r="D5" t="s">
        <v>62</v>
      </c>
    </row>
    <row r="6" spans="1:4" x14ac:dyDescent="0.3">
      <c r="A6" s="36" t="s">
        <v>63</v>
      </c>
      <c r="B6" s="36"/>
      <c r="D6" t="s">
        <v>66</v>
      </c>
    </row>
    <row r="7" spans="1:4" x14ac:dyDescent="0.3">
      <c r="A7" s="38" t="s">
        <v>53</v>
      </c>
      <c r="B7" s="37"/>
      <c r="D7" t="s">
        <v>66</v>
      </c>
    </row>
    <row r="8" spans="1:4" x14ac:dyDescent="0.3">
      <c r="A8" s="38" t="s">
        <v>54</v>
      </c>
      <c r="B8" s="37"/>
      <c r="D8" t="s">
        <v>66</v>
      </c>
    </row>
    <row r="9" spans="1:4" x14ac:dyDescent="0.3">
      <c r="A9" s="38" t="s">
        <v>55</v>
      </c>
      <c r="B9" s="37"/>
      <c r="D9" t="s">
        <v>66</v>
      </c>
    </row>
    <row r="10" spans="1:4" x14ac:dyDescent="0.3">
      <c r="A10" s="38" t="s">
        <v>56</v>
      </c>
      <c r="B10" s="42" t="str">
        <f ca="1">IF(COUNTA($B$2:$B$8)&lt;&gt;6,"",INDEX(INDIRECT($B$4&amp;"!$B$2:$D$500"),MATCH(#REF!&amp;" "&amp;#REF!,INDIRECT($B$4&amp;"!$A$2:$A$500"),0),MATCH(#REF!,INDIRECT($B$4&amp;"!$B$1:$D$1",1))))</f>
        <v/>
      </c>
      <c r="D10" t="s">
        <v>67</v>
      </c>
    </row>
    <row r="11" spans="1:4" x14ac:dyDescent="0.3">
      <c r="A11" s="38" t="s">
        <v>57</v>
      </c>
      <c r="B11" s="42" t="str">
        <f ca="1">IF(COUNTA($B$2:$B$8)&lt;&gt;6,"",INDEX(INDIRECT($B$4&amp;"!$B$2:$D$500"),MATCH(#REF!&amp;" "&amp;#REF!,INDIRECT($B$4&amp;"!$A$2:$A$500"),0),MATCH(#REF!,INDIRECT($B$4&amp;"!$B$1:$D$1",1))))</f>
        <v/>
      </c>
      <c r="D11" t="s">
        <v>67</v>
      </c>
    </row>
    <row r="12" spans="1:4" x14ac:dyDescent="0.3">
      <c r="A12" s="38" t="s">
        <v>58</v>
      </c>
      <c r="D12" t="s">
        <v>66</v>
      </c>
    </row>
    <row r="13" spans="1:4" x14ac:dyDescent="0.3">
      <c r="A13" s="38" t="s">
        <v>35</v>
      </c>
      <c r="B13" s="44" t="str">
        <f ca="1">IFERROR(B10*SUM(B7:B9),"")</f>
        <v/>
      </c>
      <c r="D13" t="s">
        <v>67</v>
      </c>
    </row>
    <row r="15" spans="1:4" x14ac:dyDescent="0.3">
      <c r="A15" s="37" t="s">
        <v>68</v>
      </c>
      <c r="B15" s="37" t="s">
        <v>70</v>
      </c>
      <c r="C15" s="37"/>
      <c r="D15" s="37" t="s">
        <v>74</v>
      </c>
    </row>
    <row r="16" spans="1:4" x14ac:dyDescent="0.3">
      <c r="A16" s="37" t="s">
        <v>71</v>
      </c>
      <c r="B16" s="37" t="s">
        <v>73</v>
      </c>
      <c r="C16" s="37"/>
      <c r="D16" s="37" t="s">
        <v>75</v>
      </c>
    </row>
    <row r="17" spans="1:4" x14ac:dyDescent="0.3">
      <c r="A17" s="37" t="s">
        <v>59</v>
      </c>
      <c r="B17" s="37" t="s">
        <v>72</v>
      </c>
      <c r="C17" s="37"/>
      <c r="D17" s="37" t="s">
        <v>76</v>
      </c>
    </row>
  </sheetData>
  <protectedRanges>
    <protectedRange sqref="B2:B9" name="Range1"/>
  </protectedRanges>
  <mergeCells count="1">
    <mergeCell ref="A1:B1"/>
  </mergeCells>
  <conditionalFormatting sqref="A7">
    <cfRule type="expression" dxfId="12" priority="21">
      <formula>AND(B3="CHB",B4="Kaiser")</formula>
    </cfRule>
  </conditionalFormatting>
  <conditionalFormatting sqref="A8">
    <cfRule type="expression" dxfId="11" priority="19">
      <formula>AND(B3="CHB",B4="Kaiser")</formula>
    </cfRule>
  </conditionalFormatting>
  <conditionalFormatting sqref="A9">
    <cfRule type="expression" dxfId="10" priority="17">
      <formula>AND(B3="CHB",B4="Kaiser")</formula>
    </cfRule>
  </conditionalFormatting>
  <conditionalFormatting sqref="A10">
    <cfRule type="expression" dxfId="9" priority="15">
      <formula>AND(B3="CHB",B4="Kaiser")</formula>
    </cfRule>
  </conditionalFormatting>
  <conditionalFormatting sqref="B7:B10">
    <cfRule type="expression" dxfId="8" priority="3">
      <formula>OR($B$4="A",AND($B$3="CHB",$B$4="C"))</formula>
    </cfRule>
  </conditionalFormatting>
  <conditionalFormatting sqref="B11:B12">
    <cfRule type="expression" dxfId="7" priority="2">
      <formula>OR($B$4&lt;&gt;"A",AND($B$3&lt;&gt;"CHB",$B$4&lt;&gt;"C"))</formula>
    </cfRule>
  </conditionalFormatting>
  <conditionalFormatting sqref="B7">
    <cfRule type="expression" dxfId="6" priority="1">
      <formula>OR($B$4="Coventry",AND($B$3="CHB",$B$4="Kaiser"))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BE33C16-1E55-4BF5-96D0-2DDA3D7F575B}">
          <x14:formula1>
            <xm:f>'Ref Table'!$A$2:$A$4</xm:f>
          </x14:formula1>
          <xm:sqref>B3</xm:sqref>
        </x14:dataValidation>
        <x14:dataValidation type="list" allowBlank="1" showInputMessage="1" showErrorMessage="1" xr:uid="{CED4AD76-8325-4B44-A974-3A1CC0553379}">
          <x14:formula1>
            <xm:f>'Ref Table'!$E$2:$E$4</xm:f>
          </x14:formula1>
          <xm:sqref>B5</xm:sqref>
        </x14:dataValidation>
        <x14:dataValidation type="list" allowBlank="1" showInputMessage="1" showErrorMessage="1" xr:uid="{6FF42B9A-DF71-4D11-8A35-F004BBF4E23E}">
          <x14:formula1>
            <xm:f>'Ref Table'!$C$2:$C$9</xm:f>
          </x14:formula1>
          <xm:sqref>B4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89665-8DD5-4C9A-B54A-344986D09962}">
  <dimension ref="A1:K21"/>
  <sheetViews>
    <sheetView workbookViewId="0">
      <selection sqref="A1:H10"/>
    </sheetView>
  </sheetViews>
  <sheetFormatPr defaultColWidth="9.109375" defaultRowHeight="14.4" x14ac:dyDescent="0.3"/>
  <cols>
    <col min="1" max="1" width="11.6640625" style="25" bestFit="1" customWidth="1"/>
    <col min="2" max="2" width="16" style="25" bestFit="1" customWidth="1"/>
    <col min="3" max="3" width="19.88671875" style="25" bestFit="1" customWidth="1"/>
    <col min="4" max="4" width="19.109375" style="25" bestFit="1" customWidth="1"/>
    <col min="5" max="5" width="9.109375" style="25"/>
    <col min="6" max="6" width="18.33203125" style="25" bestFit="1" customWidth="1"/>
    <col min="7" max="7" width="17.44140625" style="25" bestFit="1" customWidth="1"/>
    <col min="8" max="16384" width="9.109375" style="25"/>
  </cols>
  <sheetData>
    <row r="1" spans="1:11" x14ac:dyDescent="0.3">
      <c r="A1" s="26" t="s">
        <v>0</v>
      </c>
      <c r="B1" s="26" t="s">
        <v>1</v>
      </c>
      <c r="C1" s="26" t="s">
        <v>7</v>
      </c>
      <c r="D1" s="26" t="s">
        <v>3</v>
      </c>
      <c r="E1" s="26" t="s">
        <v>6</v>
      </c>
      <c r="F1" s="26" t="s">
        <v>31</v>
      </c>
      <c r="G1" s="26" t="s">
        <v>32</v>
      </c>
      <c r="H1" s="26" t="s">
        <v>5</v>
      </c>
      <c r="J1" s="26" t="s">
        <v>4</v>
      </c>
      <c r="K1" s="26" t="s">
        <v>5</v>
      </c>
    </row>
    <row r="2" spans="1:11" x14ac:dyDescent="0.3">
      <c r="A2" s="25" t="s">
        <v>9</v>
      </c>
      <c r="B2" s="25" t="s">
        <v>10</v>
      </c>
      <c r="C2" s="25" t="s">
        <v>8</v>
      </c>
      <c r="D2" s="27" t="s">
        <v>15</v>
      </c>
      <c r="E2" s="25">
        <v>15</v>
      </c>
      <c r="F2" s="28">
        <v>43586</v>
      </c>
      <c r="G2" s="28">
        <v>43769</v>
      </c>
      <c r="H2" s="29">
        <v>112</v>
      </c>
      <c r="I2" s="30" t="s">
        <v>21</v>
      </c>
      <c r="J2" s="28"/>
      <c r="K2" s="29"/>
    </row>
    <row r="3" spans="1:11" x14ac:dyDescent="0.3">
      <c r="F3" s="28">
        <v>43770</v>
      </c>
      <c r="G3" s="28" t="s">
        <v>33</v>
      </c>
      <c r="H3" s="29">
        <v>112.88</v>
      </c>
    </row>
    <row r="4" spans="1:11" x14ac:dyDescent="0.3">
      <c r="F4" s="28">
        <v>43952</v>
      </c>
      <c r="G4" s="28"/>
      <c r="H4" s="29">
        <v>117</v>
      </c>
    </row>
    <row r="5" spans="1:11" x14ac:dyDescent="0.3">
      <c r="A5" s="25" t="s">
        <v>9</v>
      </c>
      <c r="B5" s="25" t="s">
        <v>12</v>
      </c>
      <c r="C5" s="25" t="s">
        <v>14</v>
      </c>
      <c r="D5" s="27" t="s">
        <v>15</v>
      </c>
      <c r="E5" s="25">
        <v>15</v>
      </c>
      <c r="F5" s="28">
        <v>43586</v>
      </c>
      <c r="G5" s="28">
        <v>43769</v>
      </c>
      <c r="H5" s="29">
        <v>112</v>
      </c>
      <c r="J5" s="28"/>
      <c r="K5" s="29"/>
    </row>
    <row r="6" spans="1:11" x14ac:dyDescent="0.3">
      <c r="F6" s="28">
        <v>43770</v>
      </c>
      <c r="G6" s="28" t="s">
        <v>33</v>
      </c>
      <c r="H6" s="29">
        <v>112.88</v>
      </c>
    </row>
    <row r="7" spans="1:11" x14ac:dyDescent="0.3">
      <c r="F7" s="28">
        <v>43952</v>
      </c>
      <c r="G7" s="28"/>
      <c r="H7" s="29">
        <v>117</v>
      </c>
    </row>
    <row r="8" spans="1:11" x14ac:dyDescent="0.3">
      <c r="A8" s="25" t="s">
        <v>9</v>
      </c>
      <c r="B8" s="25" t="s">
        <v>13</v>
      </c>
      <c r="C8" s="25" t="s">
        <v>14</v>
      </c>
      <c r="D8" s="27" t="s">
        <v>15</v>
      </c>
      <c r="E8" s="25">
        <v>15</v>
      </c>
      <c r="F8" s="28">
        <v>43586</v>
      </c>
      <c r="G8" s="28">
        <v>43769</v>
      </c>
      <c r="H8" s="29">
        <v>112</v>
      </c>
      <c r="J8" s="28"/>
      <c r="K8" s="29"/>
    </row>
    <row r="9" spans="1:11" x14ac:dyDescent="0.3">
      <c r="F9" s="28">
        <v>43770</v>
      </c>
      <c r="G9" s="28" t="s">
        <v>33</v>
      </c>
      <c r="H9" s="29">
        <v>112.88</v>
      </c>
    </row>
    <row r="10" spans="1:11" x14ac:dyDescent="0.3">
      <c r="F10" s="28">
        <v>43952</v>
      </c>
      <c r="G10" s="28"/>
      <c r="H10" s="29">
        <v>117</v>
      </c>
    </row>
    <row r="11" spans="1:11" x14ac:dyDescent="0.3">
      <c r="A11" s="27" t="s">
        <v>18</v>
      </c>
      <c r="B11" s="27" t="s">
        <v>10</v>
      </c>
      <c r="C11" s="25" t="s">
        <v>29</v>
      </c>
      <c r="D11" s="25" t="s">
        <v>11</v>
      </c>
      <c r="E11" s="31">
        <v>10</v>
      </c>
      <c r="F11" s="32">
        <v>43647</v>
      </c>
      <c r="G11" s="32">
        <v>44012</v>
      </c>
      <c r="H11" s="33">
        <v>73.31</v>
      </c>
      <c r="J11" s="32"/>
      <c r="K11" s="33"/>
    </row>
    <row r="12" spans="1:11" x14ac:dyDescent="0.3">
      <c r="F12" s="32">
        <v>44013</v>
      </c>
      <c r="H12" s="33">
        <v>75.400000000000006</v>
      </c>
    </row>
    <row r="13" spans="1:11" x14ac:dyDescent="0.3">
      <c r="A13" s="27" t="s">
        <v>18</v>
      </c>
      <c r="B13" s="27" t="s">
        <v>12</v>
      </c>
      <c r="C13" s="25" t="s">
        <v>8</v>
      </c>
      <c r="D13" s="25" t="s">
        <v>11</v>
      </c>
      <c r="E13" s="31">
        <v>10</v>
      </c>
      <c r="F13" s="32">
        <v>43282</v>
      </c>
      <c r="G13" s="32"/>
      <c r="H13" s="33">
        <v>70.7</v>
      </c>
      <c r="J13" s="32"/>
      <c r="K13" s="33"/>
    </row>
    <row r="14" spans="1:11" x14ac:dyDescent="0.3">
      <c r="A14" s="27"/>
      <c r="B14" s="27"/>
    </row>
    <row r="15" spans="1:11" x14ac:dyDescent="0.3">
      <c r="A15" s="27" t="s">
        <v>18</v>
      </c>
      <c r="B15" s="27" t="s">
        <v>13</v>
      </c>
      <c r="C15" s="25" t="s">
        <v>19</v>
      </c>
      <c r="D15" s="25" t="s">
        <v>11</v>
      </c>
      <c r="E15" s="34" t="s">
        <v>23</v>
      </c>
      <c r="F15" s="32">
        <v>43282</v>
      </c>
      <c r="G15" s="32"/>
      <c r="H15" s="33">
        <v>70.7</v>
      </c>
      <c r="J15" s="32"/>
      <c r="K15" s="33"/>
    </row>
    <row r="16" spans="1:11" x14ac:dyDescent="0.3">
      <c r="A16" s="27"/>
      <c r="B16" s="27"/>
    </row>
    <row r="17" spans="1:11" x14ac:dyDescent="0.3">
      <c r="A17" s="27" t="s">
        <v>18</v>
      </c>
      <c r="B17" s="27" t="s">
        <v>13</v>
      </c>
      <c r="C17" s="25" t="s">
        <v>20</v>
      </c>
      <c r="D17" s="25" t="s">
        <v>11</v>
      </c>
      <c r="E17" s="34" t="s">
        <v>23</v>
      </c>
      <c r="F17" s="32">
        <v>43282</v>
      </c>
      <c r="G17" s="32"/>
      <c r="H17" s="33">
        <v>70.7</v>
      </c>
      <c r="J17" s="32"/>
      <c r="K17" s="33"/>
    </row>
    <row r="19" spans="1:11" x14ac:dyDescent="0.3">
      <c r="A19" s="25" t="s">
        <v>18</v>
      </c>
      <c r="B19" s="25" t="s">
        <v>12</v>
      </c>
      <c r="C19" s="25" t="s">
        <v>14</v>
      </c>
      <c r="D19" s="25" t="s">
        <v>11</v>
      </c>
      <c r="E19" s="31">
        <v>10</v>
      </c>
      <c r="F19" s="32">
        <v>43282</v>
      </c>
      <c r="G19" s="32"/>
      <c r="H19" s="33">
        <v>70.7</v>
      </c>
      <c r="J19" s="32"/>
      <c r="K19" s="33"/>
    </row>
    <row r="21" spans="1:11" x14ac:dyDescent="0.3">
      <c r="A21" s="25" t="s">
        <v>18</v>
      </c>
      <c r="B21" s="25" t="s">
        <v>13</v>
      </c>
      <c r="C21" s="25" t="s">
        <v>14</v>
      </c>
      <c r="D21" s="25" t="s">
        <v>11</v>
      </c>
      <c r="E21" s="31">
        <v>10</v>
      </c>
      <c r="F21" s="32">
        <v>43282</v>
      </c>
      <c r="G21" s="32"/>
      <c r="H21" s="33">
        <v>70.7</v>
      </c>
      <c r="J21" s="32"/>
      <c r="K21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D82D8-43F4-4BCF-8D87-80A77433DBD6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8DD19-566B-4C18-AA85-21029FD1F9C3}">
  <dimension ref="A1:T10"/>
  <sheetViews>
    <sheetView workbookViewId="0">
      <selection activeCell="B3" sqref="B3:E10"/>
    </sheetView>
  </sheetViews>
  <sheetFormatPr defaultRowHeight="14.4" x14ac:dyDescent="0.3"/>
  <cols>
    <col min="1" max="1" width="14.88671875" bestFit="1" customWidth="1"/>
    <col min="2" max="4" width="18.44140625" bestFit="1" customWidth="1"/>
    <col min="5" max="5" width="17.6640625" bestFit="1" customWidth="1"/>
    <col min="7" max="7" width="9.5546875" bestFit="1" customWidth="1"/>
  </cols>
  <sheetData>
    <row r="1" spans="1:20" x14ac:dyDescent="0.3">
      <c r="A1" s="8" t="s">
        <v>1</v>
      </c>
      <c r="B1" s="35">
        <v>43221</v>
      </c>
      <c r="C1" s="35">
        <v>43586</v>
      </c>
      <c r="D1" s="35">
        <v>43770</v>
      </c>
      <c r="E1" s="35">
        <v>43952</v>
      </c>
      <c r="F1" s="8"/>
      <c r="G1" s="8"/>
      <c r="H1" s="8"/>
      <c r="J1" s="8"/>
      <c r="K1" s="8"/>
      <c r="M1" s="8"/>
      <c r="N1" s="8"/>
      <c r="P1" s="8"/>
      <c r="Q1" s="8"/>
      <c r="S1" s="8"/>
      <c r="T1" s="8" t="s">
        <v>5</v>
      </c>
    </row>
    <row r="2" spans="1:20" x14ac:dyDescent="0.3">
      <c r="A2" s="1" t="s">
        <v>36</v>
      </c>
      <c r="B2" s="10">
        <v>1</v>
      </c>
      <c r="C2" s="10">
        <v>2</v>
      </c>
      <c r="D2" s="10">
        <v>3</v>
      </c>
      <c r="E2" s="10">
        <v>4</v>
      </c>
      <c r="F2" s="1"/>
      <c r="G2" s="2"/>
      <c r="H2" s="10"/>
      <c r="I2" s="24"/>
      <c r="J2" s="2"/>
      <c r="K2" s="10"/>
      <c r="M2" s="2"/>
      <c r="N2" s="10"/>
    </row>
    <row r="3" spans="1:20" x14ac:dyDescent="0.3">
      <c r="A3" s="1" t="s">
        <v>37</v>
      </c>
      <c r="B3" s="10">
        <f>B2+4</f>
        <v>5</v>
      </c>
      <c r="C3" s="10">
        <f t="shared" ref="C3:E3" si="0">C2+4</f>
        <v>6</v>
      </c>
      <c r="D3" s="10">
        <f t="shared" si="0"/>
        <v>7</v>
      </c>
      <c r="E3" s="10">
        <f t="shared" si="0"/>
        <v>8</v>
      </c>
      <c r="F3" s="1"/>
      <c r="G3" s="2"/>
      <c r="H3" s="10"/>
      <c r="I3" s="24"/>
      <c r="J3" s="2"/>
      <c r="K3" s="10"/>
      <c r="M3" s="2"/>
      <c r="N3" s="10"/>
    </row>
    <row r="4" spans="1:20" x14ac:dyDescent="0.3">
      <c r="A4" s="1" t="s">
        <v>38</v>
      </c>
      <c r="B4" s="10">
        <f t="shared" ref="B4:B10" si="1">B3+4</f>
        <v>9</v>
      </c>
      <c r="C4" s="10">
        <f t="shared" ref="C4:C10" si="2">C3+4</f>
        <v>10</v>
      </c>
      <c r="D4" s="10">
        <f t="shared" ref="D4:D10" si="3">D3+4</f>
        <v>11</v>
      </c>
      <c r="E4" s="10">
        <f t="shared" ref="E4:E10" si="4">E3+4</f>
        <v>12</v>
      </c>
    </row>
    <row r="5" spans="1:20" x14ac:dyDescent="0.3">
      <c r="A5" s="1" t="s">
        <v>42</v>
      </c>
      <c r="B5" s="10">
        <f t="shared" si="1"/>
        <v>13</v>
      </c>
      <c r="C5" s="10">
        <f t="shared" si="2"/>
        <v>14</v>
      </c>
      <c r="D5" s="10">
        <f t="shared" si="3"/>
        <v>15</v>
      </c>
      <c r="E5" s="10">
        <f t="shared" si="4"/>
        <v>16</v>
      </c>
      <c r="F5" s="1"/>
      <c r="G5" s="2"/>
      <c r="H5" s="10"/>
      <c r="J5" s="2"/>
      <c r="K5" s="10"/>
      <c r="M5" s="2"/>
      <c r="N5" s="10"/>
    </row>
    <row r="6" spans="1:20" x14ac:dyDescent="0.3">
      <c r="A6" s="1" t="s">
        <v>43</v>
      </c>
      <c r="B6" s="10">
        <f t="shared" si="1"/>
        <v>17</v>
      </c>
      <c r="C6" s="10">
        <f t="shared" si="2"/>
        <v>18</v>
      </c>
      <c r="D6" s="10">
        <f t="shared" si="3"/>
        <v>19</v>
      </c>
      <c r="E6" s="10">
        <f t="shared" si="4"/>
        <v>20</v>
      </c>
    </row>
    <row r="7" spans="1:20" x14ac:dyDescent="0.3">
      <c r="A7" s="1" t="s">
        <v>44</v>
      </c>
      <c r="B7" s="10">
        <f t="shared" si="1"/>
        <v>21</v>
      </c>
      <c r="C7" s="10">
        <f t="shared" si="2"/>
        <v>22</v>
      </c>
      <c r="D7" s="10">
        <f t="shared" si="3"/>
        <v>23</v>
      </c>
      <c r="E7" s="10">
        <f t="shared" si="4"/>
        <v>24</v>
      </c>
      <c r="F7" s="1"/>
      <c r="G7" s="2"/>
      <c r="H7" s="10"/>
      <c r="J7" s="2"/>
      <c r="K7" s="10"/>
      <c r="M7" s="2"/>
      <c r="N7" s="10"/>
    </row>
    <row r="8" spans="1:20" x14ac:dyDescent="0.3">
      <c r="A8" s="1" t="s">
        <v>39</v>
      </c>
      <c r="B8" s="10">
        <f t="shared" si="1"/>
        <v>25</v>
      </c>
      <c r="C8" s="10">
        <f t="shared" si="2"/>
        <v>26</v>
      </c>
      <c r="D8" s="10">
        <f t="shared" si="3"/>
        <v>27</v>
      </c>
      <c r="E8" s="10">
        <f t="shared" si="4"/>
        <v>28</v>
      </c>
    </row>
    <row r="9" spans="1:20" x14ac:dyDescent="0.3">
      <c r="A9" s="1" t="s">
        <v>40</v>
      </c>
      <c r="B9" s="10">
        <f t="shared" si="1"/>
        <v>29</v>
      </c>
      <c r="C9" s="10">
        <f t="shared" si="2"/>
        <v>30</v>
      </c>
      <c r="D9" s="10">
        <f t="shared" si="3"/>
        <v>31</v>
      </c>
      <c r="E9" s="10">
        <f t="shared" si="4"/>
        <v>32</v>
      </c>
    </row>
    <row r="10" spans="1:20" x14ac:dyDescent="0.3">
      <c r="A10" s="1" t="s">
        <v>41</v>
      </c>
      <c r="B10" s="10">
        <f t="shared" si="1"/>
        <v>33</v>
      </c>
      <c r="C10" s="10">
        <f t="shared" si="2"/>
        <v>34</v>
      </c>
      <c r="D10" s="10">
        <f t="shared" si="3"/>
        <v>35</v>
      </c>
      <c r="E10" s="10">
        <f t="shared" si="4"/>
        <v>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B741F-7EBD-4E0F-8A3A-9362DF38A70D}">
  <dimension ref="A1:T10"/>
  <sheetViews>
    <sheetView workbookViewId="0">
      <selection activeCell="B3" sqref="B3:E10"/>
    </sheetView>
  </sheetViews>
  <sheetFormatPr defaultRowHeight="14.4" x14ac:dyDescent="0.3"/>
  <cols>
    <col min="1" max="1" width="14.88671875" bestFit="1" customWidth="1"/>
    <col min="2" max="4" width="18.44140625" bestFit="1" customWidth="1"/>
    <col min="5" max="5" width="17.6640625" bestFit="1" customWidth="1"/>
    <col min="7" max="7" width="9.5546875" bestFit="1" customWidth="1"/>
  </cols>
  <sheetData>
    <row r="1" spans="1:20" x14ac:dyDescent="0.3">
      <c r="A1" s="8" t="s">
        <v>46</v>
      </c>
      <c r="B1" s="35">
        <v>42917</v>
      </c>
      <c r="C1" s="35">
        <v>43009</v>
      </c>
      <c r="D1" s="35">
        <v>43282</v>
      </c>
      <c r="E1" s="35">
        <v>43647</v>
      </c>
      <c r="F1" s="35"/>
      <c r="G1" s="8"/>
      <c r="H1" s="8"/>
      <c r="J1" s="8"/>
      <c r="K1" s="8"/>
      <c r="M1" s="8"/>
      <c r="N1" s="8"/>
      <c r="P1" s="8"/>
      <c r="Q1" s="8"/>
      <c r="S1" s="8"/>
      <c r="T1" s="8"/>
    </row>
    <row r="2" spans="1:20" x14ac:dyDescent="0.3">
      <c r="A2" s="1" t="s">
        <v>36</v>
      </c>
      <c r="B2" s="10">
        <v>1.5</v>
      </c>
      <c r="C2" s="10">
        <v>2.5</v>
      </c>
      <c r="D2" s="10">
        <v>3.5</v>
      </c>
      <c r="E2" s="10">
        <v>4.5</v>
      </c>
      <c r="F2" s="1"/>
      <c r="G2" s="2"/>
      <c r="H2" s="10"/>
      <c r="I2" s="24"/>
      <c r="J2" s="2"/>
      <c r="K2" s="10"/>
      <c r="M2" s="2"/>
      <c r="N2" s="10"/>
    </row>
    <row r="3" spans="1:20" x14ac:dyDescent="0.3">
      <c r="A3" s="1" t="s">
        <v>37</v>
      </c>
      <c r="B3" s="10">
        <f>B2+4</f>
        <v>5.5</v>
      </c>
      <c r="C3" s="10">
        <f t="shared" ref="C3:E3" si="0">C2+4</f>
        <v>6.5</v>
      </c>
      <c r="D3" s="10">
        <f t="shared" si="0"/>
        <v>7.5</v>
      </c>
      <c r="E3" s="10">
        <f t="shared" si="0"/>
        <v>8.5</v>
      </c>
      <c r="F3" s="1"/>
      <c r="G3" s="2"/>
      <c r="H3" s="10"/>
      <c r="I3" s="24"/>
      <c r="J3" s="2"/>
      <c r="K3" s="10"/>
      <c r="M3" s="2"/>
      <c r="N3" s="10"/>
    </row>
    <row r="4" spans="1:20" x14ac:dyDescent="0.3">
      <c r="A4" s="1" t="s">
        <v>38</v>
      </c>
      <c r="B4" s="10">
        <f t="shared" ref="B4:B10" si="1">B3+4</f>
        <v>9.5</v>
      </c>
      <c r="C4" s="10">
        <f t="shared" ref="C4:C10" si="2">C3+4</f>
        <v>10.5</v>
      </c>
      <c r="D4" s="10">
        <f t="shared" ref="D4:D10" si="3">D3+4</f>
        <v>11.5</v>
      </c>
      <c r="E4" s="10">
        <f t="shared" ref="E4:E10" si="4">E3+4</f>
        <v>12.5</v>
      </c>
    </row>
    <row r="5" spans="1:20" x14ac:dyDescent="0.3">
      <c r="A5" s="1" t="s">
        <v>39</v>
      </c>
      <c r="B5" s="10">
        <f t="shared" si="1"/>
        <v>13.5</v>
      </c>
      <c r="C5" s="10">
        <f t="shared" si="2"/>
        <v>14.5</v>
      </c>
      <c r="D5" s="10">
        <f t="shared" si="3"/>
        <v>15.5</v>
      </c>
      <c r="E5" s="10">
        <f t="shared" si="4"/>
        <v>16.5</v>
      </c>
      <c r="F5" s="1"/>
      <c r="G5" s="2"/>
      <c r="H5" s="10"/>
      <c r="J5" s="2"/>
      <c r="K5" s="10"/>
      <c r="M5" s="2"/>
      <c r="N5" s="10"/>
    </row>
    <row r="6" spans="1:20" x14ac:dyDescent="0.3">
      <c r="A6" s="1" t="s">
        <v>40</v>
      </c>
      <c r="B6" s="10">
        <f t="shared" si="1"/>
        <v>17.5</v>
      </c>
      <c r="C6" s="10">
        <f t="shared" si="2"/>
        <v>18.5</v>
      </c>
      <c r="D6" s="10">
        <f t="shared" si="3"/>
        <v>19.5</v>
      </c>
      <c r="E6" s="10">
        <f t="shared" si="4"/>
        <v>20.5</v>
      </c>
    </row>
    <row r="7" spans="1:20" x14ac:dyDescent="0.3">
      <c r="A7" s="1" t="s">
        <v>41</v>
      </c>
      <c r="B7" s="10">
        <f t="shared" si="1"/>
        <v>21.5</v>
      </c>
      <c r="C7" s="10">
        <f t="shared" si="2"/>
        <v>22.5</v>
      </c>
      <c r="D7" s="10">
        <f t="shared" si="3"/>
        <v>23.5</v>
      </c>
      <c r="E7" s="10">
        <f t="shared" si="4"/>
        <v>24.5</v>
      </c>
      <c r="F7" s="1"/>
      <c r="G7" s="2"/>
      <c r="H7" s="10"/>
      <c r="J7" s="2"/>
      <c r="K7" s="10"/>
      <c r="M7" s="2"/>
      <c r="N7" s="10"/>
    </row>
    <row r="8" spans="1:20" x14ac:dyDescent="0.3">
      <c r="A8" s="1" t="s">
        <v>42</v>
      </c>
      <c r="B8" s="10">
        <f t="shared" si="1"/>
        <v>25.5</v>
      </c>
      <c r="C8" s="10">
        <f t="shared" si="2"/>
        <v>26.5</v>
      </c>
      <c r="D8" s="10">
        <f t="shared" si="3"/>
        <v>27.5</v>
      </c>
      <c r="E8" s="10">
        <f t="shared" si="4"/>
        <v>28.5</v>
      </c>
    </row>
    <row r="9" spans="1:20" x14ac:dyDescent="0.3">
      <c r="A9" s="1" t="s">
        <v>43</v>
      </c>
      <c r="B9" s="10">
        <f t="shared" si="1"/>
        <v>29.5</v>
      </c>
      <c r="C9" s="10">
        <f t="shared" si="2"/>
        <v>30.5</v>
      </c>
      <c r="D9" s="10">
        <f t="shared" si="3"/>
        <v>31.5</v>
      </c>
      <c r="E9" s="10">
        <f t="shared" si="4"/>
        <v>32.5</v>
      </c>
    </row>
    <row r="10" spans="1:20" x14ac:dyDescent="0.3">
      <c r="A10" s="1" t="s">
        <v>44</v>
      </c>
      <c r="B10" s="10">
        <f t="shared" si="1"/>
        <v>33.5</v>
      </c>
      <c r="C10" s="10">
        <f t="shared" si="2"/>
        <v>34.5</v>
      </c>
      <c r="D10" s="10">
        <f t="shared" si="3"/>
        <v>35.5</v>
      </c>
      <c r="E10" s="10">
        <f t="shared" si="4"/>
        <v>36.5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F3FDB-8A13-41D9-98B6-0BFBAB3D4610}">
  <dimension ref="A1:T10"/>
  <sheetViews>
    <sheetView workbookViewId="0">
      <selection activeCell="B3" sqref="B3:E10"/>
    </sheetView>
  </sheetViews>
  <sheetFormatPr defaultRowHeight="14.4" x14ac:dyDescent="0.3"/>
  <cols>
    <col min="1" max="1" width="14.88671875" bestFit="1" customWidth="1"/>
    <col min="2" max="4" width="18.44140625" bestFit="1" customWidth="1"/>
    <col min="5" max="5" width="17.6640625" bestFit="1" customWidth="1"/>
    <col min="7" max="7" width="9.5546875" bestFit="1" customWidth="1"/>
  </cols>
  <sheetData>
    <row r="1" spans="1:20" x14ac:dyDescent="0.3">
      <c r="A1" s="8" t="s">
        <v>1</v>
      </c>
      <c r="B1" s="35">
        <v>42444</v>
      </c>
      <c r="C1" s="35">
        <v>42809</v>
      </c>
      <c r="D1" s="35">
        <v>43174</v>
      </c>
      <c r="E1" s="35">
        <v>43539</v>
      </c>
      <c r="F1" s="8"/>
      <c r="G1" s="8"/>
      <c r="H1" s="8"/>
      <c r="J1" s="8"/>
      <c r="K1" s="8"/>
      <c r="M1" s="8"/>
      <c r="N1" s="8"/>
      <c r="P1" s="8"/>
      <c r="Q1" s="8"/>
      <c r="S1" s="8"/>
      <c r="T1" s="8" t="s">
        <v>5</v>
      </c>
    </row>
    <row r="2" spans="1:20" x14ac:dyDescent="0.3">
      <c r="A2" s="1" t="s">
        <v>36</v>
      </c>
      <c r="B2" s="10">
        <v>3.75</v>
      </c>
      <c r="C2" s="43">
        <v>4.75</v>
      </c>
      <c r="D2" s="10">
        <v>5.75</v>
      </c>
      <c r="E2" s="10">
        <v>6.75</v>
      </c>
      <c r="F2" s="1"/>
      <c r="G2" s="2"/>
      <c r="H2" s="10"/>
      <c r="I2" s="24"/>
      <c r="J2" s="2"/>
      <c r="K2" s="10"/>
      <c r="M2" s="2"/>
      <c r="N2" s="10"/>
    </row>
    <row r="3" spans="1:20" x14ac:dyDescent="0.3">
      <c r="A3" s="1" t="s">
        <v>37</v>
      </c>
      <c r="B3" s="10">
        <f>B2+4</f>
        <v>7.75</v>
      </c>
      <c r="C3" s="10">
        <f t="shared" ref="C3:E3" si="0">C2+4</f>
        <v>8.75</v>
      </c>
      <c r="D3" s="10">
        <f t="shared" si="0"/>
        <v>9.75</v>
      </c>
      <c r="E3" s="10">
        <f t="shared" si="0"/>
        <v>10.75</v>
      </c>
      <c r="F3" s="1"/>
      <c r="G3" s="2"/>
      <c r="H3" s="10"/>
      <c r="I3" s="24"/>
      <c r="J3" s="2"/>
      <c r="K3" s="10"/>
      <c r="M3" s="2"/>
      <c r="N3" s="10"/>
    </row>
    <row r="4" spans="1:20" x14ac:dyDescent="0.3">
      <c r="A4" s="1" t="s">
        <v>38</v>
      </c>
      <c r="B4" s="10">
        <f t="shared" ref="B4:B10" si="1">B3+4</f>
        <v>11.75</v>
      </c>
      <c r="C4" s="10">
        <f t="shared" ref="C4:C10" si="2">C3+4</f>
        <v>12.75</v>
      </c>
      <c r="D4" s="10">
        <f t="shared" ref="D4:D10" si="3">D3+4</f>
        <v>13.75</v>
      </c>
      <c r="E4" s="10">
        <f t="shared" ref="E4:E10" si="4">E3+4</f>
        <v>14.75</v>
      </c>
    </row>
    <row r="5" spans="1:20" x14ac:dyDescent="0.3">
      <c r="A5" s="1" t="s">
        <v>42</v>
      </c>
      <c r="B5" s="10">
        <f t="shared" si="1"/>
        <v>15.75</v>
      </c>
      <c r="C5" s="10">
        <f t="shared" si="2"/>
        <v>16.75</v>
      </c>
      <c r="D5" s="10">
        <f t="shared" si="3"/>
        <v>17.75</v>
      </c>
      <c r="E5" s="10">
        <f t="shared" si="4"/>
        <v>18.75</v>
      </c>
      <c r="F5" s="1"/>
      <c r="G5" s="2"/>
      <c r="H5" s="10"/>
      <c r="J5" s="2"/>
      <c r="K5" s="10"/>
      <c r="M5" s="2"/>
      <c r="N5" s="10"/>
    </row>
    <row r="6" spans="1:20" x14ac:dyDescent="0.3">
      <c r="A6" s="1" t="s">
        <v>43</v>
      </c>
      <c r="B6" s="10">
        <f t="shared" si="1"/>
        <v>19.75</v>
      </c>
      <c r="C6" s="10">
        <f t="shared" si="2"/>
        <v>20.75</v>
      </c>
      <c r="D6" s="10">
        <f t="shared" si="3"/>
        <v>21.75</v>
      </c>
      <c r="E6" s="10">
        <f t="shared" si="4"/>
        <v>22.75</v>
      </c>
    </row>
    <row r="7" spans="1:20" x14ac:dyDescent="0.3">
      <c r="A7" s="1" t="s">
        <v>44</v>
      </c>
      <c r="B7" s="10">
        <f t="shared" si="1"/>
        <v>23.75</v>
      </c>
      <c r="C7" s="10">
        <f t="shared" si="2"/>
        <v>24.75</v>
      </c>
      <c r="D7" s="10">
        <f t="shared" si="3"/>
        <v>25.75</v>
      </c>
      <c r="E7" s="10">
        <f t="shared" si="4"/>
        <v>26.75</v>
      </c>
      <c r="F7" s="1"/>
      <c r="G7" s="2"/>
      <c r="H7" s="10"/>
      <c r="J7" s="2"/>
      <c r="K7" s="10"/>
      <c r="M7" s="2"/>
      <c r="N7" s="10"/>
    </row>
    <row r="8" spans="1:20" x14ac:dyDescent="0.3">
      <c r="A8" s="1" t="s">
        <v>39</v>
      </c>
      <c r="B8" s="10">
        <f t="shared" si="1"/>
        <v>27.75</v>
      </c>
      <c r="C8" s="10">
        <f t="shared" si="2"/>
        <v>28.75</v>
      </c>
      <c r="D8" s="10">
        <f t="shared" si="3"/>
        <v>29.75</v>
      </c>
      <c r="E8" s="10">
        <f t="shared" si="4"/>
        <v>30.75</v>
      </c>
    </row>
    <row r="9" spans="1:20" x14ac:dyDescent="0.3">
      <c r="A9" s="1" t="s">
        <v>40</v>
      </c>
      <c r="B9" s="10">
        <f t="shared" si="1"/>
        <v>31.75</v>
      </c>
      <c r="C9" s="10">
        <f t="shared" si="2"/>
        <v>32.75</v>
      </c>
      <c r="D9" s="10">
        <f t="shared" si="3"/>
        <v>33.75</v>
      </c>
      <c r="E9" s="10">
        <f t="shared" si="4"/>
        <v>34.75</v>
      </c>
    </row>
    <row r="10" spans="1:20" x14ac:dyDescent="0.3">
      <c r="A10" s="1" t="s">
        <v>41</v>
      </c>
      <c r="B10" s="10">
        <f t="shared" si="1"/>
        <v>35.75</v>
      </c>
      <c r="C10" s="10">
        <f t="shared" si="2"/>
        <v>36.75</v>
      </c>
      <c r="D10" s="10">
        <f t="shared" si="3"/>
        <v>37.75</v>
      </c>
      <c r="E10" s="10">
        <f t="shared" si="4"/>
        <v>38.75</v>
      </c>
    </row>
  </sheetData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A4881-449C-458F-84AE-62152CD0DB10}">
  <dimension ref="A1:E37"/>
  <sheetViews>
    <sheetView workbookViewId="0">
      <selection activeCell="C6" sqref="C6"/>
    </sheetView>
  </sheetViews>
  <sheetFormatPr defaultRowHeight="14.4" x14ac:dyDescent="0.3"/>
  <cols>
    <col min="1" max="1" width="8.33203125" bestFit="1" customWidth="1"/>
    <col min="2" max="2" width="2.33203125" customWidth="1"/>
    <col min="3" max="3" width="13.33203125" style="25" customWidth="1"/>
    <col min="4" max="4" width="2.6640625" style="25" customWidth="1"/>
    <col min="5" max="5" width="13.33203125" style="25" customWidth="1"/>
    <col min="6" max="6" width="9" customWidth="1"/>
    <col min="8" max="8" width="14.33203125" bestFit="1" customWidth="1"/>
  </cols>
  <sheetData>
    <row r="1" spans="1:5" s="8" customFormat="1" x14ac:dyDescent="0.3">
      <c r="A1" s="8" t="s">
        <v>50</v>
      </c>
      <c r="C1" s="26" t="s">
        <v>51</v>
      </c>
      <c r="D1" s="26"/>
      <c r="E1" s="26"/>
    </row>
    <row r="2" spans="1:5" x14ac:dyDescent="0.3">
      <c r="A2" t="s">
        <v>19</v>
      </c>
      <c r="C2" s="25" t="s">
        <v>47</v>
      </c>
    </row>
    <row r="3" spans="1:5" x14ac:dyDescent="0.3">
      <c r="A3" t="s">
        <v>20</v>
      </c>
      <c r="C3" s="25" t="s">
        <v>48</v>
      </c>
    </row>
    <row r="4" spans="1:5" x14ac:dyDescent="0.3">
      <c r="A4" t="s">
        <v>45</v>
      </c>
      <c r="C4" s="25" t="s">
        <v>49</v>
      </c>
    </row>
    <row r="5" spans="1:5" x14ac:dyDescent="0.3">
      <c r="C5" s="25" t="s">
        <v>78</v>
      </c>
    </row>
    <row r="6" spans="1:5" x14ac:dyDescent="0.3">
      <c r="C6" s="25" t="s">
        <v>77</v>
      </c>
    </row>
    <row r="8" spans="1:5" x14ac:dyDescent="0.3">
      <c r="C8" s="27"/>
      <c r="D8" s="27"/>
      <c r="E8" s="27"/>
    </row>
    <row r="20" spans="3:5" x14ac:dyDescent="0.3">
      <c r="C20" s="27"/>
      <c r="D20" s="27"/>
      <c r="E20" s="27"/>
    </row>
    <row r="26" spans="3:5" x14ac:dyDescent="0.3">
      <c r="C26" s="27"/>
      <c r="D26" s="27"/>
      <c r="E26" s="27"/>
    </row>
    <row r="36" spans="3:5" x14ac:dyDescent="0.3">
      <c r="C36" s="27"/>
      <c r="D36" s="27"/>
      <c r="E36" s="27"/>
    </row>
    <row r="37" spans="3:5" x14ac:dyDescent="0.3">
      <c r="C37" s="27"/>
      <c r="D37" s="27"/>
      <c r="E37" s="2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B83C5-5C58-4721-BA31-6DC82B76CBB3}">
  <dimension ref="A1"/>
  <sheetViews>
    <sheetView workbookViewId="0">
      <selection sqref="A1:AM20"/>
    </sheetView>
  </sheetViews>
  <sheetFormatPr defaultRowHeight="14.4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DDDEE-9B01-4A0F-B2FF-2C1874ACB547}">
  <dimension ref="A1"/>
  <sheetViews>
    <sheetView workbookViewId="0">
      <selection sqref="A1:AM20"/>
    </sheetView>
  </sheetViews>
  <sheetFormatPr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65CD9-68BA-46D2-84B4-C98EFF85A0DF}">
  <dimension ref="A1:AM20"/>
  <sheetViews>
    <sheetView workbookViewId="0">
      <selection sqref="A1:AM20"/>
    </sheetView>
  </sheetViews>
  <sheetFormatPr defaultRowHeight="14.4" x14ac:dyDescent="0.3"/>
  <sheetData>
    <row r="1" spans="1:39" x14ac:dyDescent="0.3">
      <c r="A1" s="3" t="s">
        <v>26</v>
      </c>
      <c r="B1" s="3" t="s">
        <v>24</v>
      </c>
      <c r="C1" s="3" t="s">
        <v>25</v>
      </c>
      <c r="G1" s="18"/>
      <c r="I1" s="14"/>
      <c r="N1" s="3">
        <v>2016</v>
      </c>
      <c r="O1" s="4"/>
      <c r="P1" s="4"/>
      <c r="Q1" s="4"/>
      <c r="R1" s="4"/>
      <c r="S1" s="4"/>
      <c r="T1" s="3">
        <v>2017</v>
      </c>
      <c r="Z1" s="3">
        <v>2018</v>
      </c>
      <c r="AC1" s="3">
        <v>2019</v>
      </c>
      <c r="AI1" s="3">
        <v>2020</v>
      </c>
      <c r="AL1" s="3">
        <v>2021</v>
      </c>
    </row>
    <row r="2" spans="1:39" x14ac:dyDescent="0.3">
      <c r="A2" s="1"/>
      <c r="G2" s="18"/>
      <c r="I2" s="14"/>
    </row>
    <row r="3" spans="1:39" x14ac:dyDescent="0.3">
      <c r="A3" s="8" t="s">
        <v>0</v>
      </c>
      <c r="B3" s="8" t="s">
        <v>1</v>
      </c>
      <c r="C3" s="8"/>
      <c r="D3" s="8" t="s">
        <v>7</v>
      </c>
      <c r="E3" s="8"/>
      <c r="F3" s="8" t="s">
        <v>16</v>
      </c>
      <c r="G3" s="19" t="s">
        <v>27</v>
      </c>
      <c r="H3" s="8" t="s">
        <v>2</v>
      </c>
      <c r="I3" s="15" t="s">
        <v>28</v>
      </c>
      <c r="J3" s="8" t="s">
        <v>17</v>
      </c>
      <c r="K3" s="8"/>
      <c r="L3" s="8" t="s">
        <v>3</v>
      </c>
      <c r="M3" s="8" t="s">
        <v>6</v>
      </c>
      <c r="N3" s="8" t="s">
        <v>4</v>
      </c>
      <c r="O3" s="8" t="s">
        <v>5</v>
      </c>
      <c r="P3" s="8"/>
      <c r="Q3" s="8" t="s">
        <v>4</v>
      </c>
      <c r="R3" s="8" t="s">
        <v>5</v>
      </c>
      <c r="T3" s="8" t="s">
        <v>4</v>
      </c>
      <c r="U3" s="8" t="s">
        <v>5</v>
      </c>
      <c r="Z3" s="8" t="s">
        <v>4</v>
      </c>
      <c r="AA3" s="8" t="s">
        <v>5</v>
      </c>
      <c r="AC3" s="8" t="s">
        <v>4</v>
      </c>
      <c r="AD3" s="8" t="s">
        <v>5</v>
      </c>
      <c r="AE3" s="8"/>
      <c r="AF3" s="8"/>
      <c r="AG3" s="8"/>
      <c r="AI3" s="8" t="s">
        <v>4</v>
      </c>
      <c r="AJ3" s="8" t="s">
        <v>5</v>
      </c>
      <c r="AL3" s="8" t="s">
        <v>4</v>
      </c>
      <c r="AM3" s="8" t="s">
        <v>5</v>
      </c>
    </row>
    <row r="4" spans="1:39" x14ac:dyDescent="0.3">
      <c r="A4" s="1" t="s">
        <v>9</v>
      </c>
      <c r="B4" s="1" t="s">
        <v>10</v>
      </c>
      <c r="C4" s="1"/>
      <c r="D4" s="1" t="s">
        <v>8</v>
      </c>
      <c r="E4" s="1"/>
      <c r="F4" s="23">
        <v>21</v>
      </c>
      <c r="G4" s="20">
        <v>31</v>
      </c>
      <c r="H4" s="1">
        <v>10862364003</v>
      </c>
      <c r="I4" s="16">
        <v>2011</v>
      </c>
      <c r="J4" s="1">
        <v>2001</v>
      </c>
      <c r="K4" s="1"/>
      <c r="L4" s="11" t="s">
        <v>15</v>
      </c>
      <c r="M4" s="1">
        <v>15</v>
      </c>
      <c r="N4" s="6">
        <v>42552</v>
      </c>
      <c r="O4" s="10">
        <v>97.51</v>
      </c>
      <c r="P4" s="10"/>
      <c r="Q4" s="10"/>
      <c r="R4" s="10"/>
      <c r="T4" s="6">
        <v>42856</v>
      </c>
      <c r="U4" s="10">
        <v>102</v>
      </c>
      <c r="V4" t="s">
        <v>21</v>
      </c>
      <c r="Z4" s="6">
        <v>43221</v>
      </c>
      <c r="AA4" s="10">
        <v>107</v>
      </c>
      <c r="AB4" t="s">
        <v>21</v>
      </c>
      <c r="AC4" s="2">
        <v>43586</v>
      </c>
      <c r="AD4" s="10">
        <v>112</v>
      </c>
      <c r="AE4" s="10"/>
      <c r="AF4" s="2">
        <v>43770</v>
      </c>
      <c r="AG4" s="10">
        <v>112.88</v>
      </c>
      <c r="AH4" s="24" t="s">
        <v>21</v>
      </c>
      <c r="AI4" s="2">
        <v>43952</v>
      </c>
      <c r="AJ4" s="10">
        <v>117</v>
      </c>
      <c r="AL4" s="2">
        <v>44317</v>
      </c>
      <c r="AM4" s="10">
        <v>122</v>
      </c>
    </row>
    <row r="5" spans="1:39" x14ac:dyDescent="0.3">
      <c r="G5" s="18"/>
      <c r="I5" s="14"/>
    </row>
    <row r="6" spans="1:39" x14ac:dyDescent="0.3">
      <c r="A6" s="1" t="s">
        <v>9</v>
      </c>
      <c r="B6" s="1" t="s">
        <v>12</v>
      </c>
      <c r="D6" t="s">
        <v>14</v>
      </c>
      <c r="F6" s="23">
        <v>337</v>
      </c>
      <c r="G6" s="20">
        <v>42</v>
      </c>
      <c r="H6" s="12">
        <v>108623640012</v>
      </c>
      <c r="I6" s="17">
        <v>190</v>
      </c>
      <c r="J6" s="1">
        <v>2001</v>
      </c>
      <c r="L6" s="11" t="s">
        <v>15</v>
      </c>
      <c r="M6" s="1">
        <v>15</v>
      </c>
      <c r="N6" s="6">
        <v>42552</v>
      </c>
      <c r="O6" s="10">
        <v>97.51</v>
      </c>
      <c r="P6" s="10"/>
      <c r="Q6" s="10"/>
      <c r="R6" s="10"/>
      <c r="T6" s="6">
        <v>42856</v>
      </c>
      <c r="U6" s="10">
        <v>102</v>
      </c>
      <c r="Z6" s="6">
        <v>43221</v>
      </c>
      <c r="AA6" s="10">
        <v>107</v>
      </c>
      <c r="AC6" s="2">
        <v>43586</v>
      </c>
      <c r="AD6" s="10">
        <v>112</v>
      </c>
      <c r="AE6" s="10"/>
      <c r="AF6" s="2">
        <v>43770</v>
      </c>
      <c r="AG6" s="10">
        <v>112.88</v>
      </c>
      <c r="AI6" s="2">
        <v>43952</v>
      </c>
      <c r="AJ6" s="10">
        <v>117</v>
      </c>
      <c r="AL6" s="2">
        <v>44317</v>
      </c>
      <c r="AM6" s="10">
        <v>122</v>
      </c>
    </row>
    <row r="7" spans="1:39" x14ac:dyDescent="0.3">
      <c r="G7" s="18"/>
      <c r="H7" s="13"/>
      <c r="I7" s="14"/>
    </row>
    <row r="8" spans="1:39" x14ac:dyDescent="0.3">
      <c r="A8" s="1" t="s">
        <v>9</v>
      </c>
      <c r="B8" s="1" t="s">
        <v>13</v>
      </c>
      <c r="D8" t="s">
        <v>14</v>
      </c>
      <c r="F8" s="23">
        <v>338</v>
      </c>
      <c r="G8" s="20">
        <v>43</v>
      </c>
      <c r="H8" s="12">
        <v>108623640013</v>
      </c>
      <c r="I8" s="17">
        <v>191</v>
      </c>
      <c r="J8" s="1">
        <v>2001</v>
      </c>
      <c r="L8" s="11" t="s">
        <v>15</v>
      </c>
      <c r="M8" s="1">
        <v>15</v>
      </c>
      <c r="N8" s="6">
        <v>42552</v>
      </c>
      <c r="O8" s="10">
        <v>97.51</v>
      </c>
      <c r="P8" s="10"/>
      <c r="Q8" s="10"/>
      <c r="R8" s="10"/>
      <c r="T8" s="6">
        <v>42856</v>
      </c>
      <c r="U8" s="10">
        <v>102</v>
      </c>
      <c r="Z8" s="6">
        <v>43221</v>
      </c>
      <c r="AA8" s="10">
        <v>107</v>
      </c>
      <c r="AC8" s="2">
        <v>43586</v>
      </c>
      <c r="AD8" s="10">
        <v>112</v>
      </c>
      <c r="AE8" s="10"/>
      <c r="AF8" s="2">
        <v>43770</v>
      </c>
      <c r="AG8" s="10">
        <v>112.88</v>
      </c>
      <c r="AI8" s="2">
        <v>43952</v>
      </c>
      <c r="AJ8" s="10">
        <v>117</v>
      </c>
      <c r="AL8" s="2">
        <v>44317</v>
      </c>
      <c r="AM8" s="10">
        <v>122</v>
      </c>
    </row>
    <row r="9" spans="1:39" x14ac:dyDescent="0.3">
      <c r="G9" s="18"/>
      <c r="I9" s="14"/>
    </row>
    <row r="10" spans="1:39" x14ac:dyDescent="0.3">
      <c r="A10" s="11" t="s">
        <v>18</v>
      </c>
      <c r="B10" s="11" t="s">
        <v>10</v>
      </c>
      <c r="D10" s="1" t="s">
        <v>29</v>
      </c>
      <c r="F10" s="23" t="s">
        <v>30</v>
      </c>
      <c r="G10" s="20">
        <v>55</v>
      </c>
      <c r="H10" s="1">
        <v>10862364022</v>
      </c>
      <c r="I10" s="14"/>
      <c r="J10" s="9">
        <v>2002</v>
      </c>
      <c r="L10" s="1" t="s">
        <v>11</v>
      </c>
      <c r="M10" s="9">
        <v>10</v>
      </c>
      <c r="AC10" s="21">
        <v>43647</v>
      </c>
      <c r="AD10" s="22">
        <v>73.31</v>
      </c>
      <c r="AE10" s="22"/>
      <c r="AF10" s="22"/>
      <c r="AG10" s="22"/>
      <c r="AI10" s="21">
        <v>44013</v>
      </c>
      <c r="AJ10" s="22">
        <v>75.400000000000006</v>
      </c>
      <c r="AL10" s="21">
        <v>44378</v>
      </c>
      <c r="AM10" s="22">
        <v>77.540000000000006</v>
      </c>
    </row>
    <row r="11" spans="1:39" x14ac:dyDescent="0.3">
      <c r="G11" s="18"/>
      <c r="I11" s="14"/>
    </row>
    <row r="12" spans="1:39" x14ac:dyDescent="0.3">
      <c r="A12" s="11" t="s">
        <v>18</v>
      </c>
      <c r="B12" s="11" t="s">
        <v>12</v>
      </c>
      <c r="C12" s="1"/>
      <c r="D12" s="1" t="s">
        <v>8</v>
      </c>
      <c r="E12" s="1"/>
      <c r="F12" s="23">
        <v>128</v>
      </c>
      <c r="G12" s="20">
        <v>33</v>
      </c>
      <c r="H12" s="1">
        <v>10862364005</v>
      </c>
      <c r="I12" s="16">
        <v>2014</v>
      </c>
      <c r="J12" s="9">
        <v>2002</v>
      </c>
      <c r="K12" s="1"/>
      <c r="L12" s="1" t="s">
        <v>11</v>
      </c>
      <c r="M12" s="9">
        <v>10</v>
      </c>
      <c r="N12" s="21">
        <v>42552</v>
      </c>
      <c r="O12" s="22">
        <v>55.67</v>
      </c>
      <c r="P12" s="22"/>
      <c r="Q12" s="21">
        <v>42705</v>
      </c>
      <c r="R12" s="22">
        <v>61.32</v>
      </c>
      <c r="S12" s="13" t="s">
        <v>21</v>
      </c>
      <c r="T12" s="21">
        <v>42917</v>
      </c>
      <c r="U12" s="22">
        <v>67.58</v>
      </c>
      <c r="W12" s="21">
        <v>43009</v>
      </c>
      <c r="X12" s="22">
        <v>68.31</v>
      </c>
      <c r="Z12" s="21">
        <v>43282</v>
      </c>
      <c r="AA12" s="22">
        <v>70.7</v>
      </c>
    </row>
    <row r="13" spans="1:39" x14ac:dyDescent="0.3">
      <c r="A13" s="13"/>
      <c r="B13" s="13"/>
      <c r="G13" s="18"/>
      <c r="I13" s="14"/>
      <c r="N13" s="13"/>
      <c r="O13" s="13"/>
      <c r="P13" s="13"/>
      <c r="Q13" s="13"/>
      <c r="R13" s="13"/>
      <c r="S13" s="13"/>
    </row>
    <row r="14" spans="1:39" x14ac:dyDescent="0.3">
      <c r="A14" s="11" t="s">
        <v>18</v>
      </c>
      <c r="B14" s="11" t="s">
        <v>13</v>
      </c>
      <c r="C14" s="1"/>
      <c r="D14" s="1" t="s">
        <v>19</v>
      </c>
      <c r="F14" s="23">
        <v>23</v>
      </c>
      <c r="G14" s="20">
        <v>34</v>
      </c>
      <c r="H14" s="1">
        <v>10862364006</v>
      </c>
      <c r="I14" s="16">
        <v>2012</v>
      </c>
      <c r="J14" s="1" t="s">
        <v>22</v>
      </c>
      <c r="L14" s="1" t="s">
        <v>11</v>
      </c>
      <c r="M14" s="5" t="s">
        <v>23</v>
      </c>
      <c r="N14" s="21">
        <v>42552</v>
      </c>
      <c r="O14" s="22">
        <v>63.13</v>
      </c>
      <c r="P14" s="22"/>
      <c r="Q14" s="22"/>
      <c r="R14" s="22"/>
      <c r="S14" s="13"/>
      <c r="T14" s="21">
        <v>42917</v>
      </c>
      <c r="U14" s="22">
        <v>67.58</v>
      </c>
      <c r="W14" s="21">
        <v>43009</v>
      </c>
      <c r="X14" s="22">
        <v>68.31</v>
      </c>
      <c r="Z14" s="21">
        <v>43282</v>
      </c>
      <c r="AA14" s="22">
        <v>70.7</v>
      </c>
    </row>
    <row r="15" spans="1:39" x14ac:dyDescent="0.3">
      <c r="A15" s="13"/>
      <c r="B15" s="13"/>
      <c r="G15" s="18"/>
      <c r="I15" s="14"/>
      <c r="N15" s="13"/>
      <c r="O15" s="13"/>
      <c r="P15" s="13"/>
      <c r="Q15" s="13"/>
      <c r="R15" s="13"/>
      <c r="S15" s="13"/>
    </row>
    <row r="16" spans="1:39" x14ac:dyDescent="0.3">
      <c r="A16" s="11" t="s">
        <v>18</v>
      </c>
      <c r="B16" s="11" t="s">
        <v>13</v>
      </c>
      <c r="C16" s="1"/>
      <c r="D16" s="1" t="s">
        <v>20</v>
      </c>
      <c r="F16" s="11">
        <v>256</v>
      </c>
      <c r="G16" s="20">
        <v>35</v>
      </c>
      <c r="H16" s="1">
        <v>10862364007</v>
      </c>
      <c r="I16" s="16">
        <v>2013</v>
      </c>
      <c r="J16" s="1" t="s">
        <v>22</v>
      </c>
      <c r="L16" s="1" t="s">
        <v>11</v>
      </c>
      <c r="M16" s="5" t="s">
        <v>23</v>
      </c>
      <c r="N16" s="21">
        <v>42552</v>
      </c>
      <c r="O16" s="22">
        <v>63.13</v>
      </c>
      <c r="P16" s="22"/>
      <c r="Q16" s="22"/>
      <c r="R16" s="22"/>
      <c r="S16" s="13"/>
      <c r="T16" s="21">
        <v>42917</v>
      </c>
      <c r="U16" s="22">
        <v>67.58</v>
      </c>
      <c r="W16" s="21">
        <v>43009</v>
      </c>
      <c r="X16" s="22">
        <v>68.31</v>
      </c>
      <c r="Z16" s="21">
        <v>43282</v>
      </c>
      <c r="AA16" s="22">
        <v>70.7</v>
      </c>
    </row>
    <row r="17" spans="1:27" x14ac:dyDescent="0.3">
      <c r="G17" s="18"/>
      <c r="I17" s="14"/>
    </row>
    <row r="18" spans="1:27" x14ac:dyDescent="0.3">
      <c r="A18" s="1" t="s">
        <v>18</v>
      </c>
      <c r="B18" s="1" t="s">
        <v>12</v>
      </c>
      <c r="D18" s="1" t="s">
        <v>14</v>
      </c>
      <c r="F18" s="23">
        <v>348</v>
      </c>
      <c r="G18" s="20">
        <v>49</v>
      </c>
      <c r="H18" s="7">
        <v>108623640019</v>
      </c>
      <c r="I18" s="17">
        <v>196</v>
      </c>
      <c r="J18" s="9">
        <v>2002</v>
      </c>
      <c r="L18" s="1" t="s">
        <v>11</v>
      </c>
      <c r="M18" s="9">
        <v>10</v>
      </c>
      <c r="N18" s="13"/>
      <c r="O18" s="13"/>
      <c r="P18" s="13"/>
      <c r="Q18" s="13"/>
      <c r="R18" s="13"/>
      <c r="S18" s="13"/>
      <c r="T18" s="21">
        <v>42917</v>
      </c>
      <c r="U18" s="22">
        <v>67.58</v>
      </c>
      <c r="W18" s="21">
        <v>43009</v>
      </c>
      <c r="X18" s="22">
        <v>68.31</v>
      </c>
      <c r="Z18" s="21">
        <v>43282</v>
      </c>
      <c r="AA18" s="22">
        <v>70.7</v>
      </c>
    </row>
    <row r="19" spans="1:27" x14ac:dyDescent="0.3">
      <c r="D19" s="1"/>
      <c r="G19" s="18"/>
      <c r="I19" s="14"/>
      <c r="N19" s="13"/>
      <c r="O19" s="13"/>
      <c r="P19" s="13"/>
      <c r="Q19" s="13"/>
      <c r="R19" s="13"/>
      <c r="S19" s="13"/>
    </row>
    <row r="20" spans="1:27" x14ac:dyDescent="0.3">
      <c r="A20" s="1" t="s">
        <v>18</v>
      </c>
      <c r="B20" s="1" t="s">
        <v>13</v>
      </c>
      <c r="D20" s="1" t="s">
        <v>14</v>
      </c>
      <c r="F20" s="23">
        <v>349</v>
      </c>
      <c r="G20" s="20">
        <v>50</v>
      </c>
      <c r="H20" s="7">
        <v>108623640020</v>
      </c>
      <c r="I20" s="16">
        <v>198</v>
      </c>
      <c r="J20" s="9">
        <v>2002</v>
      </c>
      <c r="L20" s="1" t="s">
        <v>11</v>
      </c>
      <c r="M20" s="9">
        <v>10</v>
      </c>
      <c r="N20" s="13"/>
      <c r="O20" s="13"/>
      <c r="P20" s="13"/>
      <c r="Q20" s="13"/>
      <c r="R20" s="13"/>
      <c r="S20" s="13"/>
      <c r="T20" s="21">
        <v>42917</v>
      </c>
      <c r="U20" s="22">
        <v>67.58</v>
      </c>
      <c r="W20" s="21">
        <v>43009</v>
      </c>
      <c r="X20" s="22">
        <v>68.31</v>
      </c>
      <c r="Z20" s="21">
        <v>43282</v>
      </c>
      <c r="AA20" s="22">
        <v>70.7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Calculator</vt:lpstr>
      <vt:lpstr>Sheet1</vt:lpstr>
      <vt:lpstr>A</vt:lpstr>
      <vt:lpstr>B</vt:lpstr>
      <vt:lpstr>C</vt:lpstr>
      <vt:lpstr>Ref Table</vt:lpstr>
      <vt:lpstr>2017</vt:lpstr>
      <vt:lpstr>2018</vt:lpstr>
      <vt:lpstr>2019</vt:lpstr>
      <vt:lpstr>2020</vt:lpstr>
    </vt:vector>
  </TitlesOfParts>
  <Company>Children's Healthcare of Atlanta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gdilworth</dc:creator>
  <cp:lastModifiedBy>JBlakley</cp:lastModifiedBy>
  <cp:lastPrinted>2016-10-13T20:49:08Z</cp:lastPrinted>
  <dcterms:created xsi:type="dcterms:W3CDTF">2013-05-15T13:17:53Z</dcterms:created>
  <dcterms:modified xsi:type="dcterms:W3CDTF">2020-10-13T14:16:06Z</dcterms:modified>
</cp:coreProperties>
</file>