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anagedsolution-my.sharepoint.com/personal/mstewart_managedsolution_com/Documents/Accounting - Month End Items/Monthly - Costing QB Imports/2020 Import Folders/"/>
    </mc:Choice>
  </mc:AlternateContent>
  <xr:revisionPtr revIDLastSave="0" documentId="8_{72BCD3B2-E504-4699-BAC1-DCCB6F32FB6A}" xr6:coauthVersionLast="45" xr6:coauthVersionMax="45" xr10:uidLastSave="{00000000-0000-0000-0000-000000000000}"/>
  <bookViews>
    <workbookView xWindow="-120" yWindow="-120" windowWidth="29040" windowHeight="15840" activeTab="1" xr2:uid="{226D947C-00D2-4D02-8375-9232EC4C56F4}"/>
  </bookViews>
  <sheets>
    <sheet name="COGS Breakdown" sheetId="1" r:id="rId1"/>
    <sheet name="Import Passportal SI" sheetId="2" r:id="rId2"/>
  </sheets>
  <externalReferences>
    <externalReference r:id="rId3"/>
  </externalReferenc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" i="2" l="1"/>
  <c r="K5" i="2"/>
  <c r="K6" i="2"/>
  <c r="K7" i="2"/>
  <c r="K8" i="2"/>
  <c r="K9" i="2"/>
  <c r="K10" i="2"/>
  <c r="K3" i="2"/>
  <c r="E10" i="2"/>
  <c r="D10" i="2"/>
  <c r="A2" i="2"/>
  <c r="A10" i="2"/>
  <c r="E9" i="2"/>
  <c r="D9" i="2"/>
  <c r="A9" i="2"/>
  <c r="E8" i="2"/>
  <c r="D8" i="2"/>
  <c r="A8" i="2"/>
  <c r="E7" i="2"/>
  <c r="D7" i="2"/>
  <c r="A7" i="2"/>
  <c r="E6" i="2"/>
  <c r="D6" i="2"/>
  <c r="A6" i="2"/>
  <c r="E5" i="2"/>
  <c r="D5" i="2"/>
  <c r="A5" i="2"/>
  <c r="E4" i="2"/>
  <c r="D4" i="2"/>
  <c r="A4" i="2"/>
  <c r="E3" i="2"/>
  <c r="D3" i="2"/>
  <c r="A3" i="2"/>
  <c r="E2" i="2"/>
</calcChain>
</file>

<file path=xl/sharedStrings.xml><?xml version="1.0" encoding="utf-8"?>
<sst xmlns="http://schemas.openxmlformats.org/spreadsheetml/2006/main" count="79" uniqueCount="39">
  <si>
    <t>Name</t>
  </si>
  <si>
    <t>SI Passportal</t>
  </si>
  <si>
    <t>MS Passportal</t>
  </si>
  <si>
    <t xml:space="preserve">Company 1 </t>
  </si>
  <si>
    <t>Company 2</t>
  </si>
  <si>
    <t>Company 3</t>
  </si>
  <si>
    <t>Company 4</t>
  </si>
  <si>
    <t>Company 5</t>
  </si>
  <si>
    <t>Company 6</t>
  </si>
  <si>
    <t>Company 7</t>
  </si>
  <si>
    <t>Company 8</t>
  </si>
  <si>
    <t>Company 9</t>
  </si>
  <si>
    <t>Company 10</t>
  </si>
  <si>
    <t>Company 11</t>
  </si>
  <si>
    <t>Company 12</t>
  </si>
  <si>
    <t>Company 13</t>
  </si>
  <si>
    <t>Company 14</t>
  </si>
  <si>
    <t>Company 15</t>
  </si>
  <si>
    <t>Company 16</t>
  </si>
  <si>
    <t>Company 17</t>
  </si>
  <si>
    <t>Company 18</t>
  </si>
  <si>
    <t>Company 19</t>
  </si>
  <si>
    <t>Company 20</t>
  </si>
  <si>
    <t>Company 21</t>
  </si>
  <si>
    <t>Transaction Date</t>
  </si>
  <si>
    <t>RefNumber</t>
  </si>
  <si>
    <t>Account</t>
  </si>
  <si>
    <t>Debit</t>
  </si>
  <si>
    <t>Credit</t>
  </si>
  <si>
    <t>Memo</t>
  </si>
  <si>
    <t>Class</t>
  </si>
  <si>
    <t>Billable</t>
  </si>
  <si>
    <t>Ctl</t>
  </si>
  <si>
    <t>Summary</t>
  </si>
  <si>
    <t>Import</t>
  </si>
  <si>
    <t>JobCost</t>
  </si>
  <si>
    <t>Systems Integration</t>
  </si>
  <si>
    <t>N</t>
  </si>
  <si>
    <t>Cost of Goods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</si>
</sst>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rgb="FFFF0000"/>
      <name val="Calibri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44" fontId="0" fillId="0" borderId="0" xfId="0" applyNumberFormat="1"/>
    <xf numFmtId="0" fontId="4" fillId="0" borderId="0" xfId="0" applyFont="1"/>
    <xf numFmtId="43" fontId="4" fillId="0" borderId="0" xfId="1" applyFont="1" applyFill="1" applyBorder="1" applyAlignment="1" applyProtection="1"/>
    <xf numFmtId="0" fontId="5" fillId="0" borderId="0" xfId="0" applyFont="1"/>
    <xf numFmtId="0" fontId="4" fillId="2" borderId="0" xfId="0" applyFont="1" applyFill="1"/>
    <xf numFmtId="14" fontId="6" fillId="0" borderId="0" xfId="0" applyNumberFormat="1" applyFont="1"/>
    <xf numFmtId="0" fontId="0" fillId="0" borderId="0" xfId="0" applyAlignment="1">
      <alignment horizontal="left"/>
    </xf>
    <xf numFmtId="43" fontId="0" fillId="0" borderId="0" xfId="1" applyFont="1" applyFill="1" applyProtection="1"/>
    <xf numFmtId="164" fontId="6" fillId="0" borderId="0" xfId="0" applyNumberFormat="1" applyFont="1"/>
    <xf numFmtId="14" fontId="0" fillId="0" borderId="0" xfId="0" applyNumberFormat="1"/>
    <xf numFmtId="164" fontId="0" fillId="0" borderId="0" xfId="0" applyNumberFormat="1"/>
    <xf numFmtId="164" fontId="0" fillId="2" borderId="0" xfId="0" applyNumberFormat="1" applyFill="1"/>
    <xf numFmtId="49" fontId="7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esting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rections"/>
      <sheetName val="Summary"/>
      <sheetName val="July Time"/>
      <sheetName val="PIVOTS"/>
      <sheetName val="SI Totals"/>
      <sheetName val="MS Totals"/>
      <sheetName val="Wages"/>
      <sheetName val="Import SI Wages"/>
      <sheetName val="Import SI Taxes"/>
      <sheetName val="Import SI Med"/>
      <sheetName val="Import SI Cell"/>
      <sheetName val="Import SI 401K"/>
      <sheetName val="Import MS Wages"/>
      <sheetName val="Import MS Taxes"/>
      <sheetName val="Import MS Med"/>
      <sheetName val="Import MS Cell"/>
      <sheetName val="Import MS 401K"/>
      <sheetName val="Expense Pivot"/>
      <sheetName val="COGS Breakdown"/>
      <sheetName val="Import Passportal SI"/>
      <sheetName val="Import Passportal MS"/>
      <sheetName val="Import Connectwise SI"/>
      <sheetName val="Import Connectwise MS"/>
      <sheetName val="OPEX Pivot Table"/>
      <sheetName val="Overhead breakdown"/>
      <sheetName val="OPEX Hours"/>
      <sheetName val="MS Import OPEX"/>
      <sheetName val="SI Import OPEX"/>
    </sheetNames>
    <sheetDataSet>
      <sheetData sheetId="0" refreshError="1"/>
      <sheetData sheetId="1">
        <row r="4">
          <cell r="K4">
            <v>44043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2CAF7-D794-474D-A093-FFC2BA604CAD}">
  <dimension ref="A1:C22"/>
  <sheetViews>
    <sheetView workbookViewId="0">
      <selection activeCell="A38" sqref="A38"/>
    </sheetView>
  </sheetViews>
  <sheetFormatPr defaultRowHeight="15" x14ac:dyDescent="0.25"/>
  <cols>
    <col min="1" max="1" width="38.5703125" customWidth="1"/>
    <col min="2" max="4" width="30.71093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s="2">
        <v>9.8473369694234342E-2</v>
      </c>
      <c r="C2" s="2">
        <v>11.824682232883664</v>
      </c>
    </row>
    <row r="3" spans="1:3" x14ac:dyDescent="0.25">
      <c r="A3" t="s">
        <v>4</v>
      </c>
      <c r="B3" s="2">
        <v>9.8473369694234342E-2</v>
      </c>
      <c r="C3" s="2">
        <v>2.8483422184057283</v>
      </c>
    </row>
    <row r="4" spans="1:3" x14ac:dyDescent="0.25">
      <c r="A4" t="s">
        <v>5</v>
      </c>
      <c r="B4" s="2">
        <v>1.6863564560137629</v>
      </c>
      <c r="C4" s="2">
        <v>22.474084798466635</v>
      </c>
    </row>
    <row r="5" spans="1:3" x14ac:dyDescent="0.25">
      <c r="A5" t="s">
        <v>6</v>
      </c>
      <c r="B5" s="2">
        <v>0</v>
      </c>
      <c r="C5" s="2">
        <v>3.1014187785199092</v>
      </c>
    </row>
    <row r="6" spans="1:3" x14ac:dyDescent="0.25">
      <c r="A6" t="s">
        <v>7</v>
      </c>
      <c r="B6" s="2">
        <v>0</v>
      </c>
      <c r="C6" s="2">
        <v>1.6449976407421845</v>
      </c>
    </row>
    <row r="7" spans="1:3" x14ac:dyDescent="0.25">
      <c r="A7" t="s">
        <v>8</v>
      </c>
      <c r="B7" s="2">
        <v>0</v>
      </c>
      <c r="C7" s="2">
        <v>0.10487413872435955</v>
      </c>
    </row>
    <row r="8" spans="1:3" x14ac:dyDescent="0.25">
      <c r="A8" t="s">
        <v>9</v>
      </c>
      <c r="B8" s="2">
        <v>1.4032455181428392</v>
      </c>
      <c r="C8" s="2">
        <v>10.632169725886481</v>
      </c>
    </row>
    <row r="9" spans="1:3" x14ac:dyDescent="0.25">
      <c r="A9" t="s">
        <v>10</v>
      </c>
      <c r="B9" s="2">
        <v>0</v>
      </c>
      <c r="C9" s="2">
        <v>9.8473369694234342E-2</v>
      </c>
    </row>
    <row r="10" spans="1:3" x14ac:dyDescent="0.25">
      <c r="A10" t="s">
        <v>11</v>
      </c>
      <c r="B10" s="2">
        <v>0</v>
      </c>
      <c r="C10" s="2">
        <v>0.87198168864244485</v>
      </c>
    </row>
    <row r="11" spans="1:3" x14ac:dyDescent="0.25">
      <c r="A11" t="s">
        <v>12</v>
      </c>
      <c r="B11" s="2">
        <v>0</v>
      </c>
      <c r="C11" s="2">
        <v>0.12752301375403347</v>
      </c>
    </row>
    <row r="12" spans="1:3" x14ac:dyDescent="0.25">
      <c r="A12" t="s">
        <v>13</v>
      </c>
      <c r="B12" s="2">
        <v>0</v>
      </c>
      <c r="C12" s="2">
        <v>7.5824494664560441E-2</v>
      </c>
    </row>
    <row r="13" spans="1:3" x14ac:dyDescent="0.25">
      <c r="A13" t="s">
        <v>14</v>
      </c>
      <c r="B13" s="2">
        <v>0</v>
      </c>
      <c r="C13" s="2">
        <v>8.8891910822985292</v>
      </c>
    </row>
    <row r="14" spans="1:3" x14ac:dyDescent="0.25">
      <c r="A14" t="s">
        <v>15</v>
      </c>
      <c r="B14" s="2">
        <v>0</v>
      </c>
      <c r="C14" s="2">
        <v>2.4534640059318487</v>
      </c>
    </row>
    <row r="15" spans="1:3" x14ac:dyDescent="0.25">
      <c r="A15" t="s">
        <v>16</v>
      </c>
      <c r="B15" s="2">
        <v>0</v>
      </c>
      <c r="C15" s="2">
        <v>0.92318784088344685</v>
      </c>
    </row>
    <row r="16" spans="1:3" x14ac:dyDescent="0.25">
      <c r="A16" t="s">
        <v>17</v>
      </c>
      <c r="B16" s="2">
        <v>0</v>
      </c>
      <c r="C16" s="2">
        <v>5.2609397759144656</v>
      </c>
    </row>
    <row r="17" spans="1:3" x14ac:dyDescent="0.25">
      <c r="A17" t="s">
        <v>18</v>
      </c>
      <c r="B17" s="2">
        <v>0</v>
      </c>
      <c r="C17" s="2">
        <v>2.3653303400555084</v>
      </c>
    </row>
    <row r="18" spans="1:3" x14ac:dyDescent="0.25">
      <c r="A18" t="s">
        <v>19</v>
      </c>
      <c r="B18" s="2">
        <v>0</v>
      </c>
      <c r="C18" s="2">
        <v>0.75578311240324847</v>
      </c>
    </row>
    <row r="19" spans="1:3" x14ac:dyDescent="0.25">
      <c r="A19" t="s">
        <v>20</v>
      </c>
      <c r="B19" s="2">
        <v>0</v>
      </c>
      <c r="C19" s="2">
        <v>3.6902895292914333</v>
      </c>
    </row>
    <row r="20" spans="1:3" x14ac:dyDescent="0.25">
      <c r="A20" t="s">
        <v>21</v>
      </c>
      <c r="B20" s="2">
        <v>0</v>
      </c>
      <c r="C20" s="2">
        <v>0.34761099502064718</v>
      </c>
    </row>
    <row r="21" spans="1:3" x14ac:dyDescent="0.25">
      <c r="A21" t="s">
        <v>22</v>
      </c>
      <c r="B21" s="2">
        <v>0</v>
      </c>
      <c r="C21" s="2">
        <v>0.97734819421527541</v>
      </c>
    </row>
    <row r="22" spans="1:3" x14ac:dyDescent="0.25">
      <c r="A22" t="s">
        <v>23</v>
      </c>
      <c r="B22" s="2">
        <v>2.0063949075200247</v>
      </c>
      <c r="C22" s="2">
        <v>2.4052120547816731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6EE65-BF77-4C50-A253-C0AC3AE55F49}">
  <dimension ref="A1:O10"/>
  <sheetViews>
    <sheetView tabSelected="1" workbookViewId="0">
      <selection activeCell="G18" sqref="G18"/>
    </sheetView>
  </sheetViews>
  <sheetFormatPr defaultRowHeight="15" x14ac:dyDescent="0.25"/>
  <cols>
    <col min="1" max="1" width="14.7109375" customWidth="1"/>
    <col min="2" max="2" width="13.7109375" customWidth="1"/>
    <col min="3" max="3" width="33.42578125" customWidth="1"/>
    <col min="7" max="7" width="41.28515625" customWidth="1"/>
    <col min="8" max="8" width="23.7109375" customWidth="1"/>
  </cols>
  <sheetData>
    <row r="1" spans="1:15" x14ac:dyDescent="0.25">
      <c r="A1" s="3" t="s">
        <v>24</v>
      </c>
      <c r="B1" s="3" t="s">
        <v>25</v>
      </c>
      <c r="C1" s="3" t="s">
        <v>26</v>
      </c>
      <c r="D1" s="4" t="s">
        <v>27</v>
      </c>
      <c r="E1" s="3" t="s">
        <v>28</v>
      </c>
      <c r="F1" s="3" t="s">
        <v>29</v>
      </c>
      <c r="G1" s="3" t="s">
        <v>0</v>
      </c>
      <c r="H1" s="3" t="s">
        <v>30</v>
      </c>
      <c r="I1" s="3" t="s">
        <v>31</v>
      </c>
      <c r="J1" s="5"/>
      <c r="K1" s="6" t="s">
        <v>32</v>
      </c>
      <c r="L1" s="5"/>
      <c r="M1" s="3" t="s">
        <v>33</v>
      </c>
      <c r="N1" s="3" t="s">
        <v>34</v>
      </c>
    </row>
    <row r="2" spans="1:15" x14ac:dyDescent="0.25">
      <c r="A2" s="7">
        <f>[1]Summary!K4</f>
        <v>44043</v>
      </c>
      <c r="B2" s="5" t="s">
        <v>35</v>
      </c>
      <c r="C2" s="8" t="s">
        <v>38</v>
      </c>
      <c r="D2" s="9"/>
      <c r="E2" s="10">
        <f>SUM(D:D)</f>
        <v>3.29</v>
      </c>
      <c r="F2" s="5"/>
      <c r="G2" s="3"/>
      <c r="H2" s="1" t="s">
        <v>36</v>
      </c>
      <c r="I2" s="5"/>
      <c r="J2" s="5"/>
      <c r="K2" s="6"/>
      <c r="L2" s="5"/>
      <c r="M2" s="3"/>
      <c r="N2" s="3"/>
    </row>
    <row r="3" spans="1:15" x14ac:dyDescent="0.25">
      <c r="A3" s="11">
        <f>$A$2</f>
        <v>44043</v>
      </c>
      <c r="B3" s="5" t="s">
        <v>35</v>
      </c>
      <c r="C3" s="8" t="s">
        <v>38</v>
      </c>
      <c r="D3" s="9">
        <f t="shared" ref="D3:D10" si="0">IF(ROUND(IF(K3&gt;0,K3,0),2)=0,"",ROUND(IF(K3&gt;0,K3,0),2))</f>
        <v>0.1</v>
      </c>
      <c r="E3" s="12" t="str">
        <f>IF(ROUND(IF(K3&lt;0,K3,0),2)=0,"",ROUND(IF(K3&lt;0,K3*-1,0),2))</f>
        <v/>
      </c>
      <c r="F3" s="5"/>
      <c r="G3" t="s">
        <v>3</v>
      </c>
      <c r="H3" t="s">
        <v>36</v>
      </c>
      <c r="I3" s="5" t="s">
        <v>37</v>
      </c>
      <c r="K3" s="13">
        <f>SUMIF('COGS Breakdown'!$A:$A,'Import Passportal SI'!G3,'COGS Breakdown'!$B:$B)</f>
        <v>9.8473369694234342E-2</v>
      </c>
      <c r="M3" s="2"/>
      <c r="N3" s="2"/>
      <c r="O3" s="2"/>
    </row>
    <row r="4" spans="1:15" x14ac:dyDescent="0.25">
      <c r="A4" s="11">
        <f t="shared" ref="A4:A10" si="1">$A$2</f>
        <v>44043</v>
      </c>
      <c r="B4" s="5" t="s">
        <v>35</v>
      </c>
      <c r="C4" s="8" t="s">
        <v>38</v>
      </c>
      <c r="D4" s="9">
        <f t="shared" si="0"/>
        <v>0.1</v>
      </c>
      <c r="E4" s="12" t="str">
        <f t="shared" ref="E4:E10" si="2">IF(ROUND(IF(K4&lt;0,K4,0),2)=0,"",ROUND(IF(K4&lt;0,K4*-1,0),2))</f>
        <v/>
      </c>
      <c r="F4" s="5"/>
      <c r="G4" t="s">
        <v>4</v>
      </c>
      <c r="H4" t="s">
        <v>36</v>
      </c>
      <c r="I4" s="5" t="s">
        <v>37</v>
      </c>
      <c r="K4" s="13">
        <f>SUMIF('COGS Breakdown'!$A:$A,'Import Passportal SI'!G4,'COGS Breakdown'!$B:$B)</f>
        <v>9.8473369694234342E-2</v>
      </c>
    </row>
    <row r="5" spans="1:15" x14ac:dyDescent="0.25">
      <c r="A5" s="11">
        <f t="shared" si="1"/>
        <v>44043</v>
      </c>
      <c r="B5" s="5" t="s">
        <v>35</v>
      </c>
      <c r="C5" s="8" t="s">
        <v>38</v>
      </c>
      <c r="D5" s="9">
        <f t="shared" si="0"/>
        <v>1.69</v>
      </c>
      <c r="E5" s="12" t="str">
        <f t="shared" si="2"/>
        <v/>
      </c>
      <c r="F5" s="5"/>
      <c r="G5" t="s">
        <v>5</v>
      </c>
      <c r="H5" t="s">
        <v>36</v>
      </c>
      <c r="I5" s="5" t="s">
        <v>37</v>
      </c>
      <c r="K5" s="13">
        <f>SUMIF('COGS Breakdown'!$A:$A,'Import Passportal SI'!G5,'COGS Breakdown'!$B:$B)</f>
        <v>1.6863564560137629</v>
      </c>
    </row>
    <row r="6" spans="1:15" x14ac:dyDescent="0.25">
      <c r="A6" s="11">
        <f t="shared" si="1"/>
        <v>44043</v>
      </c>
      <c r="B6" s="5" t="s">
        <v>35</v>
      </c>
      <c r="C6" s="8" t="s">
        <v>38</v>
      </c>
      <c r="D6" s="9" t="str">
        <f t="shared" si="0"/>
        <v/>
      </c>
      <c r="E6" s="12" t="str">
        <f t="shared" si="2"/>
        <v/>
      </c>
      <c r="F6" s="5"/>
      <c r="G6" t="s">
        <v>6</v>
      </c>
      <c r="H6" t="s">
        <v>36</v>
      </c>
      <c r="I6" s="5" t="s">
        <v>37</v>
      </c>
      <c r="K6" s="13">
        <f>SUMIF('COGS Breakdown'!$A:$A,'Import Passportal SI'!G6,'COGS Breakdown'!$B:$B)</f>
        <v>0</v>
      </c>
    </row>
    <row r="7" spans="1:15" x14ac:dyDescent="0.25">
      <c r="A7" s="11">
        <f t="shared" si="1"/>
        <v>44043</v>
      </c>
      <c r="B7" s="5" t="s">
        <v>35</v>
      </c>
      <c r="C7" s="8" t="s">
        <v>38</v>
      </c>
      <c r="D7" s="9" t="str">
        <f t="shared" si="0"/>
        <v/>
      </c>
      <c r="E7" s="12" t="str">
        <f t="shared" si="2"/>
        <v/>
      </c>
      <c r="F7" s="5"/>
      <c r="G7" t="s">
        <v>7</v>
      </c>
      <c r="H7" t="s">
        <v>36</v>
      </c>
      <c r="I7" s="5" t="s">
        <v>37</v>
      </c>
      <c r="K7" s="13">
        <f>SUMIF('COGS Breakdown'!$A:$A,'Import Passportal SI'!G7,'COGS Breakdown'!$B:$B)</f>
        <v>0</v>
      </c>
      <c r="M7" s="14"/>
    </row>
    <row r="8" spans="1:15" x14ac:dyDescent="0.25">
      <c r="A8" s="11">
        <f t="shared" si="1"/>
        <v>44043</v>
      </c>
      <c r="B8" s="5" t="s">
        <v>35</v>
      </c>
      <c r="C8" s="8" t="s">
        <v>38</v>
      </c>
      <c r="D8" s="9" t="str">
        <f t="shared" si="0"/>
        <v/>
      </c>
      <c r="E8" s="12" t="str">
        <f t="shared" si="2"/>
        <v/>
      </c>
      <c r="F8" s="5"/>
      <c r="G8" t="s">
        <v>8</v>
      </c>
      <c r="H8" t="s">
        <v>36</v>
      </c>
      <c r="I8" s="5" t="s">
        <v>37</v>
      </c>
      <c r="K8" s="13">
        <f>SUMIF('COGS Breakdown'!$A:$A,'Import Passportal SI'!G8,'COGS Breakdown'!$B:$B)</f>
        <v>0</v>
      </c>
      <c r="M8" s="14"/>
    </row>
    <row r="9" spans="1:15" x14ac:dyDescent="0.25">
      <c r="A9" s="11">
        <f t="shared" si="1"/>
        <v>44043</v>
      </c>
      <c r="B9" s="5" t="s">
        <v>35</v>
      </c>
      <c r="C9" s="8" t="s">
        <v>38</v>
      </c>
      <c r="D9" s="9">
        <f t="shared" si="0"/>
        <v>1.4</v>
      </c>
      <c r="E9" s="12" t="str">
        <f t="shared" si="2"/>
        <v/>
      </c>
      <c r="F9" s="5"/>
      <c r="G9" t="s">
        <v>9</v>
      </c>
      <c r="H9" t="s">
        <v>36</v>
      </c>
      <c r="I9" s="5" t="s">
        <v>37</v>
      </c>
      <c r="K9" s="13">
        <f>SUMIF('COGS Breakdown'!$A:$A,'Import Passportal SI'!G9,'COGS Breakdown'!$B:$B)</f>
        <v>1.4032455181428392</v>
      </c>
      <c r="M9" s="14"/>
    </row>
    <row r="10" spans="1:15" x14ac:dyDescent="0.25">
      <c r="A10" s="11">
        <f t="shared" si="1"/>
        <v>44043</v>
      </c>
      <c r="B10" s="5" t="s">
        <v>35</v>
      </c>
      <c r="C10" s="8" t="s">
        <v>38</v>
      </c>
      <c r="D10" s="9" t="str">
        <f t="shared" si="0"/>
        <v/>
      </c>
      <c r="E10" s="12" t="str">
        <f t="shared" si="2"/>
        <v/>
      </c>
      <c r="F10" s="5"/>
      <c r="G10" t="s">
        <v>10</v>
      </c>
      <c r="H10" t="s">
        <v>36</v>
      </c>
      <c r="I10" s="5" t="s">
        <v>37</v>
      </c>
      <c r="K10" s="13">
        <f>SUMIF('COGS Breakdown'!$A:$A,'Import Passportal SI'!G10,'COGS Breakdown'!$B:$B)</f>
        <v>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COGS Breakdown</vt:lpstr>
      <vt:lpstr>Import Passportal 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Stewart</dc:creator>
  <cp:lastModifiedBy>Melanie Stewart</cp:lastModifiedBy>
  <dcterms:created xsi:type="dcterms:W3CDTF">2020-08-24T15:37:17Z</dcterms:created>
  <dcterms:modified xsi:type="dcterms:W3CDTF">2020-08-24T15:43:35Z</dcterms:modified>
</cp:coreProperties>
</file>