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602c58d87f1bbd/LABORAL/d. DIRECTORIOS/SERPOST/2020/1. Sesiones de Directorio/1. Agendas/"/>
    </mc:Choice>
  </mc:AlternateContent>
  <xr:revisionPtr revIDLastSave="1" documentId="8_{41E8C647-B688-4EE7-BE06-6EC7AC45C097}" xr6:coauthVersionLast="45" xr6:coauthVersionMax="45" xr10:uidLastSave="{2CE4CD1D-64E2-40E7-BFC8-5D6A60E16621}"/>
  <bookViews>
    <workbookView xWindow="-108" yWindow="-108" windowWidth="23256" windowHeight="12576" xr2:uid="{6D36A1CD-2024-423E-954A-DB5CEEA6F3AA}"/>
  </bookViews>
  <sheets>
    <sheet name="Agenda Directorios" sheetId="1" r:id="rId1"/>
  </sheets>
  <definedNames>
    <definedName name="_xlnm._FilterDatabase" localSheetId="0" hidden="1">'Agenda Directorios'!$C$1:$G$22</definedName>
    <definedName name="_xlnm.Print_Area" localSheetId="0">'Agenda Directorios'!#REF!</definedName>
    <definedName name="_xlnm.Print_Titles" localSheetId="0">'Agenda Directorios'!$1:$1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1" l="1"/>
  <c r="F18" i="1"/>
  <c r="F17" i="1"/>
  <c r="F21" i="1" l="1"/>
  <c r="F20" i="1"/>
  <c r="F2" i="1" l="1"/>
  <c r="B18" i="1" l="1"/>
  <c r="B19" i="1" s="1"/>
  <c r="B20" i="1" s="1"/>
  <c r="B21" i="1" s="1"/>
  <c r="B5" i="1" l="1"/>
  <c r="B7" i="1" l="1"/>
  <c r="B9" i="1" l="1"/>
  <c r="B11" i="1" s="1"/>
  <c r="F22" i="1" l="1"/>
  <c r="G21" i="1" l="1"/>
  <c r="F24" i="1" l="1"/>
  <c r="G18" i="1"/>
  <c r="G20" i="1"/>
  <c r="G24" i="1"/>
  <c r="G17" i="1"/>
  <c r="G19" i="1"/>
  <c r="G22" i="1" l="1"/>
</calcChain>
</file>

<file path=xl/sharedStrings.xml><?xml version="1.0" encoding="utf-8"?>
<sst xmlns="http://schemas.openxmlformats.org/spreadsheetml/2006/main" count="56" uniqueCount="39">
  <si>
    <t>TIEMPO</t>
  </si>
  <si>
    <t>FOLIO</t>
  </si>
  <si>
    <r>
      <t>RESUMEN DE TIEMPOS</t>
    </r>
    <r>
      <rPr>
        <b/>
        <sz val="14"/>
        <color rgb="FF000000"/>
        <rFont val="Calibri"/>
        <family val="2"/>
      </rPr>
      <t>:</t>
    </r>
  </si>
  <si>
    <t>Temas incorporados a pedido de GG y/o las Gerencias</t>
  </si>
  <si>
    <t>Total tiempo:</t>
  </si>
  <si>
    <t>Tiempo (minutos)</t>
  </si>
  <si>
    <t>TOTAL:</t>
  </si>
  <si>
    <t xml:space="preserve">                ESTACIONES:</t>
  </si>
  <si>
    <t>BASE/PEDIDO/MANDATO</t>
  </si>
  <si>
    <t>Porcentaje (%)</t>
  </si>
  <si>
    <t>I.                 ORDEN DEL DÍA</t>
  </si>
  <si>
    <t xml:space="preserve"> </t>
  </si>
  <si>
    <t>IV.             PEDIDOS</t>
  </si>
  <si>
    <t xml:space="preserve">    EXPOSITOR</t>
  </si>
  <si>
    <t>Directorio</t>
  </si>
  <si>
    <t>Agenda Anual</t>
  </si>
  <si>
    <t>Gerente General</t>
  </si>
  <si>
    <t>Gerente Legal</t>
  </si>
  <si>
    <t>Sub Gerente de Recursos Humanos</t>
  </si>
  <si>
    <t>Presidente de Directorio</t>
  </si>
  <si>
    <t>Gerente Postal</t>
  </si>
  <si>
    <t>Gerente de Administración de Recursos</t>
  </si>
  <si>
    <t>Gerente Comercial</t>
  </si>
  <si>
    <t>FONAFE</t>
  </si>
  <si>
    <t>Estatuto</t>
  </si>
  <si>
    <t>Secretario Letrado</t>
  </si>
  <si>
    <t>Gerente Desarrollo Corporativo</t>
  </si>
  <si>
    <t>Gerente Administración de Recursos</t>
  </si>
  <si>
    <t>V.              LECTURA Y APROBACIÓN DEL ACTA DE LA SESIÓN ANTERIOR</t>
  </si>
  <si>
    <t>Temas obligatorios (Agenda Anual/Estatuto/FONAFE)</t>
  </si>
  <si>
    <t>Atención de Pedidos del Directorio formulados en sesiones anteriores</t>
  </si>
  <si>
    <t>Pedidos de Directores formulados en la sesión</t>
  </si>
  <si>
    <t>Lectura y aprobación de acta anterior</t>
  </si>
  <si>
    <t>Sub Gerente de RR.HH.</t>
  </si>
  <si>
    <t>ABCD</t>
  </si>
  <si>
    <t>EFGHI</t>
  </si>
  <si>
    <t>JKLM</t>
  </si>
  <si>
    <t>NOPQ</t>
  </si>
  <si>
    <t>RSTUV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</si>
</sst>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5" formatCode="0\'"/>
    <numFmt numFmtId="166" formatCode="0\ &quot;min&quot;"/>
    <numFmt numFmtId="167" formatCode="0\ &quot;horas&quot;"/>
    <numFmt numFmtId="168" formatCode="0\ &quot;minutos&quot;"/>
    <numFmt numFmtId="170" formatCode="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2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u/>
      <sz val="14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8"/>
      <name val="Calibri"/>
      <family val="2"/>
      <scheme val="minor"/>
    </font>
    <font>
      <sz val="10"/>
      <color rgb="FF0000FF"/>
      <name val="Calibri"/>
      <family val="2"/>
    </font>
    <font>
      <sz val="11"/>
      <name val="Calibri"/>
      <family val="2"/>
    </font>
    <font>
      <sz val="10"/>
      <color rgb="FF0033CC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fgColor rgb="FFBCBCBC"/>
        <bgColor rgb="FFF8F8F8"/>
      </patternFill>
    </fill>
    <fill>
      <patternFill patternType="gray125">
        <fgColor rgb="FFBCBCBC"/>
      </patternFill>
    </fill>
    <fill>
      <patternFill patternType="gray125">
        <fgColor rgb="FFBCBCBC"/>
        <bgColor rgb="FFFFFF00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medium">
        <color indexed="64"/>
      </right>
      <top style="medium">
        <color indexed="64"/>
      </top>
      <bottom/>
      <diagonal/>
    </border>
    <border>
      <left style="medium">
        <color rgb="FFFF0000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rgb="FFFF0000"/>
      </right>
      <top style="medium">
        <color rgb="FFFF0000"/>
      </top>
      <bottom/>
      <diagonal/>
    </border>
    <border>
      <left style="thick">
        <color indexed="64"/>
      </left>
      <right style="medium">
        <color rgb="FFFF0000"/>
      </right>
      <top/>
      <bottom style="medium">
        <color indexed="64"/>
      </bottom>
      <diagonal/>
    </border>
    <border>
      <left style="thick">
        <color indexed="64"/>
      </left>
      <right style="medium">
        <color rgb="FFFF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13" fillId="0" borderId="4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3" fillId="4" borderId="12" xfId="0" quotePrefix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4" fillId="3" borderId="10" xfId="0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0" fontId="0" fillId="0" borderId="0" xfId="0" quotePrefix="1" applyAlignment="1">
      <alignment horizontal="right"/>
    </xf>
    <xf numFmtId="166" fontId="4" fillId="3" borderId="14" xfId="0" applyNumberFormat="1" applyFont="1" applyFill="1" applyBorder="1" applyAlignment="1">
      <alignment vertical="center" wrapText="1"/>
    </xf>
    <xf numFmtId="166" fontId="4" fillId="3" borderId="7" xfId="0" applyNumberFormat="1" applyFont="1" applyFill="1" applyBorder="1" applyAlignment="1">
      <alignment vertical="top" wrapText="1"/>
    </xf>
    <xf numFmtId="166" fontId="4" fillId="3" borderId="6" xfId="0" applyNumberFormat="1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vertical="center" wrapText="1"/>
    </xf>
    <xf numFmtId="0" fontId="0" fillId="5" borderId="20" xfId="0" applyFill="1" applyBorder="1" applyAlignment="1">
      <alignment horizontal="center"/>
    </xf>
    <xf numFmtId="0" fontId="4" fillId="5" borderId="20" xfId="0" applyFont="1" applyFill="1" applyBorder="1" applyAlignment="1">
      <alignment horizontal="right" vertical="center" wrapText="1"/>
    </xf>
    <xf numFmtId="9" fontId="5" fillId="5" borderId="21" xfId="0" applyNumberFormat="1" applyFont="1" applyFill="1" applyBorder="1" applyAlignment="1">
      <alignment horizontal="center" vertical="center" wrapText="1"/>
    </xf>
    <xf numFmtId="0" fontId="13" fillId="5" borderId="17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vertical="center" wrapText="1"/>
    </xf>
    <xf numFmtId="0" fontId="0" fillId="5" borderId="0" xfId="0" applyFill="1" applyAlignment="1">
      <alignment horizontal="center"/>
    </xf>
    <xf numFmtId="0" fontId="4" fillId="5" borderId="0" xfId="0" applyFont="1" applyFill="1" applyBorder="1" applyAlignment="1">
      <alignment horizontal="center" vertical="center" wrapText="1"/>
    </xf>
    <xf numFmtId="9" fontId="5" fillId="5" borderId="3" xfId="0" applyNumberFormat="1" applyFont="1" applyFill="1" applyBorder="1" applyAlignment="1">
      <alignment vertical="center" wrapText="1"/>
    </xf>
    <xf numFmtId="0" fontId="3" fillId="5" borderId="0" xfId="0" quotePrefix="1" applyFont="1" applyFill="1" applyAlignment="1">
      <alignment horizontal="right" vertical="center"/>
    </xf>
    <xf numFmtId="0" fontId="13" fillId="5" borderId="1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vertical="center" wrapText="1"/>
    </xf>
    <xf numFmtId="0" fontId="0" fillId="5" borderId="4" xfId="0" applyFill="1" applyBorder="1" applyAlignment="1">
      <alignment horizontal="center"/>
    </xf>
    <xf numFmtId="0" fontId="0" fillId="5" borderId="4" xfId="0" applyFill="1" applyBorder="1"/>
    <xf numFmtId="0" fontId="8" fillId="5" borderId="4" xfId="0" applyFont="1" applyFill="1" applyBorder="1" applyAlignment="1">
      <alignment horizontal="center" vertical="center" wrapText="1"/>
    </xf>
    <xf numFmtId="9" fontId="5" fillId="5" borderId="2" xfId="0" applyNumberFormat="1" applyFont="1" applyFill="1" applyBorder="1" applyAlignment="1">
      <alignment vertical="center" wrapText="1"/>
    </xf>
    <xf numFmtId="0" fontId="7" fillId="5" borderId="0" xfId="0" applyFont="1" applyFill="1" applyAlignment="1">
      <alignment horizontal="left" vertical="center"/>
    </xf>
    <xf numFmtId="0" fontId="5" fillId="5" borderId="0" xfId="0" applyFont="1" applyFill="1" applyBorder="1" applyAlignment="1">
      <alignment horizontal="left" vertical="center" wrapText="1" indent="7"/>
    </xf>
    <xf numFmtId="0" fontId="9" fillId="5" borderId="0" xfId="0" applyFont="1" applyFill="1" applyBorder="1" applyAlignment="1">
      <alignment horizontal="center" vertical="center" wrapText="1"/>
    </xf>
    <xf numFmtId="168" fontId="3" fillId="5" borderId="3" xfId="0" applyNumberFormat="1" applyFont="1" applyFill="1" applyBorder="1" applyAlignment="1">
      <alignment horizontal="center" vertical="center" wrapText="1"/>
    </xf>
    <xf numFmtId="0" fontId="14" fillId="3" borderId="11" xfId="0" quotePrefix="1" applyFont="1" applyFill="1" applyBorder="1" applyAlignment="1">
      <alignment vertical="center" wrapText="1"/>
    </xf>
    <xf numFmtId="0" fontId="14" fillId="3" borderId="16" xfId="0" applyFont="1" applyFill="1" applyBorder="1" applyAlignment="1">
      <alignment horizontal="center" vertical="center" wrapText="1"/>
    </xf>
    <xf numFmtId="167" fontId="3" fillId="5" borderId="0" xfId="0" quotePrefix="1" applyNumberFormat="1" applyFont="1" applyFill="1" applyBorder="1" applyAlignment="1">
      <alignment horizontal="center" vertical="center"/>
    </xf>
    <xf numFmtId="0" fontId="2" fillId="2" borderId="18" xfId="0" quotePrefix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4" fillId="3" borderId="8" xfId="0" quotePrefix="1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4" fillId="3" borderId="8" xfId="0" quotePrefix="1" applyFont="1" applyFill="1" applyBorder="1" applyAlignment="1">
      <alignment horizontal="left" vertical="center" wrapText="1"/>
    </xf>
    <xf numFmtId="0" fontId="13" fillId="5" borderId="2" xfId="0" applyFont="1" applyFill="1" applyBorder="1" applyAlignment="1">
      <alignment vertical="center" wrapText="1"/>
    </xf>
    <xf numFmtId="0" fontId="13" fillId="5" borderId="15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vertical="center"/>
    </xf>
    <xf numFmtId="0" fontId="13" fillId="5" borderId="16" xfId="0" applyFont="1" applyFill="1" applyBorder="1" applyAlignment="1">
      <alignment vertical="center"/>
    </xf>
    <xf numFmtId="0" fontId="13" fillId="5" borderId="2" xfId="0" applyFont="1" applyFill="1" applyBorder="1" applyAlignment="1">
      <alignment vertical="center"/>
    </xf>
    <xf numFmtId="9" fontId="10" fillId="5" borderId="2" xfId="1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vertical="center" wrapText="1"/>
    </xf>
    <xf numFmtId="165" fontId="4" fillId="5" borderId="20" xfId="0" quotePrefix="1" applyNumberFormat="1" applyFont="1" applyFill="1" applyBorder="1" applyAlignment="1">
      <alignment horizontal="center" vertical="center" wrapText="1"/>
    </xf>
    <xf numFmtId="166" fontId="0" fillId="0" borderId="0" xfId="0" quotePrefix="1" applyNumberFormat="1" applyAlignment="1">
      <alignment horizontal="right"/>
    </xf>
    <xf numFmtId="165" fontId="18" fillId="5" borderId="9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0" fillId="0" borderId="0" xfId="0" quotePrefix="1" applyAlignment="1">
      <alignment horizontal="left"/>
    </xf>
    <xf numFmtId="0" fontId="6" fillId="0" borderId="0" xfId="0" applyFont="1" applyFill="1" applyBorder="1" applyAlignment="1">
      <alignment vertical="center"/>
    </xf>
    <xf numFmtId="0" fontId="14" fillId="3" borderId="22" xfId="0" quotePrefix="1" applyFont="1" applyFill="1" applyBorder="1" applyAlignment="1">
      <alignment vertical="center" wrapText="1"/>
    </xf>
    <xf numFmtId="0" fontId="14" fillId="3" borderId="23" xfId="0" applyFont="1" applyFill="1" applyBorder="1" applyAlignment="1">
      <alignment vertical="center" wrapText="1"/>
    </xf>
    <xf numFmtId="0" fontId="14" fillId="3" borderId="4" xfId="0" applyFont="1" applyFill="1" applyBorder="1" applyAlignment="1">
      <alignment vertical="center" wrapText="1"/>
    </xf>
    <xf numFmtId="166" fontId="4" fillId="3" borderId="23" xfId="0" applyNumberFormat="1" applyFont="1" applyFill="1" applyBorder="1" applyAlignment="1">
      <alignment horizontal="center" vertical="center" wrapText="1"/>
    </xf>
    <xf numFmtId="166" fontId="4" fillId="3" borderId="4" xfId="0" applyNumberFormat="1" applyFont="1" applyFill="1" applyBorder="1" applyAlignment="1">
      <alignment horizontal="center" vertical="center" wrapText="1"/>
    </xf>
    <xf numFmtId="0" fontId="6" fillId="0" borderId="0" xfId="0" quotePrefix="1" applyFont="1" applyBorder="1" applyAlignment="1">
      <alignment horizontal="left" vertical="center"/>
    </xf>
    <xf numFmtId="166" fontId="4" fillId="3" borderId="24" xfId="0" applyNumberFormat="1" applyFont="1" applyFill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165" fontId="10" fillId="6" borderId="9" xfId="0" applyNumberFormat="1" applyFont="1" applyFill="1" applyBorder="1" applyAlignment="1">
      <alignment horizontal="center" vertical="center" wrapText="1"/>
    </xf>
    <xf numFmtId="0" fontId="13" fillId="5" borderId="4" xfId="0" quotePrefix="1" applyFont="1" applyFill="1" applyBorder="1" applyAlignment="1">
      <alignment horizontal="left" vertical="center"/>
    </xf>
    <xf numFmtId="0" fontId="13" fillId="5" borderId="4" xfId="0" quotePrefix="1" applyFont="1" applyFill="1" applyBorder="1" applyAlignment="1">
      <alignment horizontal="left" vertical="center" wrapText="1"/>
    </xf>
    <xf numFmtId="0" fontId="5" fillId="3" borderId="25" xfId="0" quotePrefix="1" applyFont="1" applyFill="1" applyBorder="1" applyAlignment="1">
      <alignment horizontal="left" vertical="center" wrapText="1"/>
    </xf>
    <xf numFmtId="0" fontId="5" fillId="3" borderId="25" xfId="0" applyFont="1" applyFill="1" applyBorder="1" applyAlignment="1">
      <alignment horizontal="left" vertical="center" wrapText="1"/>
    </xf>
    <xf numFmtId="0" fontId="19" fillId="7" borderId="26" xfId="0" applyFont="1" applyFill="1" applyBorder="1" applyAlignment="1">
      <alignment horizontal="center" vertical="center" wrapText="1"/>
    </xf>
    <xf numFmtId="0" fontId="19" fillId="7" borderId="27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6" fillId="0" borderId="13" xfId="0" applyFont="1" applyBorder="1" applyAlignment="1">
      <alignment vertical="center" wrapText="1"/>
    </xf>
    <xf numFmtId="0" fontId="19" fillId="7" borderId="26" xfId="0" applyFont="1" applyFill="1" applyBorder="1" applyAlignment="1">
      <alignment horizontal="left" vertical="center" wrapText="1"/>
    </xf>
    <xf numFmtId="0" fontId="19" fillId="7" borderId="27" xfId="0" applyFont="1" applyFill="1" applyBorder="1" applyAlignment="1">
      <alignment horizontal="left" vertical="center" wrapText="1"/>
    </xf>
    <xf numFmtId="0" fontId="15" fillId="0" borderId="30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166" fontId="17" fillId="8" borderId="26" xfId="0" applyNumberFormat="1" applyFont="1" applyFill="1" applyBorder="1" applyAlignment="1">
      <alignment horizontal="center" vertical="center" wrapText="1"/>
    </xf>
    <xf numFmtId="166" fontId="17" fillId="8" borderId="27" xfId="0" applyNumberFormat="1" applyFont="1" applyFill="1" applyBorder="1" applyAlignment="1">
      <alignment horizontal="center" vertical="center" wrapText="1"/>
    </xf>
    <xf numFmtId="170" fontId="19" fillId="7" borderId="26" xfId="0" applyNumberFormat="1" applyFont="1" applyFill="1" applyBorder="1" applyAlignment="1">
      <alignment horizontal="center" vertical="center" wrapText="1"/>
    </xf>
    <xf numFmtId="170" fontId="19" fillId="7" borderId="27" xfId="0" applyNumberFormat="1" applyFont="1" applyFill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vertical="center" wrapText="1"/>
    </xf>
    <xf numFmtId="165" fontId="10" fillId="0" borderId="9" xfId="0" applyNumberFormat="1" applyFont="1" applyFill="1" applyBorder="1" applyAlignment="1">
      <alignment horizontal="center" vertical="center" wrapText="1"/>
    </xf>
    <xf numFmtId="0" fontId="6" fillId="6" borderId="28" xfId="0" applyFont="1" applyFill="1" applyBorder="1" applyAlignment="1">
      <alignment horizontal="left" vertical="center" wrapText="1"/>
    </xf>
    <xf numFmtId="0" fontId="6" fillId="6" borderId="29" xfId="0" applyFont="1" applyFill="1" applyBorder="1" applyAlignment="1">
      <alignment horizontal="left" vertical="center" wrapText="1"/>
    </xf>
    <xf numFmtId="166" fontId="17" fillId="9" borderId="26" xfId="0" applyNumberFormat="1" applyFont="1" applyFill="1" applyBorder="1" applyAlignment="1">
      <alignment horizontal="center" vertical="center" wrapText="1"/>
    </xf>
    <xf numFmtId="166" fontId="17" fillId="9" borderId="27" xfId="0" applyNumberFormat="1" applyFont="1" applyFill="1" applyBorder="1" applyAlignment="1">
      <alignment horizontal="center" vertical="center" wrapText="1"/>
    </xf>
    <xf numFmtId="0" fontId="19" fillId="7" borderId="26" xfId="0" quotePrefix="1" applyFont="1" applyFill="1" applyBorder="1" applyAlignment="1">
      <alignment horizontal="left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BCBCBC"/>
      <color rgb="FF0000FF"/>
      <color rgb="FF0066FF"/>
      <color rgb="FFD1D1D1"/>
      <color rgb="FFE4E4E4"/>
      <color rgb="FFF8F8F8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B5556-C2D8-4957-B78F-B926477E5D3F}">
  <sheetPr>
    <pageSetUpPr fitToPage="1"/>
  </sheetPr>
  <dimension ref="B1:G136"/>
  <sheetViews>
    <sheetView tabSelected="1" zoomScale="90" zoomScaleNormal="90" zoomScaleSheetLayoutView="100" workbookViewId="0">
      <pane ySplit="1" topLeftCell="A2" activePane="bottomLeft" state="frozen"/>
      <selection pane="bottomLeft" activeCell="F19" sqref="F19"/>
    </sheetView>
  </sheetViews>
  <sheetFormatPr baseColWidth="10" defaultRowHeight="14.4" x14ac:dyDescent="0.3"/>
  <cols>
    <col min="1" max="1" width="4.6640625" customWidth="1"/>
    <col min="2" max="2" width="5" style="2" customWidth="1"/>
    <col min="3" max="3" width="41.88671875" customWidth="1"/>
    <col min="4" max="4" width="19.77734375" style="2" customWidth="1"/>
    <col min="5" max="5" width="25.33203125" customWidth="1"/>
    <col min="6" max="6" width="9.109375" style="2" customWidth="1"/>
    <col min="7" max="7" width="11.5546875" bestFit="1" customWidth="1"/>
    <col min="8" max="11" width="9.77734375" customWidth="1"/>
  </cols>
  <sheetData>
    <row r="1" spans="2:7" ht="32.4" thickTop="1" thickBot="1" x14ac:dyDescent="0.35">
      <c r="B1" s="35"/>
      <c r="C1" s="36" t="s">
        <v>7</v>
      </c>
      <c r="D1" s="37" t="s">
        <v>8</v>
      </c>
      <c r="E1" s="39" t="s">
        <v>13</v>
      </c>
      <c r="F1" s="38" t="s">
        <v>0</v>
      </c>
      <c r="G1" s="5" t="s">
        <v>1</v>
      </c>
    </row>
    <row r="2" spans="2:7" ht="30" customHeight="1" thickBot="1" x14ac:dyDescent="0.35">
      <c r="B2" s="56"/>
      <c r="C2" s="57" t="s">
        <v>10</v>
      </c>
      <c r="D2" s="33" t="s">
        <v>11</v>
      </c>
      <c r="E2" s="33" t="s">
        <v>11</v>
      </c>
      <c r="F2" s="59">
        <f>SUM($F$3:F12)</f>
        <v>95</v>
      </c>
      <c r="G2" s="62"/>
    </row>
    <row r="3" spans="2:7" ht="27.6" x14ac:dyDescent="0.3">
      <c r="B3" s="69">
        <v>1.1000000000000001</v>
      </c>
      <c r="C3" s="74" t="s">
        <v>34</v>
      </c>
      <c r="D3" s="85" t="s">
        <v>26</v>
      </c>
      <c r="E3" s="83" t="s">
        <v>21</v>
      </c>
      <c r="F3" s="87">
        <v>20</v>
      </c>
      <c r="G3" s="80">
        <v>1</v>
      </c>
    </row>
    <row r="4" spans="2:7" ht="28.2" thickBot="1" x14ac:dyDescent="0.35">
      <c r="B4" s="70"/>
      <c r="C4" s="75"/>
      <c r="D4" s="86"/>
      <c r="E4" s="73" t="s">
        <v>18</v>
      </c>
      <c r="F4" s="88"/>
      <c r="G4" s="81"/>
    </row>
    <row r="5" spans="2:7" x14ac:dyDescent="0.3">
      <c r="B5" s="76">
        <f>B3+0.1</f>
        <v>1.2000000000000002</v>
      </c>
      <c r="C5" s="89" t="s">
        <v>35</v>
      </c>
      <c r="D5" s="71" t="s">
        <v>14</v>
      </c>
      <c r="E5" s="83" t="s">
        <v>22</v>
      </c>
      <c r="F5" s="78">
        <v>15</v>
      </c>
      <c r="G5" s="80">
        <v>20</v>
      </c>
    </row>
    <row r="6" spans="2:7" ht="15" thickBot="1" x14ac:dyDescent="0.35">
      <c r="B6" s="77"/>
      <c r="C6" s="75"/>
      <c r="D6" s="72"/>
      <c r="E6" s="73" t="s">
        <v>33</v>
      </c>
      <c r="F6" s="79"/>
      <c r="G6" s="81"/>
    </row>
    <row r="7" spans="2:7" x14ac:dyDescent="0.3">
      <c r="B7" s="82">
        <f>B5+0.1</f>
        <v>1.3000000000000003</v>
      </c>
      <c r="C7" s="74" t="s">
        <v>36</v>
      </c>
      <c r="D7" s="85" t="s">
        <v>27</v>
      </c>
      <c r="E7" s="83" t="s">
        <v>17</v>
      </c>
      <c r="F7" s="87">
        <v>20</v>
      </c>
      <c r="G7" s="80">
        <v>58</v>
      </c>
    </row>
    <row r="8" spans="2:7" ht="15" thickBot="1" x14ac:dyDescent="0.35">
      <c r="B8" s="77"/>
      <c r="C8" s="75"/>
      <c r="D8" s="86"/>
      <c r="E8" s="73"/>
      <c r="F8" s="88"/>
      <c r="G8" s="81"/>
    </row>
    <row r="9" spans="2:7" x14ac:dyDescent="0.3">
      <c r="B9" s="82">
        <f t="shared" ref="B9" si="0">B7+0.1</f>
        <v>1.4000000000000004</v>
      </c>
      <c r="C9" s="74" t="s">
        <v>37</v>
      </c>
      <c r="D9" s="71" t="s">
        <v>14</v>
      </c>
      <c r="E9" s="83" t="s">
        <v>19</v>
      </c>
      <c r="F9" s="78">
        <v>20</v>
      </c>
      <c r="G9" s="80">
        <v>127</v>
      </c>
    </row>
    <row r="10" spans="2:7" ht="15" thickBot="1" x14ac:dyDescent="0.35">
      <c r="B10" s="77"/>
      <c r="C10" s="75"/>
      <c r="D10" s="72"/>
      <c r="E10" s="73"/>
      <c r="F10" s="79"/>
      <c r="G10" s="81"/>
    </row>
    <row r="11" spans="2:7" x14ac:dyDescent="0.3">
      <c r="B11" s="82">
        <f>B9+0.1</f>
        <v>1.5000000000000004</v>
      </c>
      <c r="C11" s="74" t="s">
        <v>38</v>
      </c>
      <c r="D11" s="71" t="s">
        <v>24</v>
      </c>
      <c r="E11" s="83" t="s">
        <v>19</v>
      </c>
      <c r="F11" s="78">
        <v>20</v>
      </c>
      <c r="G11" s="80">
        <v>209</v>
      </c>
    </row>
    <row r="12" spans="2:7" ht="15" thickBot="1" x14ac:dyDescent="0.35">
      <c r="B12" s="77"/>
      <c r="C12" s="75"/>
      <c r="D12" s="72"/>
      <c r="E12" s="73"/>
      <c r="F12" s="79"/>
      <c r="G12" s="81"/>
    </row>
    <row r="13" spans="2:7" ht="30" customHeight="1" thickBot="1" x14ac:dyDescent="0.35">
      <c r="B13" s="32"/>
      <c r="C13" s="58" t="s">
        <v>12</v>
      </c>
      <c r="D13" s="33"/>
      <c r="E13" s="33"/>
      <c r="F13" s="60">
        <v>10</v>
      </c>
      <c r="G13" s="8"/>
    </row>
    <row r="14" spans="2:7" ht="28.2" customHeight="1" thickBot="1" x14ac:dyDescent="0.35">
      <c r="B14" s="63"/>
      <c r="C14" s="67" t="s">
        <v>28</v>
      </c>
      <c r="D14" s="68"/>
      <c r="E14" s="68"/>
      <c r="F14" s="10">
        <v>10</v>
      </c>
      <c r="G14" s="9"/>
    </row>
    <row r="15" spans="2:7" ht="16.8" thickTop="1" thickBot="1" x14ac:dyDescent="0.35">
      <c r="B15" s="28"/>
      <c r="C15" s="29"/>
      <c r="D15" s="29"/>
      <c r="E15" s="29"/>
      <c r="F15" s="30"/>
      <c r="G15" s="30"/>
    </row>
    <row r="16" spans="2:7" ht="33.6" customHeight="1" thickBot="1" x14ac:dyDescent="0.35">
      <c r="B16" s="4" t="s">
        <v>2</v>
      </c>
      <c r="C16" s="1"/>
      <c r="D16" s="24"/>
      <c r="E16" s="40"/>
      <c r="F16" s="3" t="s">
        <v>5</v>
      </c>
      <c r="G16" s="3" t="s">
        <v>9</v>
      </c>
    </row>
    <row r="17" spans="2:7" ht="15" thickBot="1" x14ac:dyDescent="0.35">
      <c r="B17" s="41">
        <v>1</v>
      </c>
      <c r="C17" s="65" t="s">
        <v>29</v>
      </c>
      <c r="D17" s="43"/>
      <c r="E17" s="44"/>
      <c r="F17" s="84">
        <f>SUMIFS($F$3:$F$12,$D$3:$D$12,"Agenda Anual")+SUMIFS($F$3:$F$12,$D$3:$D$12,"Estatuto")+SUMIFS($F$3:$F$12,$D$3:$D$12,"Fonafe")</f>
        <v>20</v>
      </c>
      <c r="G17" s="45">
        <f>F17/$F$22</f>
        <v>0.26666666666666666</v>
      </c>
    </row>
    <row r="18" spans="2:7" ht="15" thickBot="1" x14ac:dyDescent="0.35">
      <c r="B18" s="46">
        <f>B17+1</f>
        <v>2</v>
      </c>
      <c r="C18" s="65" t="s">
        <v>30</v>
      </c>
      <c r="D18" s="42"/>
      <c r="E18" s="44"/>
      <c r="F18" s="84">
        <f>SUMIFS($F$3:$F$12,$D$3:$D$12,"Directorio")</f>
        <v>35</v>
      </c>
      <c r="G18" s="45">
        <f>F18/$F$22</f>
        <v>0.46666666666666667</v>
      </c>
    </row>
    <row r="19" spans="2:7" ht="15" thickBot="1" x14ac:dyDescent="0.35">
      <c r="B19" s="46">
        <f t="shared" ref="B19:B21" si="1">B18+1</f>
        <v>3</v>
      </c>
      <c r="C19" s="42" t="s">
        <v>3</v>
      </c>
      <c r="D19" s="42"/>
      <c r="E19" s="44"/>
      <c r="F19" s="64">
        <f>SUMIFS($F$3:$F$12,$D$3:$D$12,"Gerente")</f>
        <v>0</v>
      </c>
      <c r="G19" s="45">
        <f>F19/$F$22</f>
        <v>0</v>
      </c>
    </row>
    <row r="20" spans="2:7" ht="15" thickBot="1" x14ac:dyDescent="0.35">
      <c r="B20" s="46">
        <f t="shared" si="1"/>
        <v>4</v>
      </c>
      <c r="C20" s="66" t="s">
        <v>31</v>
      </c>
      <c r="D20" s="47"/>
      <c r="E20" s="40"/>
      <c r="F20" s="50">
        <f>$F$13</f>
        <v>10</v>
      </c>
      <c r="G20" s="45">
        <f>F20/$F$22</f>
        <v>0.13333333333333333</v>
      </c>
    </row>
    <row r="21" spans="2:7" ht="15" thickBot="1" x14ac:dyDescent="0.35">
      <c r="B21" s="46">
        <f t="shared" si="1"/>
        <v>5</v>
      </c>
      <c r="C21" s="66" t="s">
        <v>32</v>
      </c>
      <c r="D21" s="47"/>
      <c r="E21" s="40"/>
      <c r="F21" s="50">
        <f>$F$14</f>
        <v>10</v>
      </c>
      <c r="G21" s="45">
        <f>F21/$F$22</f>
        <v>0.13333333333333333</v>
      </c>
    </row>
    <row r="22" spans="2:7" ht="15.6" x14ac:dyDescent="0.3">
      <c r="B22" s="11"/>
      <c r="C22" s="12"/>
      <c r="D22" s="13"/>
      <c r="E22" s="14" t="s">
        <v>4</v>
      </c>
      <c r="F22" s="48">
        <f>SUM($F$17:$F$21)</f>
        <v>75</v>
      </c>
      <c r="G22" s="15">
        <f>SUM($G$17:$G$21)</f>
        <v>1</v>
      </c>
    </row>
    <row r="23" spans="2:7" ht="9" customHeight="1" x14ac:dyDescent="0.3">
      <c r="B23" s="16"/>
      <c r="C23" s="17"/>
      <c r="D23" s="18"/>
      <c r="E23" s="17"/>
      <c r="F23" s="19"/>
      <c r="G23" s="20"/>
    </row>
    <row r="24" spans="2:7" ht="15.6" x14ac:dyDescent="0.3">
      <c r="B24" s="16"/>
      <c r="C24" s="17"/>
      <c r="D24" s="18"/>
      <c r="E24" s="21" t="s">
        <v>6</v>
      </c>
      <c r="F24" s="34">
        <f>QUOTIENT($F$22,60)</f>
        <v>1</v>
      </c>
      <c r="G24" s="31">
        <f>MOD($F$22,60)</f>
        <v>15</v>
      </c>
    </row>
    <row r="25" spans="2:7" ht="9" customHeight="1" thickBot="1" x14ac:dyDescent="0.35">
      <c r="B25" s="22"/>
      <c r="C25" s="23"/>
      <c r="D25" s="24"/>
      <c r="E25" s="25"/>
      <c r="F25" s="26"/>
      <c r="G25" s="27"/>
    </row>
    <row r="27" spans="2:7" x14ac:dyDescent="0.3">
      <c r="E27" s="7"/>
      <c r="F27" s="49"/>
    </row>
    <row r="28" spans="2:7" x14ac:dyDescent="0.3">
      <c r="G28" s="6"/>
    </row>
    <row r="107" spans="5:5" x14ac:dyDescent="0.3">
      <c r="E107" t="s">
        <v>16</v>
      </c>
    </row>
    <row r="108" spans="5:5" x14ac:dyDescent="0.3">
      <c r="E108" s="61" t="s">
        <v>27</v>
      </c>
    </row>
    <row r="109" spans="5:5" x14ac:dyDescent="0.3">
      <c r="E109" s="51" t="s">
        <v>22</v>
      </c>
    </row>
    <row r="110" spans="5:5" x14ac:dyDescent="0.3">
      <c r="E110" s="61" t="s">
        <v>26</v>
      </c>
    </row>
    <row r="111" spans="5:5" x14ac:dyDescent="0.3">
      <c r="E111" s="51" t="s">
        <v>17</v>
      </c>
    </row>
    <row r="112" spans="5:5" x14ac:dyDescent="0.3">
      <c r="E112" s="53" t="s">
        <v>20</v>
      </c>
    </row>
    <row r="113" spans="4:5" x14ac:dyDescent="0.3">
      <c r="E113" s="51" t="s">
        <v>19</v>
      </c>
    </row>
    <row r="118" spans="4:5" x14ac:dyDescent="0.3">
      <c r="E118" s="61" t="s">
        <v>33</v>
      </c>
    </row>
    <row r="126" spans="4:5" x14ac:dyDescent="0.3">
      <c r="D126" t="s">
        <v>14</v>
      </c>
    </row>
    <row r="127" spans="4:5" x14ac:dyDescent="0.3">
      <c r="D127" t="s">
        <v>15</v>
      </c>
    </row>
    <row r="128" spans="4:5" x14ac:dyDescent="0.3">
      <c r="D128" t="s">
        <v>24</v>
      </c>
    </row>
    <row r="129" spans="4:4" x14ac:dyDescent="0.3">
      <c r="D129" t="s">
        <v>23</v>
      </c>
    </row>
    <row r="130" spans="4:4" x14ac:dyDescent="0.3">
      <c r="D130" s="54" t="s">
        <v>16</v>
      </c>
    </row>
    <row r="131" spans="4:4" x14ac:dyDescent="0.3">
      <c r="D131" s="61" t="s">
        <v>27</v>
      </c>
    </row>
    <row r="132" spans="4:4" x14ac:dyDescent="0.3">
      <c r="D132" s="52" t="s">
        <v>22</v>
      </c>
    </row>
    <row r="133" spans="4:4" x14ac:dyDescent="0.3">
      <c r="D133" s="61" t="s">
        <v>26</v>
      </c>
    </row>
    <row r="134" spans="4:4" x14ac:dyDescent="0.3">
      <c r="D134" s="52" t="s">
        <v>17</v>
      </c>
    </row>
    <row r="135" spans="4:4" x14ac:dyDescent="0.3">
      <c r="D135" s="53" t="s">
        <v>20</v>
      </c>
    </row>
    <row r="136" spans="4:4" x14ac:dyDescent="0.3">
      <c r="D136" s="55" t="s">
        <v>25</v>
      </c>
    </row>
  </sheetData>
  <autoFilter ref="C1:G22" xr:uid="{2EA8B3B8-9EAF-4F10-93EB-A44E532B8191}"/>
  <mergeCells count="26">
    <mergeCell ref="G11:G12"/>
    <mergeCell ref="B11:B12"/>
    <mergeCell ref="C11:C12"/>
    <mergeCell ref="D11:D12"/>
    <mergeCell ref="F11:F12"/>
    <mergeCell ref="D7:D8"/>
    <mergeCell ref="F7:F8"/>
    <mergeCell ref="G7:G8"/>
    <mergeCell ref="B9:B10"/>
    <mergeCell ref="C9:C10"/>
    <mergeCell ref="D9:D10"/>
    <mergeCell ref="F9:F10"/>
    <mergeCell ref="G9:G10"/>
    <mergeCell ref="C14:E14"/>
    <mergeCell ref="B3:B4"/>
    <mergeCell ref="C3:C4"/>
    <mergeCell ref="D3:D4"/>
    <mergeCell ref="D5:D6"/>
    <mergeCell ref="C5:C6"/>
    <mergeCell ref="B5:B6"/>
    <mergeCell ref="F3:F4"/>
    <mergeCell ref="G3:G4"/>
    <mergeCell ref="F5:F6"/>
    <mergeCell ref="G5:G6"/>
    <mergeCell ref="B7:B8"/>
    <mergeCell ref="C7:C8"/>
  </mergeCells>
  <phoneticPr fontId="16" type="noConversion"/>
  <dataValidations disablePrompts="1" count="4">
    <dataValidation type="list" allowBlank="1" showInputMessage="1" showErrorMessage="1" sqref="D11 D3 D5 D7 D9" xr:uid="{02952479-5F79-46AC-9CEE-C4EAC7119A56}">
      <formula1>$D$126:$D$136</formula1>
    </dataValidation>
    <dataValidation type="list" showInputMessage="1" showErrorMessage="1" sqref="E4 E12 E10 E8 E6" xr:uid="{9A125187-AFD2-4D4B-B30C-C543EC51352B}">
      <formula1>$E$118:$E$124</formula1>
    </dataValidation>
    <dataValidation type="list" allowBlank="1" showInputMessage="1" showErrorMessage="1" sqref="E11 E9" xr:uid="{15436F76-8904-45FB-8056-86EA40C963E8}">
      <formula1>$E$107:$E$113</formula1>
    </dataValidation>
    <dataValidation type="list" showInputMessage="1" showErrorMessage="1" sqref="E3 E5 E7" xr:uid="{0BCA12F3-C617-4264-9D0E-378A7EAC1FAB}">
      <formula1>$E$107:$E$113</formula1>
    </dataValidation>
  </dataValidations>
  <printOptions horizontalCentered="1"/>
  <pageMargins left="0.78740157480314965" right="0.78740157480314965" top="0.78740157480314965" bottom="0.59055118110236227" header="0.31496062992125984" footer="0.31496062992125984"/>
  <pageSetup paperSize="9" scale="79" fitToHeight="0" orientation="portrait" r:id="rId1"/>
  <ignoredErrors>
    <ignoredError sqref="G17:G18 G20:G21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Agenda Directorios</vt:lpstr>
      <vt:lpstr>'Agenda Directorios'!Títulos_a_imprimir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Prado</dc:creator>
  <cp:lastModifiedBy>Enrique Prado</cp:lastModifiedBy>
  <cp:lastPrinted>2020-04-27T22:57:26Z</cp:lastPrinted>
  <dcterms:created xsi:type="dcterms:W3CDTF">2020-03-25T21:28:53Z</dcterms:created>
  <dcterms:modified xsi:type="dcterms:W3CDTF">2020-05-06T22:27:52Z</dcterms:modified>
</cp:coreProperties>
</file>