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vEKonsult/Downloads/"/>
    </mc:Choice>
  </mc:AlternateContent>
  <xr:revisionPtr revIDLastSave="0" documentId="13_ncr:1_{7128EB2F-6AC1-5444-B17E-5FB0D7B26ED1}" xr6:coauthVersionLast="45" xr6:coauthVersionMax="45" xr10:uidLastSave="{00000000-0000-0000-0000-000000000000}"/>
  <bookViews>
    <workbookView xWindow="0" yWindow="460" windowWidth="28800" windowHeight="17540" xr2:uid="{9C476419-1301-4A63-9840-88E5EA816388}"/>
  </bookViews>
  <sheets>
    <sheet name="Daily Sales Sheet" sheetId="1" r:id="rId1"/>
    <sheet name="Lens Price Sheet" sheetId="2" r:id="rId2"/>
    <sheet name="Sheet3" sheetId="3" r:id="rId3"/>
    <sheet name="Sheet4" sheetId="4" r:id="rId4"/>
    <sheet name="Sheet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E3" i="1" a="1"/>
  <c r="E3" i="1" s="1"/>
  <c r="AB37" i="1" l="1"/>
  <c r="I37" i="1"/>
  <c r="K37" i="1" s="1"/>
  <c r="AB35" i="1"/>
  <c r="I35" i="1"/>
  <c r="K35" i="1" s="1"/>
  <c r="AB33" i="1"/>
  <c r="I33" i="1"/>
  <c r="K33" i="1" s="1"/>
  <c r="AB31" i="1"/>
  <c r="I31" i="1"/>
  <c r="K31" i="1" s="1"/>
  <c r="AB29" i="1"/>
  <c r="I29" i="1"/>
  <c r="K29" i="1" s="1"/>
  <c r="AB27" i="1"/>
  <c r="I27" i="1"/>
  <c r="K27" i="1" s="1"/>
  <c r="AB25" i="1"/>
  <c r="I25" i="1"/>
  <c r="K25" i="1" s="1"/>
  <c r="AB23" i="1"/>
  <c r="I23" i="1"/>
  <c r="K23" i="1" s="1"/>
  <c r="AB21" i="1"/>
  <c r="I21" i="1"/>
  <c r="K21" i="1" s="1"/>
  <c r="AB19" i="1"/>
  <c r="I19" i="1"/>
  <c r="K19" i="1" s="1"/>
  <c r="AB17" i="1"/>
  <c r="I17" i="1"/>
  <c r="K17" i="1" s="1"/>
  <c r="AB15" i="1"/>
  <c r="I15" i="1"/>
  <c r="K15" i="1" s="1"/>
  <c r="AB13" i="1"/>
  <c r="I13" i="1"/>
  <c r="K13" i="1" s="1"/>
  <c r="AB11" i="1"/>
  <c r="I11" i="1"/>
  <c r="K11" i="1" s="1"/>
  <c r="AB9" i="1"/>
  <c r="I9" i="1"/>
  <c r="K9" i="1" s="1"/>
  <c r="AB7" i="1"/>
  <c r="I7" i="1"/>
  <c r="K7" i="1" s="1"/>
  <c r="AB5" i="1"/>
  <c r="I5" i="1"/>
  <c r="K5" i="1" s="1"/>
  <c r="AB3" i="1"/>
  <c r="I3" i="1"/>
  <c r="K3" i="1" s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<sst xmlns="http://schemas.openxmlformats.org/spreadsheetml/2006/main" count="97" uniqueCount="59">
  <si>
    <t>PATIENT DETAIL</t>
  </si>
  <si>
    <t>LENS DETAIL</t>
  </si>
  <si>
    <t>FRAME DETAIL</t>
  </si>
  <si>
    <t>REVENUE DETAIL</t>
  </si>
  <si>
    <t>HMO/CORPs.</t>
  </si>
  <si>
    <t>LENS PRESCRIPTION DETAIL</t>
  </si>
  <si>
    <t>DATE</t>
  </si>
  <si>
    <t>MR/INDIGO No.</t>
  </si>
  <si>
    <t>PATIENT NAMES</t>
  </si>
  <si>
    <t>LENS TYPE</t>
  </si>
  <si>
    <t>COST</t>
  </si>
  <si>
    <t>FRAME BRAND</t>
  </si>
  <si>
    <t>DISCOUNTS</t>
  </si>
  <si>
    <t>TOTAL BIL</t>
  </si>
  <si>
    <t>PAYMENT</t>
  </si>
  <si>
    <t>OUTSTANDING BAL.</t>
  </si>
  <si>
    <t>HMO/CORPs PAYMENT</t>
  </si>
  <si>
    <t>R/L</t>
  </si>
  <si>
    <t>SPH</t>
  </si>
  <si>
    <t>CYL</t>
  </si>
  <si>
    <t>AXIS</t>
  </si>
  <si>
    <t>ADD</t>
  </si>
  <si>
    <t>PRISM</t>
  </si>
  <si>
    <t>FT.HT</t>
  </si>
  <si>
    <t>PD(mm)</t>
  </si>
  <si>
    <t>DIAMETER</t>
  </si>
  <si>
    <t>LENS COATS</t>
  </si>
  <si>
    <t>LENS INDEX/ MATERIAL</t>
  </si>
  <si>
    <t>FRAME TYPE</t>
  </si>
  <si>
    <t>TINT COLOR &amp; %</t>
  </si>
  <si>
    <t>JOB STATUS</t>
  </si>
  <si>
    <t>DUE DATE</t>
  </si>
  <si>
    <t>R</t>
  </si>
  <si>
    <t>L</t>
  </si>
  <si>
    <t>Lens Type</t>
  </si>
  <si>
    <t>Price</t>
  </si>
  <si>
    <t>BIFOCAL D-TOP 1.50</t>
  </si>
  <si>
    <t>BIFOCAL D-TOP 1.50 HIGH CYL</t>
  </si>
  <si>
    <t>BIFOCAL D-TOP 1.60</t>
  </si>
  <si>
    <t>BIFOCAL D-TOP ARC 1.50</t>
  </si>
  <si>
    <t>BIFOCAL D-TOP ARC 1.50 HIGH CYL</t>
  </si>
  <si>
    <t>BIFOCAL D-TOP ARC 1.60</t>
  </si>
  <si>
    <t>BIFOCAL D-TOP ARC 1.60 HIGH CYL</t>
  </si>
  <si>
    <t>BIFOCAL D-TOP CLEAR 1.50</t>
  </si>
  <si>
    <t>BIFOCAL D-TOP PHOTO 1.50</t>
  </si>
  <si>
    <t>BIFOCAL D-TOP TRANS. ARC 1.50</t>
  </si>
  <si>
    <t>BIFOCAL D-TOP TRANS. ARC 1.60</t>
  </si>
  <si>
    <t>BIFOCAL D-TOP TRANS.(GY) ARC 1.50 HIGH CYL</t>
  </si>
  <si>
    <t>BIFOCAL D-TOP TRANS.(GY) ARC 1.60 HIGH CYL</t>
  </si>
  <si>
    <t>BIFOCAL DUO AR-BLUE SHIELD 1.50</t>
  </si>
  <si>
    <t>BIFOCAL DUO AR-BLUE SHIELD 1.53</t>
  </si>
  <si>
    <t>BIFOCAL DUO AR-BLUE SHIELD 1.59</t>
  </si>
  <si>
    <t>BIFOCAL DUO AR-BLUE SHIELD 1.60</t>
  </si>
  <si>
    <t>BIFOCAL DUO ARC 1.50</t>
  </si>
  <si>
    <t>BIFOCAL DUO ARC 1.53</t>
  </si>
  <si>
    <t>BIFOCAL DUO ARC 1.59</t>
  </si>
  <si>
    <t>BIFOCAL DUO ARC SUPERLITE 1.60</t>
  </si>
  <si>
    <t>BIFOCAL DUO ARC SUPERLITE 1.67</t>
  </si>
  <si>
    <t>BIFOCAL DUO ARC SUPERLITE 1.74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</si>
</sst>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dd\,\ ddd/mmm/yy"/>
    <numFmt numFmtId="165" formatCode="\+0.00&quot;DS&quot;;\-0.00&quot;DS&quot;"/>
    <numFmt numFmtId="166" formatCode="\-0.00&quot;Dcyl&quot;"/>
    <numFmt numFmtId="167" formatCode="00#"/>
    <numFmt numFmtId="168" formatCode="0.00&quot;DS&quot;"/>
    <numFmt numFmtId="169" formatCode="00&quot;mm&quot;"/>
    <numFmt numFmtId="170" formatCode="##%\,\ \&amp;&quot; &quot;\ "/>
    <numFmt numFmtId="171" formatCode="ddd\,\ dd/mmm/yy"/>
    <numFmt numFmtId="172" formatCode="&quot;£&quot;#,##0.00"/>
  </numFmts>
  <fonts count="17">
    <font>
      <sz val="10"/>
      <color theme="1"/>
      <name val="Hadassah Friedlaender"/>
      <family val="2"/>
    </font>
    <font>
      <sz val="10"/>
      <color theme="1"/>
      <name val="Hadassah Friedlaender"/>
      <family val="2"/>
    </font>
    <font>
      <b/>
      <sz val="10"/>
      <color theme="1"/>
      <name val="Hadassah Friedlaender"/>
      <family val="2"/>
    </font>
    <font>
      <sz val="11"/>
      <color theme="1"/>
      <name val="Hadassah Friedlaender"/>
      <family val="2"/>
    </font>
    <font>
      <b/>
      <sz val="10"/>
      <color theme="1"/>
      <name val="Hadassah Friedlaender"/>
      <family val="1"/>
    </font>
    <font>
      <sz val="11"/>
      <color theme="1"/>
      <name val="Hadassah Friedlaender"/>
      <family val="1"/>
    </font>
    <font>
      <b/>
      <sz val="11"/>
      <color theme="1"/>
      <name val="Hadassah Friedlaender"/>
      <family val="1"/>
    </font>
    <font>
      <b/>
      <sz val="11"/>
      <color theme="1"/>
      <name val="Hadassah Friedlaender"/>
      <family val="2"/>
    </font>
    <font>
      <b/>
      <sz val="11"/>
      <color theme="0"/>
      <name val="Hadassah Friedlaender"/>
      <family val="1"/>
    </font>
    <font>
      <b/>
      <sz val="10"/>
      <color theme="0"/>
      <name val="Hadassah Friedlaender"/>
      <family val="1"/>
    </font>
    <font>
      <b/>
      <sz val="10"/>
      <color rgb="FFFFC000"/>
      <name val="Hadassah Friedlaender"/>
      <family val="1"/>
    </font>
    <font>
      <sz val="11"/>
      <color theme="8" tint="-0.499984740745262"/>
      <name val="Hadassah Friedlaender"/>
      <family val="2"/>
    </font>
    <font>
      <sz val="11"/>
      <color rgb="FF0070C0"/>
      <name val="Hadassah Friedlaender"/>
      <family val="2"/>
    </font>
    <font>
      <sz val="11"/>
      <color theme="5" tint="-0.249977111117893"/>
      <name val="Hadassah Friedlaender"/>
      <family val="2"/>
    </font>
    <font>
      <sz val="11"/>
      <color theme="5" tint="-0.24994659260841701"/>
      <name val="Hadassah Friedlaender"/>
      <family val="2"/>
    </font>
    <font>
      <b/>
      <sz val="10"/>
      <name val="Hadassah Friedlaender"/>
      <family val="2"/>
    </font>
    <font>
      <sz val="10"/>
      <name val="Hadassah Friedlaender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9">
    <border>
      <left/>
      <right/>
      <top/>
      <bottom/>
      <diagonal/>
    </border>
    <border>
      <left style="thick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Dashed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Dashed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Dashed">
        <color auto="1"/>
      </right>
      <top/>
      <bottom style="medium">
        <color auto="1"/>
      </bottom>
      <diagonal/>
    </border>
    <border>
      <left style="mediumDashed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Dashed">
        <color auto="1"/>
      </left>
      <right/>
      <top style="medium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5">
    <xf numFmtId="0" fontId="0" fillId="0" borderId="0" xfId="0"/>
    <xf numFmtId="164" fontId="3" fillId="2" borderId="1" xfId="0" applyNumberFormat="1" applyFont="1" applyFill="1" applyBorder="1"/>
    <xf numFmtId="0" fontId="4" fillId="2" borderId="2" xfId="0" applyFont="1" applyFill="1" applyBorder="1" applyAlignment="1">
      <alignment horizontal="centerContinuous"/>
    </xf>
    <xf numFmtId="0" fontId="5" fillId="2" borderId="3" xfId="0" applyFont="1" applyFill="1" applyBorder="1" applyAlignment="1">
      <alignment horizontal="centerContinuous"/>
    </xf>
    <xf numFmtId="0" fontId="4" fillId="3" borderId="4" xfId="0" applyFont="1" applyFill="1" applyBorder="1" applyAlignment="1">
      <alignment horizontal="centerContinuous"/>
    </xf>
    <xf numFmtId="0" fontId="0" fillId="3" borderId="2" xfId="0" applyFill="1" applyBorder="1" applyAlignment="1">
      <alignment horizontal="centerContinuous"/>
    </xf>
    <xf numFmtId="0" fontId="6" fillId="4" borderId="4" xfId="0" applyFont="1" applyFill="1" applyBorder="1" applyAlignment="1">
      <alignment horizontal="centerContinuous"/>
    </xf>
    <xf numFmtId="0" fontId="0" fillId="4" borderId="3" xfId="0" applyFill="1" applyBorder="1" applyAlignment="1">
      <alignment horizontal="centerContinuous"/>
    </xf>
    <xf numFmtId="0" fontId="7" fillId="5" borderId="4" xfId="0" applyFont="1" applyFill="1" applyBorder="1" applyAlignment="1">
      <alignment horizontal="centerContinuous"/>
    </xf>
    <xf numFmtId="0" fontId="2" fillId="5" borderId="2" xfId="0" applyFont="1" applyFill="1" applyBorder="1" applyAlignment="1">
      <alignment horizontal="centerContinuous"/>
    </xf>
    <xf numFmtId="0" fontId="2" fillId="5" borderId="3" xfId="0" applyFont="1" applyFill="1" applyBorder="1" applyAlignment="1">
      <alignment horizontal="centerContinuous"/>
    </xf>
    <xf numFmtId="0" fontId="7" fillId="6" borderId="4" xfId="0" applyFont="1" applyFill="1" applyBorder="1" applyAlignment="1">
      <alignment horizontal="centerContinuous"/>
    </xf>
    <xf numFmtId="0" fontId="7" fillId="6" borderId="3" xfId="0" applyFont="1" applyFill="1" applyBorder="1" applyAlignment="1">
      <alignment horizontal="centerContinuous"/>
    </xf>
    <xf numFmtId="0" fontId="8" fillId="3" borderId="4" xfId="0" applyFont="1" applyFill="1" applyBorder="1" applyAlignment="1">
      <alignment horizontal="centerContinuous"/>
    </xf>
    <xf numFmtId="0" fontId="8" fillId="3" borderId="2" xfId="0" applyFont="1" applyFill="1" applyBorder="1" applyAlignment="1">
      <alignment horizontal="centerContinuous"/>
    </xf>
    <xf numFmtId="0" fontId="8" fillId="3" borderId="3" xfId="0" applyFont="1" applyFill="1" applyBorder="1" applyAlignment="1">
      <alignment horizontal="centerContinuous"/>
    </xf>
    <xf numFmtId="0" fontId="9" fillId="7" borderId="5" xfId="0" applyFont="1" applyFill="1" applyBorder="1" applyAlignment="1">
      <alignment horizontal="center" wrapText="1"/>
    </xf>
    <xf numFmtId="0" fontId="9" fillId="7" borderId="6" xfId="0" applyFont="1" applyFill="1" applyBorder="1" applyAlignment="1">
      <alignment horizontal="center" wrapText="1"/>
    </xf>
    <xf numFmtId="0" fontId="10" fillId="8" borderId="6" xfId="0" applyFont="1" applyFill="1" applyBorder="1" applyAlignment="1">
      <alignment horizontal="center" wrapText="1"/>
    </xf>
    <xf numFmtId="0" fontId="9" fillId="9" borderId="6" xfId="0" applyFont="1" applyFill="1" applyBorder="1" applyAlignment="1">
      <alignment horizontal="center" wrapText="1"/>
    </xf>
    <xf numFmtId="0" fontId="4" fillId="10" borderId="6" xfId="0" applyFont="1" applyFill="1" applyBorder="1" applyAlignment="1">
      <alignment horizontal="center" wrapText="1"/>
    </xf>
    <xf numFmtId="0" fontId="11" fillId="0" borderId="15" xfId="0" applyFont="1" applyBorder="1"/>
    <xf numFmtId="165" fontId="3" fillId="12" borderId="16" xfId="0" applyNumberFormat="1" applyFont="1" applyFill="1" applyBorder="1"/>
    <xf numFmtId="166" fontId="3" fillId="12" borderId="17" xfId="0" applyNumberFormat="1" applyFont="1" applyFill="1" applyBorder="1"/>
    <xf numFmtId="167" fontId="3" fillId="12" borderId="17" xfId="0" applyNumberFormat="1" applyFont="1" applyFill="1" applyBorder="1"/>
    <xf numFmtId="168" fontId="3" fillId="12" borderId="17" xfId="0" applyNumberFormat="1" applyFont="1" applyFill="1" applyBorder="1"/>
    <xf numFmtId="169" fontId="3" fillId="12" borderId="17" xfId="0" applyNumberFormat="1" applyFont="1" applyFill="1" applyBorder="1"/>
    <xf numFmtId="169" fontId="3" fillId="12" borderId="18" xfId="0" applyNumberFormat="1" applyFont="1" applyFill="1" applyBorder="1"/>
    <xf numFmtId="0" fontId="11" fillId="0" borderId="23" xfId="0" applyFont="1" applyBorder="1"/>
    <xf numFmtId="165" fontId="3" fillId="12" borderId="24" xfId="0" applyNumberFormat="1" applyFont="1" applyFill="1" applyBorder="1"/>
    <xf numFmtId="166" fontId="3" fillId="12" borderId="25" xfId="0" applyNumberFormat="1" applyFont="1" applyFill="1" applyBorder="1"/>
    <xf numFmtId="167" fontId="3" fillId="12" borderId="25" xfId="0" applyNumberFormat="1" applyFont="1" applyFill="1" applyBorder="1"/>
    <xf numFmtId="168" fontId="3" fillId="12" borderId="25" xfId="0" applyNumberFormat="1" applyFont="1" applyFill="1" applyBorder="1"/>
    <xf numFmtId="169" fontId="3" fillId="12" borderId="25" xfId="0" applyNumberFormat="1" applyFont="1" applyFill="1" applyBorder="1"/>
    <xf numFmtId="169" fontId="3" fillId="12" borderId="26" xfId="0" applyNumberFormat="1" applyFont="1" applyFill="1" applyBorder="1"/>
    <xf numFmtId="0" fontId="13" fillId="0" borderId="15" xfId="0" applyFont="1" applyBorder="1"/>
    <xf numFmtId="165" fontId="3" fillId="12" borderId="29" xfId="0" applyNumberFormat="1" applyFont="1" applyFill="1" applyBorder="1"/>
    <xf numFmtId="166" fontId="3" fillId="12" borderId="30" xfId="0" applyNumberFormat="1" applyFont="1" applyFill="1" applyBorder="1"/>
    <xf numFmtId="167" fontId="3" fillId="12" borderId="30" xfId="0" applyNumberFormat="1" applyFont="1" applyFill="1" applyBorder="1"/>
    <xf numFmtId="168" fontId="3" fillId="12" borderId="30" xfId="0" applyNumberFormat="1" applyFont="1" applyFill="1" applyBorder="1"/>
    <xf numFmtId="169" fontId="3" fillId="12" borderId="30" xfId="0" applyNumberFormat="1" applyFont="1" applyFill="1" applyBorder="1"/>
    <xf numFmtId="169" fontId="3" fillId="12" borderId="31" xfId="0" applyNumberFormat="1" applyFont="1" applyFill="1" applyBorder="1"/>
    <xf numFmtId="0" fontId="13" fillId="0" borderId="23" xfId="0" applyFont="1" applyBorder="1"/>
    <xf numFmtId="0" fontId="11" fillId="0" borderId="8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172" fontId="11" fillId="0" borderId="9" xfId="0" applyNumberFormat="1" applyFont="1" applyBorder="1" applyAlignment="1">
      <alignment horizontal="center"/>
    </xf>
    <xf numFmtId="172" fontId="11" fillId="0" borderId="20" xfId="0" applyNumberFormat="1" applyFont="1" applyBorder="1" applyAlignment="1">
      <alignment horizontal="center"/>
    </xf>
    <xf numFmtId="171" fontId="11" fillId="0" borderId="15" xfId="0" applyNumberFormat="1" applyFont="1" applyBorder="1" applyAlignment="1">
      <alignment horizontal="center"/>
    </xf>
    <xf numFmtId="171" fontId="11" fillId="0" borderId="27" xfId="0" applyNumberFormat="1" applyFont="1" applyBorder="1" applyAlignment="1">
      <alignment horizontal="center"/>
    </xf>
    <xf numFmtId="164" fontId="13" fillId="0" borderId="19" xfId="0" applyNumberFormat="1" applyFont="1" applyBorder="1" applyAlignment="1">
      <alignment horizontal="center"/>
    </xf>
    <xf numFmtId="164" fontId="13" fillId="0" borderId="32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3" xfId="0" applyFont="1" applyBorder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33" xfId="0" applyFont="1" applyBorder="1" applyAlignment="1">
      <alignment horizontal="center" wrapText="1"/>
    </xf>
    <xf numFmtId="172" fontId="11" fillId="0" borderId="34" xfId="0" applyNumberFormat="1" applyFont="1" applyBorder="1" applyAlignment="1">
      <alignment horizontal="center"/>
    </xf>
    <xf numFmtId="0" fontId="13" fillId="0" borderId="28" xfId="0" applyFont="1" applyBorder="1" applyAlignment="1">
      <alignment horizontal="center" wrapText="1"/>
    </xf>
    <xf numFmtId="0" fontId="13" fillId="0" borderId="35" xfId="0" applyFont="1" applyBorder="1" applyAlignment="1">
      <alignment horizontal="center" wrapText="1"/>
    </xf>
    <xf numFmtId="172" fontId="13" fillId="0" borderId="0" xfId="0" applyNumberFormat="1" applyFont="1" applyAlignment="1">
      <alignment horizontal="center"/>
    </xf>
    <xf numFmtId="172" fontId="13" fillId="0" borderId="33" xfId="0" applyNumberFormat="1" applyFont="1" applyBorder="1" applyAlignment="1">
      <alignment horizontal="center"/>
    </xf>
    <xf numFmtId="172" fontId="12" fillId="11" borderId="4" xfId="0" applyNumberFormat="1" applyFont="1" applyFill="1" applyBorder="1" applyAlignment="1">
      <alignment horizontal="center"/>
    </xf>
    <xf numFmtId="172" fontId="11" fillId="0" borderId="14" xfId="0" applyNumberFormat="1" applyFont="1" applyBorder="1" applyAlignment="1">
      <alignment horizontal="center"/>
    </xf>
    <xf numFmtId="172" fontId="11" fillId="0" borderId="22" xfId="0" applyNumberFormat="1" applyFont="1" applyBorder="1" applyAlignment="1">
      <alignment horizontal="center"/>
    </xf>
    <xf numFmtId="169" fontId="11" fillId="12" borderId="15" xfId="0" applyNumberFormat="1" applyFont="1" applyFill="1" applyBorder="1" applyAlignment="1">
      <alignment horizontal="center"/>
    </xf>
    <xf numFmtId="169" fontId="11" fillId="12" borderId="23" xfId="0" applyNumberFormat="1" applyFont="1" applyFill="1" applyBorder="1" applyAlignment="1">
      <alignment horizontal="center"/>
    </xf>
    <xf numFmtId="0" fontId="11" fillId="12" borderId="15" xfId="0" applyFont="1" applyFill="1" applyBorder="1" applyAlignment="1">
      <alignment horizontal="center" wrapText="1"/>
    </xf>
    <xf numFmtId="0" fontId="11" fillId="12" borderId="23" xfId="0" applyFont="1" applyFill="1" applyBorder="1" applyAlignment="1">
      <alignment horizontal="center" wrapText="1"/>
    </xf>
    <xf numFmtId="0" fontId="11" fillId="12" borderId="6" xfId="0" applyFont="1" applyFill="1" applyBorder="1" applyAlignment="1">
      <alignment horizontal="center" wrapText="1"/>
    </xf>
    <xf numFmtId="170" fontId="11" fillId="0" borderId="8" xfId="1" applyNumberFormat="1" applyFont="1" applyBorder="1" applyAlignment="1">
      <alignment horizontal="center" wrapText="1"/>
    </xf>
    <xf numFmtId="170" fontId="11" fillId="0" borderId="0" xfId="1" applyNumberFormat="1" applyFont="1" applyBorder="1" applyAlignment="1">
      <alignment horizontal="center" wrapText="1"/>
    </xf>
    <xf numFmtId="172" fontId="11" fillId="0" borderId="8" xfId="0" applyNumberFormat="1" applyFont="1" applyBorder="1" applyAlignment="1">
      <alignment horizontal="center"/>
    </xf>
    <xf numFmtId="172" fontId="11" fillId="0" borderId="0" xfId="0" applyNumberFormat="1" applyFont="1" applyAlignment="1">
      <alignment horizontal="center"/>
    </xf>
    <xf numFmtId="172" fontId="11" fillId="11" borderId="10" xfId="0" applyNumberFormat="1" applyFont="1" applyFill="1" applyBorder="1" applyAlignment="1">
      <alignment horizontal="center"/>
    </xf>
    <xf numFmtId="172" fontId="11" fillId="11" borderId="11" xfId="0" applyNumberFormat="1" applyFont="1" applyFill="1" applyBorder="1" applyAlignment="1">
      <alignment horizontal="center"/>
    </xf>
    <xf numFmtId="172" fontId="11" fillId="11" borderId="12" xfId="0" applyNumberFormat="1" applyFont="1" applyFill="1" applyBorder="1" applyAlignment="1">
      <alignment horizontal="center"/>
    </xf>
    <xf numFmtId="0" fontId="11" fillId="0" borderId="13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164" fontId="11" fillId="0" borderId="7" xfId="0" applyNumberFormat="1" applyFont="1" applyBorder="1" applyAlignment="1">
      <alignment horizontal="center"/>
    </xf>
    <xf numFmtId="164" fontId="11" fillId="0" borderId="19" xfId="0" applyNumberFormat="1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3" fillId="12" borderId="15" xfId="0" applyFont="1" applyFill="1" applyBorder="1" applyAlignment="1">
      <alignment horizontal="center" wrapText="1"/>
    </xf>
    <xf numFmtId="0" fontId="13" fillId="12" borderId="23" xfId="0" applyFont="1" applyFill="1" applyBorder="1" applyAlignment="1">
      <alignment horizontal="center" wrapText="1"/>
    </xf>
    <xf numFmtId="0" fontId="13" fillId="12" borderId="6" xfId="0" applyFont="1" applyFill="1" applyBorder="1" applyAlignment="1">
      <alignment horizontal="center" wrapText="1"/>
    </xf>
    <xf numFmtId="170" fontId="13" fillId="0" borderId="0" xfId="1" applyNumberFormat="1" applyFont="1" applyBorder="1" applyAlignment="1">
      <alignment horizontal="center"/>
    </xf>
    <xf numFmtId="170" fontId="13" fillId="0" borderId="33" xfId="1" applyNumberFormat="1" applyFont="1" applyBorder="1" applyAlignment="1">
      <alignment horizontal="center"/>
    </xf>
    <xf numFmtId="171" fontId="13" fillId="0" borderId="27" xfId="0" applyNumberFormat="1" applyFont="1" applyBorder="1" applyAlignment="1">
      <alignment horizontal="center"/>
    </xf>
    <xf numFmtId="171" fontId="13" fillId="0" borderId="23" xfId="0" applyNumberFormat="1" applyFont="1" applyBorder="1" applyAlignment="1">
      <alignment horizontal="center"/>
    </xf>
    <xf numFmtId="172" fontId="13" fillId="11" borderId="11" xfId="0" applyNumberFormat="1" applyFont="1" applyFill="1" applyBorder="1" applyAlignment="1">
      <alignment horizontal="center"/>
    </xf>
    <xf numFmtId="0" fontId="13" fillId="0" borderId="21" xfId="0" applyFont="1" applyBorder="1" applyAlignment="1">
      <alignment horizontal="center" wrapText="1"/>
    </xf>
    <xf numFmtId="0" fontId="13" fillId="0" borderId="36" xfId="0" applyFont="1" applyBorder="1" applyAlignment="1">
      <alignment horizontal="center" wrapText="1"/>
    </xf>
    <xf numFmtId="172" fontId="13" fillId="0" borderId="22" xfId="0" applyNumberFormat="1" applyFont="1" applyBorder="1" applyAlignment="1">
      <alignment horizontal="center"/>
    </xf>
    <xf numFmtId="172" fontId="13" fillId="0" borderId="37" xfId="0" applyNumberFormat="1" applyFont="1" applyBorder="1" applyAlignment="1">
      <alignment horizontal="center"/>
    </xf>
    <xf numFmtId="169" fontId="13" fillId="12" borderId="15" xfId="0" applyNumberFormat="1" applyFont="1" applyFill="1" applyBorder="1" applyAlignment="1">
      <alignment horizontal="center"/>
    </xf>
    <xf numFmtId="169" fontId="13" fillId="12" borderId="23" xfId="0" applyNumberFormat="1" applyFont="1" applyFill="1" applyBorder="1" applyAlignment="1">
      <alignment horizontal="center"/>
    </xf>
    <xf numFmtId="0" fontId="11" fillId="0" borderId="38" xfId="0" applyFont="1" applyBorder="1" applyAlignment="1">
      <alignment horizontal="center" wrapText="1"/>
    </xf>
    <xf numFmtId="0" fontId="11" fillId="0" borderId="28" xfId="0" applyFont="1" applyBorder="1" applyAlignment="1">
      <alignment horizontal="center" wrapText="1"/>
    </xf>
    <xf numFmtId="171" fontId="14" fillId="0" borderId="27" xfId="0" applyNumberFormat="1" applyFont="1" applyBorder="1" applyAlignment="1">
      <alignment horizontal="center"/>
    </xf>
    <xf numFmtId="171" fontId="14" fillId="0" borderId="23" xfId="0" applyNumberFormat="1" applyFont="1" applyBorder="1" applyAlignment="1">
      <alignment horizontal="center"/>
    </xf>
    <xf numFmtId="0" fontId="15" fillId="0" borderId="0" xfId="0" applyFont="1" applyFill="1" applyBorder="1"/>
    <xf numFmtId="0" fontId="16" fillId="0" borderId="0" xfId="0" applyFont="1" applyFill="1" applyBorder="1"/>
    <xf numFmtId="172" fontId="16" fillId="0" borderId="0" xfId="0" applyNumberFormat="1" applyFont="1" applyFill="1" applyBorder="1"/>
    <xf numFmtId="1" fontId="16" fillId="0" borderId="0" xfId="0" applyNumberFormat="1" applyFont="1" applyFill="1" applyBorder="1"/>
    <xf numFmtId="0" fontId="11" fillId="0" borderId="0" xfId="0" applyFont="1" applyBorder="1" applyAlignment="1">
      <alignment horizontal="center" wrapText="1"/>
    </xf>
    <xf numFmtId="0" fontId="11" fillId="0" borderId="33" xfId="0" applyFont="1" applyBorder="1" applyAlignment="1">
      <alignment horizontal="center" wrapText="1"/>
    </xf>
  </cellXfs>
  <cellStyles count="2">
    <cellStyle name="Normal" xfId="0" builtinId="0"/>
    <cellStyle name="Per cent" xfId="1" builtinId="5"/>
  </cellStyles>
  <dxfs count="7">
    <dxf>
      <font>
        <color theme="0"/>
      </font>
      <fill>
        <patternFill>
          <bgColor rgb="FFFF0000"/>
        </patternFill>
      </fill>
      <border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1" tint="4.9989318521683403E-2"/>
      </font>
      <fill>
        <patternFill>
          <bgColor theme="5" tint="0.39994506668294322"/>
        </patternFill>
      </fill>
    </dxf>
    <dxf>
      <font>
        <color rgb="FFFFFF00"/>
      </font>
      <fill>
        <patternFill>
          <bgColor rgb="FF7030A0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7" tint="0.39994506668294322"/>
      </font>
      <fill>
        <patternFill patternType="solid">
          <fgColor auto="1"/>
          <bgColor theme="4" tint="-0.24994659260841701"/>
        </patternFill>
      </fill>
    </dxf>
    <dxf>
      <font>
        <color theme="1"/>
      </font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D9151-C327-4DDF-A1AA-10F69EF908F3}">
  <dimension ref="A1:AB38"/>
  <sheetViews>
    <sheetView tabSelected="1" workbookViewId="0">
      <selection activeCell="D3" sqref="D3:D4"/>
    </sheetView>
  </sheetViews>
  <sheetFormatPr baseColWidth="10" defaultColWidth="9" defaultRowHeight="13"/>
  <cols>
    <col min="1" max="1" width="12.59765625" bestFit="1" customWidth="1"/>
    <col min="2" max="2" width="12" customWidth="1"/>
    <col min="3" max="3" width="32.19921875" customWidth="1"/>
    <col min="4" max="4" width="44.3984375" customWidth="1"/>
    <col min="5" max="5" width="19.19921875" customWidth="1"/>
    <col min="6" max="6" width="28" customWidth="1"/>
    <col min="7" max="7" width="10.3984375" customWidth="1"/>
    <col min="8" max="8" width="10.59765625" customWidth="1"/>
    <col min="9" max="9" width="11.3984375" customWidth="1"/>
    <col min="22" max="22" width="10.59765625" customWidth="1"/>
    <col min="23" max="23" width="11.3984375" customWidth="1"/>
    <col min="24" max="24" width="12.796875" customWidth="1"/>
  </cols>
  <sheetData>
    <row r="1" spans="1:28" ht="16" thickBot="1">
      <c r="A1" s="1">
        <f ca="1">TODAY()</f>
        <v>43935</v>
      </c>
      <c r="B1" s="2" t="s">
        <v>0</v>
      </c>
      <c r="C1" s="3"/>
      <c r="D1" s="4" t="s">
        <v>1</v>
      </c>
      <c r="E1" s="5"/>
      <c r="F1" s="6" t="s">
        <v>2</v>
      </c>
      <c r="G1" s="7"/>
      <c r="H1" s="8" t="s">
        <v>3</v>
      </c>
      <c r="I1" s="9"/>
      <c r="J1" s="9"/>
      <c r="K1" s="10"/>
      <c r="L1" s="11" t="s">
        <v>4</v>
      </c>
      <c r="M1" s="12"/>
      <c r="N1" s="13"/>
      <c r="O1" s="14" t="s">
        <v>5</v>
      </c>
      <c r="P1" s="14"/>
      <c r="Q1" s="14"/>
      <c r="R1" s="14"/>
      <c r="S1" s="14"/>
      <c r="T1" s="14"/>
      <c r="U1" s="14"/>
      <c r="V1" s="14"/>
      <c r="W1" s="14"/>
      <c r="X1" s="15"/>
    </row>
    <row r="2" spans="1:28" ht="57" thickBot="1">
      <c r="A2" s="16" t="s">
        <v>6</v>
      </c>
      <c r="B2" s="17" t="s">
        <v>7</v>
      </c>
      <c r="C2" s="17" t="s">
        <v>8</v>
      </c>
      <c r="D2" s="17" t="s">
        <v>9</v>
      </c>
      <c r="E2" s="17" t="s">
        <v>10</v>
      </c>
      <c r="F2" s="17" t="s">
        <v>11</v>
      </c>
      <c r="G2" s="17" t="s">
        <v>10</v>
      </c>
      <c r="H2" s="18" t="s">
        <v>12</v>
      </c>
      <c r="I2" s="18" t="s">
        <v>13</v>
      </c>
      <c r="J2" s="18" t="s">
        <v>14</v>
      </c>
      <c r="K2" s="18" t="s">
        <v>15</v>
      </c>
      <c r="L2" s="17" t="s">
        <v>4</v>
      </c>
      <c r="M2" s="17" t="s">
        <v>16</v>
      </c>
      <c r="N2" s="19" t="s">
        <v>17</v>
      </c>
      <c r="O2" s="19" t="s">
        <v>18</v>
      </c>
      <c r="P2" s="19" t="s">
        <v>19</v>
      </c>
      <c r="Q2" s="19" t="s">
        <v>20</v>
      </c>
      <c r="R2" s="19" t="s">
        <v>21</v>
      </c>
      <c r="S2" s="19" t="s">
        <v>22</v>
      </c>
      <c r="T2" s="19" t="s">
        <v>23</v>
      </c>
      <c r="U2" s="19" t="s">
        <v>24</v>
      </c>
      <c r="V2" s="19" t="s">
        <v>25</v>
      </c>
      <c r="W2" s="19" t="s">
        <v>26</v>
      </c>
      <c r="X2" s="19" t="s">
        <v>27</v>
      </c>
      <c r="Y2" s="20" t="s">
        <v>28</v>
      </c>
      <c r="Z2" s="20" t="s">
        <v>29</v>
      </c>
      <c r="AA2" s="20" t="s">
        <v>30</v>
      </c>
      <c r="AB2" s="20" t="s">
        <v>31</v>
      </c>
    </row>
    <row r="3" spans="1:28" ht="15" customHeight="1" thickBot="1">
      <c r="A3" s="77"/>
      <c r="B3" s="79"/>
      <c r="C3" s="43"/>
      <c r="D3" s="43" t="s">
        <v>42</v>
      </c>
      <c r="E3" s="45" cm="1">
        <f t="array" ref="E3">_xlfn._xlws.FILTER('Lens Price Sheet'!$B$2:$B$24,'Lens Price Sheet'!$A$2:$A$24='Daily Sales Sheet'!D3,"")</f>
        <v>50</v>
      </c>
      <c r="F3" s="43"/>
      <c r="G3" s="70"/>
      <c r="H3" s="60"/>
      <c r="I3" s="72">
        <f>IFERROR(SUM(E3+G3),"")</f>
        <v>50</v>
      </c>
      <c r="J3" s="73"/>
      <c r="K3" s="74">
        <f>IFERROR(SUM(I3-(J3+M3)),"")</f>
        <v>50</v>
      </c>
      <c r="L3" s="75"/>
      <c r="M3" s="61"/>
      <c r="N3" s="21" t="s">
        <v>32</v>
      </c>
      <c r="O3" s="22"/>
      <c r="P3" s="23"/>
      <c r="Q3" s="24"/>
      <c r="R3" s="25"/>
      <c r="S3" s="25"/>
      <c r="T3" s="26"/>
      <c r="U3" s="27"/>
      <c r="V3" s="63"/>
      <c r="W3" s="65"/>
      <c r="X3" s="67"/>
      <c r="Y3" s="43"/>
      <c r="Z3" s="68"/>
      <c r="AA3" s="43"/>
      <c r="AB3" s="47" t="str">
        <f>IF(A3="","",WORKDAY(A3,15,$AR$4:$AR$15))</f>
        <v/>
      </c>
    </row>
    <row r="4" spans="1:28" ht="15" thickBot="1">
      <c r="A4" s="78"/>
      <c r="B4" s="80"/>
      <c r="C4" s="44"/>
      <c r="D4" s="44"/>
      <c r="E4" s="46"/>
      <c r="F4" s="44"/>
      <c r="G4" s="71"/>
      <c r="H4" s="60"/>
      <c r="I4" s="72"/>
      <c r="J4" s="73"/>
      <c r="K4" s="74"/>
      <c r="L4" s="76"/>
      <c r="M4" s="62"/>
      <c r="N4" s="28" t="s">
        <v>33</v>
      </c>
      <c r="O4" s="29"/>
      <c r="P4" s="30"/>
      <c r="Q4" s="31"/>
      <c r="R4" s="32"/>
      <c r="S4" s="32"/>
      <c r="T4" s="33"/>
      <c r="U4" s="34"/>
      <c r="V4" s="64"/>
      <c r="W4" s="66"/>
      <c r="X4" s="67"/>
      <c r="Y4" s="44"/>
      <c r="Z4" s="69"/>
      <c r="AA4" s="44"/>
      <c r="AB4" s="48"/>
    </row>
    <row r="5" spans="1:28" ht="15" customHeight="1" thickBot="1">
      <c r="A5" s="49"/>
      <c r="B5" s="51"/>
      <c r="C5" s="53"/>
      <c r="D5" s="103" t="s">
        <v>44</v>
      </c>
      <c r="E5" s="46">
        <f>_xlfn.XLOOKUP(D5,'Lens Price Sheet'!A2:A24,'Lens Price Sheet'!B2:B24,"",0)</f>
        <v>35</v>
      </c>
      <c r="F5" s="56"/>
      <c r="G5" s="58"/>
      <c r="H5" s="60"/>
      <c r="I5" s="72">
        <f>IFERROR(SUM(E5+G5),"")</f>
        <v>35</v>
      </c>
      <c r="J5" s="88"/>
      <c r="K5" s="74">
        <f>IFERROR(SUM(I5-(J5+M5)),"")</f>
        <v>35</v>
      </c>
      <c r="L5" s="89"/>
      <c r="M5" s="91"/>
      <c r="N5" s="35" t="s">
        <v>32</v>
      </c>
      <c r="O5" s="36"/>
      <c r="P5" s="37"/>
      <c r="Q5" s="38"/>
      <c r="R5" s="39"/>
      <c r="S5" s="39"/>
      <c r="T5" s="40"/>
      <c r="U5" s="41"/>
      <c r="V5" s="93"/>
      <c r="W5" s="81"/>
      <c r="X5" s="83"/>
      <c r="Y5" s="53"/>
      <c r="Z5" s="84"/>
      <c r="AA5" s="53"/>
      <c r="AB5" s="86" t="str">
        <f>IF(A5="","",WORKDAY(A5,15,$AR$4:$AR$15))</f>
        <v/>
      </c>
    </row>
    <row r="6" spans="1:28" ht="15" thickBot="1">
      <c r="A6" s="50"/>
      <c r="B6" s="52"/>
      <c r="C6" s="54"/>
      <c r="D6" s="104"/>
      <c r="E6" s="55"/>
      <c r="F6" s="57"/>
      <c r="G6" s="59"/>
      <c r="H6" s="60"/>
      <c r="I6" s="72"/>
      <c r="J6" s="88"/>
      <c r="K6" s="74"/>
      <c r="L6" s="90"/>
      <c r="M6" s="92"/>
      <c r="N6" s="42" t="s">
        <v>33</v>
      </c>
      <c r="O6" s="29"/>
      <c r="P6" s="30"/>
      <c r="Q6" s="31"/>
      <c r="R6" s="32"/>
      <c r="S6" s="32"/>
      <c r="T6" s="33"/>
      <c r="U6" s="34"/>
      <c r="V6" s="94"/>
      <c r="W6" s="82"/>
      <c r="X6" s="83"/>
      <c r="Y6" s="54"/>
      <c r="Z6" s="85"/>
      <c r="AA6" s="54"/>
      <c r="AB6" s="87"/>
    </row>
    <row r="7" spans="1:28" ht="15" thickBot="1">
      <c r="A7" s="77"/>
      <c r="B7" s="79"/>
      <c r="C7" s="43"/>
      <c r="D7" s="43"/>
      <c r="E7" s="45"/>
      <c r="F7" s="95"/>
      <c r="G7" s="70"/>
      <c r="H7" s="60"/>
      <c r="I7" s="72">
        <f>IFERROR(SUM(E7+G7),"")</f>
        <v>0</v>
      </c>
      <c r="J7" s="73"/>
      <c r="K7" s="74">
        <f>IFERROR(SUM(I7-(J7+M7)),"")</f>
        <v>0</v>
      </c>
      <c r="L7" s="75"/>
      <c r="M7" s="61"/>
      <c r="N7" s="21" t="s">
        <v>32</v>
      </c>
      <c r="O7" s="22"/>
      <c r="P7" s="23"/>
      <c r="Q7" s="24"/>
      <c r="R7" s="25"/>
      <c r="S7" s="25"/>
      <c r="T7" s="26"/>
      <c r="U7" s="27"/>
      <c r="V7" s="63"/>
      <c r="W7" s="65"/>
      <c r="X7" s="67"/>
      <c r="Y7" s="43"/>
      <c r="Z7" s="68"/>
      <c r="AA7" s="43"/>
      <c r="AB7" s="47" t="str">
        <f>IF(A7="","",WORKDAY(A7,15,$AR$4:$AR$15))</f>
        <v/>
      </c>
    </row>
    <row r="8" spans="1:28" ht="15" thickBot="1">
      <c r="A8" s="78"/>
      <c r="B8" s="80"/>
      <c r="C8" s="44"/>
      <c r="D8" s="44"/>
      <c r="E8" s="46"/>
      <c r="F8" s="96"/>
      <c r="G8" s="71"/>
      <c r="H8" s="60"/>
      <c r="I8" s="72"/>
      <c r="J8" s="73"/>
      <c r="K8" s="74"/>
      <c r="L8" s="76"/>
      <c r="M8" s="62"/>
      <c r="N8" s="28" t="s">
        <v>33</v>
      </c>
      <c r="O8" s="29"/>
      <c r="P8" s="30"/>
      <c r="Q8" s="31"/>
      <c r="R8" s="32"/>
      <c r="S8" s="32"/>
      <c r="T8" s="33"/>
      <c r="U8" s="34"/>
      <c r="V8" s="64"/>
      <c r="W8" s="66"/>
      <c r="X8" s="67"/>
      <c r="Y8" s="44"/>
      <c r="Z8" s="69"/>
      <c r="AA8" s="44"/>
      <c r="AB8" s="48"/>
    </row>
    <row r="9" spans="1:28" ht="15" thickBot="1">
      <c r="A9" s="49"/>
      <c r="B9" s="51"/>
      <c r="C9" s="53"/>
      <c r="D9" s="53"/>
      <c r="E9" s="46"/>
      <c r="F9" s="56"/>
      <c r="G9" s="58"/>
      <c r="H9" s="60"/>
      <c r="I9" s="72">
        <f>IFERROR(SUM(E9+G9),"")</f>
        <v>0</v>
      </c>
      <c r="J9" s="88"/>
      <c r="K9" s="74">
        <f>IFERROR(SUM(I9-(J9+M9)),"")</f>
        <v>0</v>
      </c>
      <c r="L9" s="89"/>
      <c r="M9" s="91"/>
      <c r="N9" s="35" t="s">
        <v>32</v>
      </c>
      <c r="O9" s="36"/>
      <c r="P9" s="37"/>
      <c r="Q9" s="38"/>
      <c r="R9" s="39"/>
      <c r="S9" s="39"/>
      <c r="T9" s="40"/>
      <c r="U9" s="41"/>
      <c r="V9" s="93"/>
      <c r="W9" s="81"/>
      <c r="X9" s="83"/>
      <c r="Y9" s="53"/>
      <c r="Z9" s="84"/>
      <c r="AA9" s="53"/>
      <c r="AB9" s="97" t="str">
        <f>IF(A9="","",WORKDAY(A9,15,$AR$4:$AR$15))</f>
        <v/>
      </c>
    </row>
    <row r="10" spans="1:28" ht="15" thickBot="1">
      <c r="A10" s="50"/>
      <c r="B10" s="52"/>
      <c r="C10" s="54"/>
      <c r="D10" s="54"/>
      <c r="E10" s="55"/>
      <c r="F10" s="57"/>
      <c r="G10" s="59"/>
      <c r="H10" s="60"/>
      <c r="I10" s="72"/>
      <c r="J10" s="88"/>
      <c r="K10" s="74"/>
      <c r="L10" s="90"/>
      <c r="M10" s="92"/>
      <c r="N10" s="42" t="s">
        <v>33</v>
      </c>
      <c r="O10" s="29"/>
      <c r="P10" s="30"/>
      <c r="Q10" s="31"/>
      <c r="R10" s="32"/>
      <c r="S10" s="32"/>
      <c r="T10" s="33"/>
      <c r="U10" s="34"/>
      <c r="V10" s="94"/>
      <c r="W10" s="82"/>
      <c r="X10" s="83"/>
      <c r="Y10" s="54"/>
      <c r="Z10" s="85"/>
      <c r="AA10" s="54"/>
      <c r="AB10" s="98"/>
    </row>
    <row r="11" spans="1:28" ht="15" thickBot="1">
      <c r="A11" s="77"/>
      <c r="B11" s="79"/>
      <c r="C11" s="43"/>
      <c r="D11" s="43"/>
      <c r="E11" s="45"/>
      <c r="F11" s="95"/>
      <c r="G11" s="70"/>
      <c r="H11" s="60"/>
      <c r="I11" s="72">
        <f>IFERROR(SUM(E11+G11),"")</f>
        <v>0</v>
      </c>
      <c r="J11" s="73"/>
      <c r="K11" s="74">
        <f>IFERROR(SUM(I11-(J11+M11)),"")</f>
        <v>0</v>
      </c>
      <c r="L11" s="75"/>
      <c r="M11" s="61"/>
      <c r="N11" s="21" t="s">
        <v>32</v>
      </c>
      <c r="O11" s="22"/>
      <c r="P11" s="23"/>
      <c r="Q11" s="24"/>
      <c r="R11" s="25"/>
      <c r="S11" s="25"/>
      <c r="T11" s="26"/>
      <c r="U11" s="27"/>
      <c r="V11" s="63"/>
      <c r="W11" s="65"/>
      <c r="X11" s="67"/>
      <c r="Y11" s="43"/>
      <c r="Z11" s="68"/>
      <c r="AA11" s="43"/>
      <c r="AB11" s="47" t="str">
        <f>IF(A11="","",WORKDAY(A11,15,$AR$4:$AR$15))</f>
        <v/>
      </c>
    </row>
    <row r="12" spans="1:28" ht="15" thickBot="1">
      <c r="A12" s="78"/>
      <c r="B12" s="80"/>
      <c r="C12" s="44"/>
      <c r="D12" s="44"/>
      <c r="E12" s="46"/>
      <c r="F12" s="96"/>
      <c r="G12" s="71"/>
      <c r="H12" s="60"/>
      <c r="I12" s="72"/>
      <c r="J12" s="73"/>
      <c r="K12" s="74"/>
      <c r="L12" s="76"/>
      <c r="M12" s="62"/>
      <c r="N12" s="28" t="s">
        <v>33</v>
      </c>
      <c r="O12" s="29"/>
      <c r="P12" s="30"/>
      <c r="Q12" s="31"/>
      <c r="R12" s="32"/>
      <c r="S12" s="32"/>
      <c r="T12" s="33"/>
      <c r="U12" s="34"/>
      <c r="V12" s="64"/>
      <c r="W12" s="66"/>
      <c r="X12" s="67"/>
      <c r="Y12" s="44"/>
      <c r="Z12" s="69"/>
      <c r="AA12" s="44"/>
      <c r="AB12" s="48"/>
    </row>
    <row r="13" spans="1:28" ht="15" thickBot="1">
      <c r="A13" s="49"/>
      <c r="B13" s="51"/>
      <c r="C13" s="53"/>
      <c r="D13" s="53"/>
      <c r="E13" s="46"/>
      <c r="F13" s="56"/>
      <c r="G13" s="58"/>
      <c r="H13" s="60"/>
      <c r="I13" s="72">
        <f>IFERROR(SUM(E13+G13),"")</f>
        <v>0</v>
      </c>
      <c r="J13" s="88"/>
      <c r="K13" s="74">
        <f>IFERROR(SUM(I13-(J13+M13)),"")</f>
        <v>0</v>
      </c>
      <c r="L13" s="89"/>
      <c r="M13" s="91"/>
      <c r="N13" s="35" t="s">
        <v>32</v>
      </c>
      <c r="O13" s="36"/>
      <c r="P13" s="37"/>
      <c r="Q13" s="38"/>
      <c r="R13" s="39"/>
      <c r="S13" s="39"/>
      <c r="T13" s="40"/>
      <c r="U13" s="41"/>
      <c r="V13" s="93"/>
      <c r="W13" s="81"/>
      <c r="X13" s="83"/>
      <c r="Y13" s="53"/>
      <c r="Z13" s="84"/>
      <c r="AA13" s="53"/>
      <c r="AB13" s="97" t="str">
        <f>IF(A13="","",WORKDAY(A13,15,$AR$4:$AR$15))</f>
        <v/>
      </c>
    </row>
    <row r="14" spans="1:28" ht="15" thickBot="1">
      <c r="A14" s="50"/>
      <c r="B14" s="52"/>
      <c r="C14" s="54"/>
      <c r="D14" s="54"/>
      <c r="E14" s="55"/>
      <c r="F14" s="57"/>
      <c r="G14" s="59"/>
      <c r="H14" s="60"/>
      <c r="I14" s="72"/>
      <c r="J14" s="88"/>
      <c r="K14" s="74"/>
      <c r="L14" s="90"/>
      <c r="M14" s="92"/>
      <c r="N14" s="42" t="s">
        <v>33</v>
      </c>
      <c r="O14" s="29"/>
      <c r="P14" s="30"/>
      <c r="Q14" s="31"/>
      <c r="R14" s="32"/>
      <c r="S14" s="32"/>
      <c r="T14" s="33"/>
      <c r="U14" s="34"/>
      <c r="V14" s="94"/>
      <c r="W14" s="82"/>
      <c r="X14" s="83"/>
      <c r="Y14" s="54"/>
      <c r="Z14" s="85"/>
      <c r="AA14" s="54"/>
      <c r="AB14" s="98"/>
    </row>
    <row r="15" spans="1:28" ht="15" thickBot="1">
      <c r="A15" s="77"/>
      <c r="B15" s="79"/>
      <c r="C15" s="43"/>
      <c r="D15" s="43"/>
      <c r="E15" s="45"/>
      <c r="F15" s="95"/>
      <c r="G15" s="70"/>
      <c r="H15" s="60"/>
      <c r="I15" s="72">
        <f>IFERROR(SUM(E15+G15),"")</f>
        <v>0</v>
      </c>
      <c r="J15" s="73"/>
      <c r="K15" s="74">
        <f>IFERROR(SUM(I15-(J15+M15)),"")</f>
        <v>0</v>
      </c>
      <c r="L15" s="75"/>
      <c r="M15" s="61"/>
      <c r="N15" s="21" t="s">
        <v>32</v>
      </c>
      <c r="O15" s="22"/>
      <c r="P15" s="23"/>
      <c r="Q15" s="24"/>
      <c r="R15" s="25"/>
      <c r="S15" s="25"/>
      <c r="T15" s="26"/>
      <c r="U15" s="27"/>
      <c r="V15" s="63"/>
      <c r="W15" s="65"/>
      <c r="X15" s="67"/>
      <c r="Y15" s="43"/>
      <c r="Z15" s="68"/>
      <c r="AA15" s="43"/>
      <c r="AB15" s="47" t="str">
        <f>IF(A15="","",WORKDAY(A15,15,$AR$4:$AR$15))</f>
        <v/>
      </c>
    </row>
    <row r="16" spans="1:28" ht="15" thickBot="1">
      <c r="A16" s="78"/>
      <c r="B16" s="80"/>
      <c r="C16" s="44"/>
      <c r="D16" s="44"/>
      <c r="E16" s="46"/>
      <c r="F16" s="96"/>
      <c r="G16" s="71"/>
      <c r="H16" s="60"/>
      <c r="I16" s="72"/>
      <c r="J16" s="73"/>
      <c r="K16" s="74"/>
      <c r="L16" s="76"/>
      <c r="M16" s="62"/>
      <c r="N16" s="28" t="s">
        <v>33</v>
      </c>
      <c r="O16" s="29"/>
      <c r="P16" s="30"/>
      <c r="Q16" s="31"/>
      <c r="R16" s="32"/>
      <c r="S16" s="32"/>
      <c r="T16" s="33"/>
      <c r="U16" s="34"/>
      <c r="V16" s="64"/>
      <c r="W16" s="66"/>
      <c r="X16" s="67"/>
      <c r="Y16" s="44"/>
      <c r="Z16" s="69"/>
      <c r="AA16" s="44"/>
      <c r="AB16" s="48"/>
    </row>
    <row r="17" spans="1:28" ht="15" thickBot="1">
      <c r="A17" s="49"/>
      <c r="B17" s="51"/>
      <c r="C17" s="53"/>
      <c r="D17" s="53"/>
      <c r="E17" s="46"/>
      <c r="F17" s="56"/>
      <c r="G17" s="58"/>
      <c r="H17" s="60"/>
      <c r="I17" s="72">
        <f>IFERROR(SUM(E17+G17),"")</f>
        <v>0</v>
      </c>
      <c r="J17" s="88"/>
      <c r="K17" s="74">
        <f>IFERROR(SUM(I17-(J17+M17)),"")</f>
        <v>0</v>
      </c>
      <c r="L17" s="89"/>
      <c r="M17" s="91"/>
      <c r="N17" s="35" t="s">
        <v>32</v>
      </c>
      <c r="O17" s="36"/>
      <c r="P17" s="37"/>
      <c r="Q17" s="38"/>
      <c r="R17" s="39"/>
      <c r="S17" s="39"/>
      <c r="T17" s="40"/>
      <c r="U17" s="41"/>
      <c r="V17" s="93"/>
      <c r="W17" s="81"/>
      <c r="X17" s="83"/>
      <c r="Y17" s="53"/>
      <c r="Z17" s="84"/>
      <c r="AA17" s="53"/>
      <c r="AB17" s="97" t="str">
        <f>IF(A17="","",WORKDAY(A17,15,$AR$4:$AR$15))</f>
        <v/>
      </c>
    </row>
    <row r="18" spans="1:28" ht="15" thickBot="1">
      <c r="A18" s="50"/>
      <c r="B18" s="52"/>
      <c r="C18" s="54"/>
      <c r="D18" s="54"/>
      <c r="E18" s="55"/>
      <c r="F18" s="57"/>
      <c r="G18" s="59"/>
      <c r="H18" s="60"/>
      <c r="I18" s="72"/>
      <c r="J18" s="88"/>
      <c r="K18" s="74"/>
      <c r="L18" s="90"/>
      <c r="M18" s="92"/>
      <c r="N18" s="42" t="s">
        <v>33</v>
      </c>
      <c r="O18" s="29"/>
      <c r="P18" s="30"/>
      <c r="Q18" s="31"/>
      <c r="R18" s="32"/>
      <c r="S18" s="32"/>
      <c r="T18" s="33"/>
      <c r="U18" s="34"/>
      <c r="V18" s="94"/>
      <c r="W18" s="82"/>
      <c r="X18" s="83"/>
      <c r="Y18" s="54"/>
      <c r="Z18" s="85"/>
      <c r="AA18" s="54"/>
      <c r="AB18" s="98"/>
    </row>
    <row r="19" spans="1:28" ht="15" thickBot="1">
      <c r="A19" s="77"/>
      <c r="B19" s="79"/>
      <c r="C19" s="43"/>
      <c r="D19" s="43"/>
      <c r="E19" s="45"/>
      <c r="F19" s="95"/>
      <c r="G19" s="70"/>
      <c r="H19" s="60"/>
      <c r="I19" s="72">
        <f>IFERROR(SUM(E19+G19),"")</f>
        <v>0</v>
      </c>
      <c r="J19" s="73"/>
      <c r="K19" s="74">
        <f>IFERROR(SUM(I19-(J19+M19)),"")</f>
        <v>0</v>
      </c>
      <c r="L19" s="75"/>
      <c r="M19" s="61"/>
      <c r="N19" s="21" t="s">
        <v>32</v>
      </c>
      <c r="O19" s="22"/>
      <c r="P19" s="23"/>
      <c r="Q19" s="24"/>
      <c r="R19" s="25"/>
      <c r="S19" s="25"/>
      <c r="T19" s="26"/>
      <c r="U19" s="27"/>
      <c r="V19" s="63"/>
      <c r="W19" s="65"/>
      <c r="X19" s="67"/>
      <c r="Y19" s="43"/>
      <c r="Z19" s="68"/>
      <c r="AA19" s="43"/>
      <c r="AB19" s="47" t="str">
        <f>IF(A19="","",WORKDAY(A19,15,$AR$4:$AR$15))</f>
        <v/>
      </c>
    </row>
    <row r="20" spans="1:28" ht="15" thickBot="1">
      <c r="A20" s="78"/>
      <c r="B20" s="80"/>
      <c r="C20" s="44"/>
      <c r="D20" s="44"/>
      <c r="E20" s="46"/>
      <c r="F20" s="96"/>
      <c r="G20" s="71"/>
      <c r="H20" s="60"/>
      <c r="I20" s="72"/>
      <c r="J20" s="73"/>
      <c r="K20" s="74"/>
      <c r="L20" s="76"/>
      <c r="M20" s="62"/>
      <c r="N20" s="28" t="s">
        <v>33</v>
      </c>
      <c r="O20" s="29"/>
      <c r="P20" s="30"/>
      <c r="Q20" s="31"/>
      <c r="R20" s="32"/>
      <c r="S20" s="32"/>
      <c r="T20" s="33"/>
      <c r="U20" s="34"/>
      <c r="V20" s="64"/>
      <c r="W20" s="66"/>
      <c r="X20" s="67"/>
      <c r="Y20" s="44"/>
      <c r="Z20" s="69"/>
      <c r="AA20" s="44"/>
      <c r="AB20" s="48"/>
    </row>
    <row r="21" spans="1:28" ht="15" thickBot="1">
      <c r="A21" s="49"/>
      <c r="B21" s="51"/>
      <c r="C21" s="53"/>
      <c r="D21" s="53"/>
      <c r="E21" s="46"/>
      <c r="F21" s="56"/>
      <c r="G21" s="58"/>
      <c r="H21" s="60"/>
      <c r="I21" s="72">
        <f>IFERROR(SUM(E21+G21),"")</f>
        <v>0</v>
      </c>
      <c r="J21" s="88"/>
      <c r="K21" s="74">
        <f>IFERROR(SUM(I21-(J21+M21)),"")</f>
        <v>0</v>
      </c>
      <c r="L21" s="89"/>
      <c r="M21" s="91"/>
      <c r="N21" s="35" t="s">
        <v>32</v>
      </c>
      <c r="O21" s="36"/>
      <c r="P21" s="37"/>
      <c r="Q21" s="38"/>
      <c r="R21" s="39"/>
      <c r="S21" s="39"/>
      <c r="T21" s="40"/>
      <c r="U21" s="41"/>
      <c r="V21" s="93"/>
      <c r="W21" s="81"/>
      <c r="X21" s="83"/>
      <c r="Y21" s="53"/>
      <c r="Z21" s="84"/>
      <c r="AA21" s="53"/>
      <c r="AB21" s="97" t="str">
        <f>IF(A21="","",WORKDAY(A21,15,$AR$4:$AR$15))</f>
        <v/>
      </c>
    </row>
    <row r="22" spans="1:28" ht="15" thickBot="1">
      <c r="A22" s="50"/>
      <c r="B22" s="52"/>
      <c r="C22" s="54"/>
      <c r="D22" s="54"/>
      <c r="E22" s="55"/>
      <c r="F22" s="57"/>
      <c r="G22" s="59"/>
      <c r="H22" s="60"/>
      <c r="I22" s="72"/>
      <c r="J22" s="88"/>
      <c r="K22" s="74"/>
      <c r="L22" s="90"/>
      <c r="M22" s="92"/>
      <c r="N22" s="42" t="s">
        <v>33</v>
      </c>
      <c r="O22" s="29"/>
      <c r="P22" s="30"/>
      <c r="Q22" s="31"/>
      <c r="R22" s="32"/>
      <c r="S22" s="32"/>
      <c r="T22" s="33"/>
      <c r="U22" s="34"/>
      <c r="V22" s="94"/>
      <c r="W22" s="82"/>
      <c r="X22" s="83"/>
      <c r="Y22" s="54"/>
      <c r="Z22" s="85"/>
      <c r="AA22" s="54"/>
      <c r="AB22" s="98"/>
    </row>
    <row r="23" spans="1:28" ht="15" thickBot="1">
      <c r="A23" s="77"/>
      <c r="B23" s="79"/>
      <c r="C23" s="43"/>
      <c r="D23" s="43"/>
      <c r="E23" s="45"/>
      <c r="F23" s="95"/>
      <c r="G23" s="70"/>
      <c r="H23" s="60"/>
      <c r="I23" s="72">
        <f>IFERROR(SUM(E23+G23),"")</f>
        <v>0</v>
      </c>
      <c r="J23" s="73"/>
      <c r="K23" s="74">
        <f>IFERROR(SUM(I23-(J23+M23)),"")</f>
        <v>0</v>
      </c>
      <c r="L23" s="75"/>
      <c r="M23" s="61"/>
      <c r="N23" s="21" t="s">
        <v>32</v>
      </c>
      <c r="O23" s="22"/>
      <c r="P23" s="23"/>
      <c r="Q23" s="24"/>
      <c r="R23" s="25"/>
      <c r="S23" s="25"/>
      <c r="T23" s="26"/>
      <c r="U23" s="27"/>
      <c r="V23" s="63"/>
      <c r="W23" s="65"/>
      <c r="X23" s="67"/>
      <c r="Y23" s="43"/>
      <c r="Z23" s="68"/>
      <c r="AA23" s="43"/>
      <c r="AB23" s="47" t="str">
        <f>IF(A23="","",WORKDAY(A23,15,$AR$4:$AR$15))</f>
        <v/>
      </c>
    </row>
    <row r="24" spans="1:28" ht="15" thickBot="1">
      <c r="A24" s="78"/>
      <c r="B24" s="80"/>
      <c r="C24" s="44"/>
      <c r="D24" s="44"/>
      <c r="E24" s="46"/>
      <c r="F24" s="96"/>
      <c r="G24" s="71"/>
      <c r="H24" s="60"/>
      <c r="I24" s="72"/>
      <c r="J24" s="73"/>
      <c r="K24" s="74"/>
      <c r="L24" s="76"/>
      <c r="M24" s="62"/>
      <c r="N24" s="28" t="s">
        <v>33</v>
      </c>
      <c r="O24" s="29"/>
      <c r="P24" s="30"/>
      <c r="Q24" s="31"/>
      <c r="R24" s="32"/>
      <c r="S24" s="32"/>
      <c r="T24" s="33"/>
      <c r="U24" s="34"/>
      <c r="V24" s="64"/>
      <c r="W24" s="66"/>
      <c r="X24" s="67"/>
      <c r="Y24" s="44"/>
      <c r="Z24" s="69"/>
      <c r="AA24" s="44"/>
      <c r="AB24" s="48"/>
    </row>
    <row r="25" spans="1:28" ht="15" thickBot="1">
      <c r="A25" s="49"/>
      <c r="B25" s="51"/>
      <c r="C25" s="53"/>
      <c r="D25" s="53"/>
      <c r="E25" s="46"/>
      <c r="F25" s="56"/>
      <c r="G25" s="58"/>
      <c r="H25" s="60"/>
      <c r="I25" s="72">
        <f>IFERROR(SUM(E25+G25),"")</f>
        <v>0</v>
      </c>
      <c r="J25" s="88"/>
      <c r="K25" s="74">
        <f>IFERROR(SUM(I25-(J25+M25)),"")</f>
        <v>0</v>
      </c>
      <c r="L25" s="89"/>
      <c r="M25" s="91"/>
      <c r="N25" s="35" t="s">
        <v>32</v>
      </c>
      <c r="O25" s="36"/>
      <c r="P25" s="37"/>
      <c r="Q25" s="38"/>
      <c r="R25" s="39"/>
      <c r="S25" s="39"/>
      <c r="T25" s="40"/>
      <c r="U25" s="41"/>
      <c r="V25" s="93"/>
      <c r="W25" s="81"/>
      <c r="X25" s="83"/>
      <c r="Y25" s="53"/>
      <c r="Z25" s="84"/>
      <c r="AA25" s="53"/>
      <c r="AB25" s="97" t="str">
        <f>IF(A25="","",WORKDAY(A25,15,$AR$4:$AR$15))</f>
        <v/>
      </c>
    </row>
    <row r="26" spans="1:28" ht="15" thickBot="1">
      <c r="A26" s="50"/>
      <c r="B26" s="52"/>
      <c r="C26" s="54"/>
      <c r="D26" s="54"/>
      <c r="E26" s="55"/>
      <c r="F26" s="57"/>
      <c r="G26" s="59"/>
      <c r="H26" s="60"/>
      <c r="I26" s="72"/>
      <c r="J26" s="88"/>
      <c r="K26" s="74"/>
      <c r="L26" s="90"/>
      <c r="M26" s="92"/>
      <c r="N26" s="42" t="s">
        <v>33</v>
      </c>
      <c r="O26" s="29"/>
      <c r="P26" s="30"/>
      <c r="Q26" s="31"/>
      <c r="R26" s="32"/>
      <c r="S26" s="32"/>
      <c r="T26" s="33"/>
      <c r="U26" s="34"/>
      <c r="V26" s="94"/>
      <c r="W26" s="82"/>
      <c r="X26" s="83"/>
      <c r="Y26" s="54"/>
      <c r="Z26" s="85"/>
      <c r="AA26" s="54"/>
      <c r="AB26" s="98"/>
    </row>
    <row r="27" spans="1:28" ht="15" thickBot="1">
      <c r="A27" s="77"/>
      <c r="B27" s="79"/>
      <c r="C27" s="43"/>
      <c r="D27" s="43"/>
      <c r="E27" s="45"/>
      <c r="F27" s="95"/>
      <c r="G27" s="70"/>
      <c r="H27" s="60"/>
      <c r="I27" s="72">
        <f>IFERROR(SUM(E27+G27),"")</f>
        <v>0</v>
      </c>
      <c r="J27" s="73"/>
      <c r="K27" s="74">
        <f>IFERROR(SUM(I27-(J27+M27)),"")</f>
        <v>0</v>
      </c>
      <c r="L27" s="75"/>
      <c r="M27" s="61"/>
      <c r="N27" s="21" t="s">
        <v>32</v>
      </c>
      <c r="O27" s="22"/>
      <c r="P27" s="23"/>
      <c r="Q27" s="24"/>
      <c r="R27" s="25"/>
      <c r="S27" s="25"/>
      <c r="T27" s="26"/>
      <c r="U27" s="27"/>
      <c r="V27" s="63"/>
      <c r="W27" s="65"/>
      <c r="X27" s="67"/>
      <c r="Y27" s="43"/>
      <c r="Z27" s="68"/>
      <c r="AA27" s="43"/>
      <c r="AB27" s="47" t="str">
        <f>IF(A27="","",WORKDAY(A27,15,$AR$4:$AR$15))</f>
        <v/>
      </c>
    </row>
    <row r="28" spans="1:28" ht="15" thickBot="1">
      <c r="A28" s="78"/>
      <c r="B28" s="80"/>
      <c r="C28" s="44"/>
      <c r="D28" s="44"/>
      <c r="E28" s="46"/>
      <c r="F28" s="96"/>
      <c r="G28" s="71"/>
      <c r="H28" s="60"/>
      <c r="I28" s="72"/>
      <c r="J28" s="73"/>
      <c r="K28" s="74"/>
      <c r="L28" s="76"/>
      <c r="M28" s="62"/>
      <c r="N28" s="28" t="s">
        <v>33</v>
      </c>
      <c r="O28" s="29"/>
      <c r="P28" s="30"/>
      <c r="Q28" s="31"/>
      <c r="R28" s="32"/>
      <c r="S28" s="32"/>
      <c r="T28" s="33"/>
      <c r="U28" s="34"/>
      <c r="V28" s="64"/>
      <c r="W28" s="66"/>
      <c r="X28" s="67"/>
      <c r="Y28" s="44"/>
      <c r="Z28" s="69"/>
      <c r="AA28" s="44"/>
      <c r="AB28" s="48"/>
    </row>
    <row r="29" spans="1:28" ht="15" thickBot="1">
      <c r="A29" s="49"/>
      <c r="B29" s="51"/>
      <c r="C29" s="53"/>
      <c r="D29" s="53"/>
      <c r="E29" s="46"/>
      <c r="F29" s="56"/>
      <c r="G29" s="58"/>
      <c r="H29" s="60"/>
      <c r="I29" s="72">
        <f>IFERROR(SUM(E29+G29),"")</f>
        <v>0</v>
      </c>
      <c r="J29" s="88"/>
      <c r="K29" s="74">
        <f>IFERROR(SUM(I29-(J29+M29)),"")</f>
        <v>0</v>
      </c>
      <c r="L29" s="89"/>
      <c r="M29" s="91"/>
      <c r="N29" s="35" t="s">
        <v>32</v>
      </c>
      <c r="O29" s="36"/>
      <c r="P29" s="37"/>
      <c r="Q29" s="38"/>
      <c r="R29" s="39"/>
      <c r="S29" s="39"/>
      <c r="T29" s="40"/>
      <c r="U29" s="41"/>
      <c r="V29" s="93"/>
      <c r="W29" s="81"/>
      <c r="X29" s="83"/>
      <c r="Y29" s="53"/>
      <c r="Z29" s="84"/>
      <c r="AA29" s="53"/>
      <c r="AB29" s="97" t="str">
        <f>IF(A29="","",WORKDAY(A29,15,$AR$4:$AR$15))</f>
        <v/>
      </c>
    </row>
    <row r="30" spans="1:28" ht="15" thickBot="1">
      <c r="A30" s="50"/>
      <c r="B30" s="52"/>
      <c r="C30" s="54"/>
      <c r="D30" s="54"/>
      <c r="E30" s="55"/>
      <c r="F30" s="57"/>
      <c r="G30" s="59"/>
      <c r="H30" s="60"/>
      <c r="I30" s="72"/>
      <c r="J30" s="88"/>
      <c r="K30" s="74"/>
      <c r="L30" s="90"/>
      <c r="M30" s="92"/>
      <c r="N30" s="42" t="s">
        <v>33</v>
      </c>
      <c r="O30" s="29"/>
      <c r="P30" s="30"/>
      <c r="Q30" s="31"/>
      <c r="R30" s="32"/>
      <c r="S30" s="32"/>
      <c r="T30" s="33"/>
      <c r="U30" s="34"/>
      <c r="V30" s="94"/>
      <c r="W30" s="82"/>
      <c r="X30" s="83"/>
      <c r="Y30" s="54"/>
      <c r="Z30" s="85"/>
      <c r="AA30" s="54"/>
      <c r="AB30" s="98"/>
    </row>
    <row r="31" spans="1:28" ht="15" thickBot="1">
      <c r="A31" s="77"/>
      <c r="B31" s="79"/>
      <c r="C31" s="43"/>
      <c r="D31" s="43"/>
      <c r="E31" s="45"/>
      <c r="F31" s="95"/>
      <c r="G31" s="70"/>
      <c r="H31" s="60"/>
      <c r="I31" s="72">
        <f>IFERROR(SUM(E31+G31),"")</f>
        <v>0</v>
      </c>
      <c r="J31" s="73"/>
      <c r="K31" s="74">
        <f>IFERROR(SUM(I31-(J31+M31)),"")</f>
        <v>0</v>
      </c>
      <c r="L31" s="75"/>
      <c r="M31" s="61"/>
      <c r="N31" s="21" t="s">
        <v>32</v>
      </c>
      <c r="O31" s="22"/>
      <c r="P31" s="23"/>
      <c r="Q31" s="24"/>
      <c r="R31" s="25"/>
      <c r="S31" s="25"/>
      <c r="T31" s="26"/>
      <c r="U31" s="27"/>
      <c r="V31" s="63"/>
      <c r="W31" s="65"/>
      <c r="X31" s="67"/>
      <c r="Y31" s="43"/>
      <c r="Z31" s="68"/>
      <c r="AA31" s="43"/>
      <c r="AB31" s="47" t="str">
        <f>IF(A31="","",WORKDAY(A31,15,$AR$4:$AR$15))</f>
        <v/>
      </c>
    </row>
    <row r="32" spans="1:28" ht="15" thickBot="1">
      <c r="A32" s="78"/>
      <c r="B32" s="80"/>
      <c r="C32" s="44"/>
      <c r="D32" s="44"/>
      <c r="E32" s="46"/>
      <c r="F32" s="96"/>
      <c r="G32" s="71"/>
      <c r="H32" s="60"/>
      <c r="I32" s="72"/>
      <c r="J32" s="73"/>
      <c r="K32" s="74"/>
      <c r="L32" s="76"/>
      <c r="M32" s="62"/>
      <c r="N32" s="28" t="s">
        <v>33</v>
      </c>
      <c r="O32" s="29"/>
      <c r="P32" s="30"/>
      <c r="Q32" s="31"/>
      <c r="R32" s="32"/>
      <c r="S32" s="32"/>
      <c r="T32" s="33"/>
      <c r="U32" s="34"/>
      <c r="V32" s="64"/>
      <c r="W32" s="66"/>
      <c r="X32" s="67"/>
      <c r="Y32" s="44"/>
      <c r="Z32" s="69"/>
      <c r="AA32" s="44"/>
      <c r="AB32" s="48"/>
    </row>
    <row r="33" spans="1:28" ht="15" thickBot="1">
      <c r="A33" s="49"/>
      <c r="B33" s="51"/>
      <c r="C33" s="53"/>
      <c r="D33" s="53"/>
      <c r="E33" s="46"/>
      <c r="F33" s="56"/>
      <c r="G33" s="58"/>
      <c r="H33" s="60"/>
      <c r="I33" s="72">
        <f>IFERROR(SUM(E33+G33),"")</f>
        <v>0</v>
      </c>
      <c r="J33" s="88"/>
      <c r="K33" s="74">
        <f>IFERROR(SUM(I33-(J33+M33)),"")</f>
        <v>0</v>
      </c>
      <c r="L33" s="89"/>
      <c r="M33" s="91"/>
      <c r="N33" s="35" t="s">
        <v>32</v>
      </c>
      <c r="O33" s="36"/>
      <c r="P33" s="37"/>
      <c r="Q33" s="38"/>
      <c r="R33" s="39"/>
      <c r="S33" s="39"/>
      <c r="T33" s="40"/>
      <c r="U33" s="41"/>
      <c r="V33" s="93"/>
      <c r="W33" s="81"/>
      <c r="X33" s="83"/>
      <c r="Y33" s="53"/>
      <c r="Z33" s="84"/>
      <c r="AA33" s="53"/>
      <c r="AB33" s="97" t="str">
        <f>IF(A33="","",WORKDAY(A33,15,$AR$4:$AR$15))</f>
        <v/>
      </c>
    </row>
    <row r="34" spans="1:28" ht="15" thickBot="1">
      <c r="A34" s="50"/>
      <c r="B34" s="52"/>
      <c r="C34" s="54"/>
      <c r="D34" s="54"/>
      <c r="E34" s="55"/>
      <c r="F34" s="57"/>
      <c r="G34" s="59"/>
      <c r="H34" s="60"/>
      <c r="I34" s="72"/>
      <c r="J34" s="88"/>
      <c r="K34" s="74"/>
      <c r="L34" s="90"/>
      <c r="M34" s="92"/>
      <c r="N34" s="42" t="s">
        <v>33</v>
      </c>
      <c r="O34" s="29"/>
      <c r="P34" s="30"/>
      <c r="Q34" s="31"/>
      <c r="R34" s="32"/>
      <c r="S34" s="32"/>
      <c r="T34" s="33"/>
      <c r="U34" s="34"/>
      <c r="V34" s="94"/>
      <c r="W34" s="82"/>
      <c r="X34" s="83"/>
      <c r="Y34" s="54"/>
      <c r="Z34" s="85"/>
      <c r="AA34" s="54"/>
      <c r="AB34" s="98"/>
    </row>
    <row r="35" spans="1:28" ht="15" thickBot="1">
      <c r="A35" s="77"/>
      <c r="B35" s="79"/>
      <c r="C35" s="43"/>
      <c r="D35" s="43"/>
      <c r="E35" s="45"/>
      <c r="F35" s="95"/>
      <c r="G35" s="70"/>
      <c r="H35" s="60"/>
      <c r="I35" s="72">
        <f>IFERROR(SUM(E35+G35),"")</f>
        <v>0</v>
      </c>
      <c r="J35" s="73"/>
      <c r="K35" s="74">
        <f>IFERROR(SUM(I35-(J35+M35)),"")</f>
        <v>0</v>
      </c>
      <c r="L35" s="75"/>
      <c r="M35" s="61"/>
      <c r="N35" s="21" t="s">
        <v>32</v>
      </c>
      <c r="O35" s="22"/>
      <c r="P35" s="23"/>
      <c r="Q35" s="24"/>
      <c r="R35" s="25"/>
      <c r="S35" s="25"/>
      <c r="T35" s="26"/>
      <c r="U35" s="27"/>
      <c r="V35" s="63"/>
      <c r="W35" s="65"/>
      <c r="X35" s="67"/>
      <c r="Y35" s="43"/>
      <c r="Z35" s="68"/>
      <c r="AA35" s="43"/>
      <c r="AB35" s="47" t="str">
        <f>IF(A35="","",WORKDAY(A35,15,$AR$4:$AR$15))</f>
        <v/>
      </c>
    </row>
    <row r="36" spans="1:28" ht="15" thickBot="1">
      <c r="A36" s="78"/>
      <c r="B36" s="80"/>
      <c r="C36" s="44"/>
      <c r="D36" s="44"/>
      <c r="E36" s="46"/>
      <c r="F36" s="96"/>
      <c r="G36" s="71"/>
      <c r="H36" s="60"/>
      <c r="I36" s="72"/>
      <c r="J36" s="73"/>
      <c r="K36" s="74"/>
      <c r="L36" s="76"/>
      <c r="M36" s="62"/>
      <c r="N36" s="28" t="s">
        <v>33</v>
      </c>
      <c r="O36" s="29"/>
      <c r="P36" s="30"/>
      <c r="Q36" s="31"/>
      <c r="R36" s="32"/>
      <c r="S36" s="32"/>
      <c r="T36" s="33"/>
      <c r="U36" s="34"/>
      <c r="V36" s="64"/>
      <c r="W36" s="66"/>
      <c r="X36" s="67"/>
      <c r="Y36" s="44"/>
      <c r="Z36" s="69"/>
      <c r="AA36" s="44"/>
      <c r="AB36" s="48"/>
    </row>
    <row r="37" spans="1:28" ht="15" thickBot="1">
      <c r="A37" s="49"/>
      <c r="B37" s="51"/>
      <c r="C37" s="53"/>
      <c r="D37" s="53"/>
      <c r="E37" s="46"/>
      <c r="F37" s="56"/>
      <c r="G37" s="58"/>
      <c r="H37" s="60"/>
      <c r="I37" s="72">
        <f>IFERROR(SUM(E37+G37),"")</f>
        <v>0</v>
      </c>
      <c r="J37" s="88"/>
      <c r="K37" s="74">
        <f>IFERROR(SUM(I37-(J37+M37)),"")</f>
        <v>0</v>
      </c>
      <c r="L37" s="89"/>
      <c r="M37" s="91"/>
      <c r="N37" s="35" t="s">
        <v>32</v>
      </c>
      <c r="O37" s="36"/>
      <c r="P37" s="37"/>
      <c r="Q37" s="38"/>
      <c r="R37" s="39"/>
      <c r="S37" s="39"/>
      <c r="T37" s="40"/>
      <c r="U37" s="41"/>
      <c r="V37" s="93"/>
      <c r="W37" s="81"/>
      <c r="X37" s="83"/>
      <c r="Y37" s="53"/>
      <c r="Z37" s="84"/>
      <c r="AA37" s="53"/>
      <c r="AB37" s="97" t="str">
        <f>IF(A37="","",WORKDAY(A37,15,$AR$4:$AR$15))</f>
        <v/>
      </c>
    </row>
    <row r="38" spans="1:28" ht="15" thickBot="1">
      <c r="A38" s="50"/>
      <c r="B38" s="52"/>
      <c r="C38" s="54"/>
      <c r="D38" s="54"/>
      <c r="E38" s="55"/>
      <c r="F38" s="57"/>
      <c r="G38" s="59"/>
      <c r="H38" s="60"/>
      <c r="I38" s="72"/>
      <c r="J38" s="88"/>
      <c r="K38" s="74"/>
      <c r="L38" s="90"/>
      <c r="M38" s="92"/>
      <c r="N38" s="42" t="s">
        <v>33</v>
      </c>
      <c r="O38" s="29"/>
      <c r="P38" s="30"/>
      <c r="Q38" s="31"/>
      <c r="R38" s="32"/>
      <c r="S38" s="32"/>
      <c r="T38" s="33"/>
      <c r="U38" s="34"/>
      <c r="V38" s="94"/>
      <c r="W38" s="82"/>
      <c r="X38" s="83"/>
      <c r="Y38" s="54"/>
      <c r="Z38" s="85"/>
      <c r="AA38" s="54"/>
      <c r="AB38" s="98"/>
    </row>
  </sheetData>
  <mergeCells count="360">
    <mergeCell ref="X37:X38"/>
    <mergeCell ref="Y37:Y38"/>
    <mergeCell ref="Z37:Z38"/>
    <mergeCell ref="AA37:AA38"/>
    <mergeCell ref="AB37:AB38"/>
    <mergeCell ref="I37:I38"/>
    <mergeCell ref="J37:J38"/>
    <mergeCell ref="K37:K38"/>
    <mergeCell ref="L37:L38"/>
    <mergeCell ref="M37:M38"/>
    <mergeCell ref="V37:V38"/>
    <mergeCell ref="AB35:AB36"/>
    <mergeCell ref="A37:A38"/>
    <mergeCell ref="B37:B38"/>
    <mergeCell ref="C37:C38"/>
    <mergeCell ref="D37:D38"/>
    <mergeCell ref="E37:E38"/>
    <mergeCell ref="F37:F38"/>
    <mergeCell ref="G37:G38"/>
    <mergeCell ref="H37:H38"/>
    <mergeCell ref="M35:M36"/>
    <mergeCell ref="V35:V36"/>
    <mergeCell ref="W35:W36"/>
    <mergeCell ref="X35:X36"/>
    <mergeCell ref="Y35:Y36"/>
    <mergeCell ref="Z35:Z36"/>
    <mergeCell ref="G35:G36"/>
    <mergeCell ref="H35:H36"/>
    <mergeCell ref="I35:I36"/>
    <mergeCell ref="J35:J36"/>
    <mergeCell ref="K35:K36"/>
    <mergeCell ref="L35:L36"/>
    <mergeCell ref="A35:A36"/>
    <mergeCell ref="B35:B36"/>
    <mergeCell ref="W37:W38"/>
    <mergeCell ref="C35:C36"/>
    <mergeCell ref="D35:D36"/>
    <mergeCell ref="E35:E36"/>
    <mergeCell ref="F35:F36"/>
    <mergeCell ref="W33:W34"/>
    <mergeCell ref="X33:X34"/>
    <mergeCell ref="Y33:Y34"/>
    <mergeCell ref="Z33:Z34"/>
    <mergeCell ref="AA33:AA34"/>
    <mergeCell ref="AA35:AA36"/>
    <mergeCell ref="AB33:AB34"/>
    <mergeCell ref="I33:I34"/>
    <mergeCell ref="J33:J34"/>
    <mergeCell ref="K33:K34"/>
    <mergeCell ref="L33:L34"/>
    <mergeCell ref="M33:M34"/>
    <mergeCell ref="V33:V34"/>
    <mergeCell ref="AA31:AA32"/>
    <mergeCell ref="AB31:AB32"/>
    <mergeCell ref="V31:V32"/>
    <mergeCell ref="W31:W32"/>
    <mergeCell ref="X31:X32"/>
    <mergeCell ref="Y31:Y32"/>
    <mergeCell ref="Z31:Z32"/>
    <mergeCell ref="A33:A34"/>
    <mergeCell ref="B33:B34"/>
    <mergeCell ref="C33:C34"/>
    <mergeCell ref="D33:D34"/>
    <mergeCell ref="E33:E34"/>
    <mergeCell ref="F33:F34"/>
    <mergeCell ref="G33:G34"/>
    <mergeCell ref="H33:H34"/>
    <mergeCell ref="M31:M32"/>
    <mergeCell ref="G31:G32"/>
    <mergeCell ref="H31:H32"/>
    <mergeCell ref="I31:I32"/>
    <mergeCell ref="J31:J32"/>
    <mergeCell ref="K31:K32"/>
    <mergeCell ref="L31:L32"/>
    <mergeCell ref="A31:A32"/>
    <mergeCell ref="B31:B32"/>
    <mergeCell ref="C31:C32"/>
    <mergeCell ref="D31:D32"/>
    <mergeCell ref="E31:E32"/>
    <mergeCell ref="F31:F32"/>
    <mergeCell ref="X29:X30"/>
    <mergeCell ref="Y29:Y30"/>
    <mergeCell ref="Z29:Z30"/>
    <mergeCell ref="AA29:AA30"/>
    <mergeCell ref="AB29:AB30"/>
    <mergeCell ref="I29:I30"/>
    <mergeCell ref="J29:J30"/>
    <mergeCell ref="K29:K30"/>
    <mergeCell ref="L29:L30"/>
    <mergeCell ref="M29:M30"/>
    <mergeCell ref="V29:V30"/>
    <mergeCell ref="AB27:AB28"/>
    <mergeCell ref="A29:A30"/>
    <mergeCell ref="B29:B30"/>
    <mergeCell ref="C29:C30"/>
    <mergeCell ref="D29:D30"/>
    <mergeCell ref="E29:E30"/>
    <mergeCell ref="F29:F30"/>
    <mergeCell ref="G29:G30"/>
    <mergeCell ref="H29:H30"/>
    <mergeCell ref="M27:M28"/>
    <mergeCell ref="V27:V28"/>
    <mergeCell ref="W27:W28"/>
    <mergeCell ref="X27:X28"/>
    <mergeCell ref="Y27:Y28"/>
    <mergeCell ref="Z27:Z28"/>
    <mergeCell ref="G27:G28"/>
    <mergeCell ref="H27:H28"/>
    <mergeCell ref="I27:I28"/>
    <mergeCell ref="J27:J28"/>
    <mergeCell ref="K27:K28"/>
    <mergeCell ref="L27:L28"/>
    <mergeCell ref="A27:A28"/>
    <mergeCell ref="B27:B28"/>
    <mergeCell ref="W29:W30"/>
    <mergeCell ref="C27:C28"/>
    <mergeCell ref="D27:D28"/>
    <mergeCell ref="E27:E28"/>
    <mergeCell ref="F27:F28"/>
    <mergeCell ref="W25:W26"/>
    <mergeCell ref="X25:X26"/>
    <mergeCell ref="Y25:Y26"/>
    <mergeCell ref="Z25:Z26"/>
    <mergeCell ref="AA25:AA26"/>
    <mergeCell ref="AA27:AA28"/>
    <mergeCell ref="AB25:AB26"/>
    <mergeCell ref="I25:I26"/>
    <mergeCell ref="J25:J26"/>
    <mergeCell ref="K25:K26"/>
    <mergeCell ref="L25:L26"/>
    <mergeCell ref="M25:M26"/>
    <mergeCell ref="V25:V26"/>
    <mergeCell ref="AA23:AA24"/>
    <mergeCell ref="AB23:AB24"/>
    <mergeCell ref="V23:V24"/>
    <mergeCell ref="W23:W24"/>
    <mergeCell ref="X23:X24"/>
    <mergeCell ref="Y23:Y24"/>
    <mergeCell ref="Z23:Z24"/>
    <mergeCell ref="A25:A26"/>
    <mergeCell ref="B25:B26"/>
    <mergeCell ref="C25:C26"/>
    <mergeCell ref="D25:D26"/>
    <mergeCell ref="E25:E26"/>
    <mergeCell ref="F25:F26"/>
    <mergeCell ref="G25:G26"/>
    <mergeCell ref="H25:H26"/>
    <mergeCell ref="M23:M24"/>
    <mergeCell ref="G23:G24"/>
    <mergeCell ref="H23:H24"/>
    <mergeCell ref="I23:I24"/>
    <mergeCell ref="J23:J24"/>
    <mergeCell ref="K23:K24"/>
    <mergeCell ref="L23:L24"/>
    <mergeCell ref="A23:A24"/>
    <mergeCell ref="B23:B24"/>
    <mergeCell ref="C23:C24"/>
    <mergeCell ref="D23:D24"/>
    <mergeCell ref="E23:E24"/>
    <mergeCell ref="F23:F24"/>
    <mergeCell ref="X21:X22"/>
    <mergeCell ref="Y21:Y22"/>
    <mergeCell ref="Z21:Z22"/>
    <mergeCell ref="AA21:AA22"/>
    <mergeCell ref="AB21:AB22"/>
    <mergeCell ref="I21:I22"/>
    <mergeCell ref="J21:J22"/>
    <mergeCell ref="K21:K22"/>
    <mergeCell ref="L21:L22"/>
    <mergeCell ref="M21:M22"/>
    <mergeCell ref="V21:V22"/>
    <mergeCell ref="AB19:AB20"/>
    <mergeCell ref="A21:A22"/>
    <mergeCell ref="B21:B22"/>
    <mergeCell ref="C21:C22"/>
    <mergeCell ref="D21:D22"/>
    <mergeCell ref="E21:E22"/>
    <mergeCell ref="F21:F22"/>
    <mergeCell ref="G21:G22"/>
    <mergeCell ref="H21:H22"/>
    <mergeCell ref="M19:M20"/>
    <mergeCell ref="V19:V20"/>
    <mergeCell ref="W19:W20"/>
    <mergeCell ref="X19:X20"/>
    <mergeCell ref="Y19:Y20"/>
    <mergeCell ref="Z19:Z20"/>
    <mergeCell ref="G19:G20"/>
    <mergeCell ref="H19:H20"/>
    <mergeCell ref="I19:I20"/>
    <mergeCell ref="J19:J20"/>
    <mergeCell ref="K19:K20"/>
    <mergeCell ref="L19:L20"/>
    <mergeCell ref="A19:A20"/>
    <mergeCell ref="B19:B20"/>
    <mergeCell ref="W21:W22"/>
    <mergeCell ref="C19:C20"/>
    <mergeCell ref="D19:D20"/>
    <mergeCell ref="E19:E20"/>
    <mergeCell ref="F19:F20"/>
    <mergeCell ref="W17:W18"/>
    <mergeCell ref="X17:X18"/>
    <mergeCell ref="Y17:Y18"/>
    <mergeCell ref="Z17:Z18"/>
    <mergeCell ref="AA17:AA18"/>
    <mergeCell ref="AA19:AA20"/>
    <mergeCell ref="AB17:AB18"/>
    <mergeCell ref="I17:I18"/>
    <mergeCell ref="J17:J18"/>
    <mergeCell ref="K17:K18"/>
    <mergeCell ref="L17:L18"/>
    <mergeCell ref="M17:M18"/>
    <mergeCell ref="V17:V18"/>
    <mergeCell ref="AA15:AA16"/>
    <mergeCell ref="AB15:AB16"/>
    <mergeCell ref="V15:V16"/>
    <mergeCell ref="W15:W16"/>
    <mergeCell ref="X15:X16"/>
    <mergeCell ref="Y15:Y16"/>
    <mergeCell ref="Z15:Z16"/>
    <mergeCell ref="A17:A18"/>
    <mergeCell ref="B17:B18"/>
    <mergeCell ref="C17:C18"/>
    <mergeCell ref="D17:D18"/>
    <mergeCell ref="E17:E18"/>
    <mergeCell ref="F17:F18"/>
    <mergeCell ref="G17:G18"/>
    <mergeCell ref="H17:H18"/>
    <mergeCell ref="M15:M16"/>
    <mergeCell ref="G15:G16"/>
    <mergeCell ref="H15:H16"/>
    <mergeCell ref="I15:I16"/>
    <mergeCell ref="J15:J16"/>
    <mergeCell ref="K15:K16"/>
    <mergeCell ref="L15:L16"/>
    <mergeCell ref="A15:A16"/>
    <mergeCell ref="B15:B16"/>
    <mergeCell ref="C15:C16"/>
    <mergeCell ref="D15:D16"/>
    <mergeCell ref="E15:E16"/>
    <mergeCell ref="F15:F16"/>
    <mergeCell ref="X13:X14"/>
    <mergeCell ref="Y13:Y14"/>
    <mergeCell ref="Z13:Z14"/>
    <mergeCell ref="AA13:AA14"/>
    <mergeCell ref="AB13:AB14"/>
    <mergeCell ref="I13:I14"/>
    <mergeCell ref="J13:J14"/>
    <mergeCell ref="K13:K14"/>
    <mergeCell ref="L13:L14"/>
    <mergeCell ref="M13:M14"/>
    <mergeCell ref="V13:V14"/>
    <mergeCell ref="AB11:AB12"/>
    <mergeCell ref="A13:A14"/>
    <mergeCell ref="B13:B14"/>
    <mergeCell ref="C13:C14"/>
    <mergeCell ref="D13:D14"/>
    <mergeCell ref="E13:E14"/>
    <mergeCell ref="F13:F14"/>
    <mergeCell ref="G13:G14"/>
    <mergeCell ref="H13:H14"/>
    <mergeCell ref="M11:M12"/>
    <mergeCell ref="V11:V12"/>
    <mergeCell ref="W11:W12"/>
    <mergeCell ref="X11:X12"/>
    <mergeCell ref="Y11:Y12"/>
    <mergeCell ref="Z11:Z12"/>
    <mergeCell ref="G11:G12"/>
    <mergeCell ref="H11:H12"/>
    <mergeCell ref="I11:I12"/>
    <mergeCell ref="J11:J12"/>
    <mergeCell ref="K11:K12"/>
    <mergeCell ref="L11:L12"/>
    <mergeCell ref="A11:A12"/>
    <mergeCell ref="B11:B12"/>
    <mergeCell ref="W13:W14"/>
    <mergeCell ref="C11:C12"/>
    <mergeCell ref="D11:D12"/>
    <mergeCell ref="E11:E12"/>
    <mergeCell ref="F11:F12"/>
    <mergeCell ref="W9:W10"/>
    <mergeCell ref="X9:X10"/>
    <mergeCell ref="Y9:Y10"/>
    <mergeCell ref="Z9:Z10"/>
    <mergeCell ref="AA9:AA10"/>
    <mergeCell ref="AA11:AA12"/>
    <mergeCell ref="C7:C8"/>
    <mergeCell ref="D7:D8"/>
    <mergeCell ref="E7:E8"/>
    <mergeCell ref="F7:F8"/>
    <mergeCell ref="AB9:AB10"/>
    <mergeCell ref="I9:I10"/>
    <mergeCell ref="J9:J10"/>
    <mergeCell ref="K9:K10"/>
    <mergeCell ref="L9:L10"/>
    <mergeCell ref="M9:M10"/>
    <mergeCell ref="V9:V10"/>
    <mergeCell ref="AA7:AA8"/>
    <mergeCell ref="AB7:AB8"/>
    <mergeCell ref="V7:V8"/>
    <mergeCell ref="W7:W8"/>
    <mergeCell ref="X7:X8"/>
    <mergeCell ref="Y7:Y8"/>
    <mergeCell ref="Z7:Z8"/>
    <mergeCell ref="AB5:AB6"/>
    <mergeCell ref="I5:I6"/>
    <mergeCell ref="J5:J6"/>
    <mergeCell ref="K5:K6"/>
    <mergeCell ref="L5:L6"/>
    <mergeCell ref="M5:M6"/>
    <mergeCell ref="V5:V6"/>
    <mergeCell ref="A9:A10"/>
    <mergeCell ref="B9:B10"/>
    <mergeCell ref="C9:C10"/>
    <mergeCell ref="D9:D10"/>
    <mergeCell ref="E9:E10"/>
    <mergeCell ref="F9:F10"/>
    <mergeCell ref="G9:G10"/>
    <mergeCell ref="H9:H10"/>
    <mergeCell ref="M7:M8"/>
    <mergeCell ref="G7:G8"/>
    <mergeCell ref="H7:H8"/>
    <mergeCell ref="I7:I8"/>
    <mergeCell ref="J7:J8"/>
    <mergeCell ref="K7:K8"/>
    <mergeCell ref="L7:L8"/>
    <mergeCell ref="A7:A8"/>
    <mergeCell ref="B7:B8"/>
    <mergeCell ref="K3:K4"/>
    <mergeCell ref="L3:L4"/>
    <mergeCell ref="A3:A4"/>
    <mergeCell ref="B3:B4"/>
    <mergeCell ref="W5:W6"/>
    <mergeCell ref="X5:X6"/>
    <mergeCell ref="Y5:Y6"/>
    <mergeCell ref="Z5:Z6"/>
    <mergeCell ref="AA5:AA6"/>
    <mergeCell ref="C3:C4"/>
    <mergeCell ref="D3:D4"/>
    <mergeCell ref="E3:E4"/>
    <mergeCell ref="F3:F4"/>
    <mergeCell ref="AA3:AA4"/>
    <mergeCell ref="AB3:AB4"/>
    <mergeCell ref="A5:A6"/>
    <mergeCell ref="B5:B6"/>
    <mergeCell ref="C5:C6"/>
    <mergeCell ref="D5:D6"/>
    <mergeCell ref="E5:E6"/>
    <mergeCell ref="F5:F6"/>
    <mergeCell ref="G5:G6"/>
    <mergeCell ref="H5:H6"/>
    <mergeCell ref="M3:M4"/>
    <mergeCell ref="V3:V4"/>
    <mergeCell ref="W3:W4"/>
    <mergeCell ref="X3:X4"/>
    <mergeCell ref="Y3:Y4"/>
    <mergeCell ref="Z3:Z4"/>
    <mergeCell ref="G3:G4"/>
    <mergeCell ref="H3:H4"/>
    <mergeCell ref="I3:I4"/>
    <mergeCell ref="J3:J4"/>
  </mergeCells>
  <conditionalFormatting sqref="A3:G38">
    <cfRule type="expression" dxfId="6" priority="1">
      <formula>$AA3="DISPENSED TO PNT"</formula>
    </cfRule>
    <cfRule type="expression" dxfId="5" priority="2">
      <formula>$AA3="W/OPTICAL MGR."</formula>
    </cfRule>
    <cfRule type="expression" dxfId="4" priority="3">
      <formula>$AA3="IN LAB FOR FITTING"</formula>
    </cfRule>
    <cfRule type="expression" dxfId="3" priority="4">
      <formula>$AA3="ORDERED"</formula>
    </cfRule>
    <cfRule type="expression" dxfId="2" priority="5">
      <formula>$AA3="REORDERED"</formula>
    </cfRule>
    <cfRule type="expression" dxfId="1" priority="6">
      <formula>$AA3="WRONG Rx"</formula>
    </cfRule>
    <cfRule type="expression" priority="7">
      <formula>$AA3="NOT ORDERED"</formula>
    </cfRule>
    <cfRule type="expression" dxfId="0" priority="8" stopIfTrue="1">
      <formula>TODAY()&gt;=$AB3</formula>
    </cfRule>
  </conditionalFormatting>
  <dataValidations count="12">
    <dataValidation type="list" allowBlank="1" showInputMessage="1" showErrorMessage="1" sqref="Q3:Q38" xr:uid="{56C5C9F1-77C7-4679-99C2-3FE5BD48FCA6}">
      <formula1>INDIRECT("TBL_AXIS")</formula1>
    </dataValidation>
    <dataValidation type="list" allowBlank="1" showInputMessage="1" showErrorMessage="1" sqref="O3:O38" xr:uid="{ADF17D71-8DD7-4821-AC95-009230B528B2}">
      <formula1>INDIRECT("TBL_SPH")</formula1>
    </dataValidation>
    <dataValidation type="list" allowBlank="1" showInputMessage="1" showErrorMessage="1" sqref="P3:P38" xr:uid="{E7174CDB-FC99-4CE9-8EA6-3004A7144601}">
      <formula1>INDIRECT("TBL_CYL")</formula1>
    </dataValidation>
    <dataValidation type="list" allowBlank="1" showInputMessage="1" showErrorMessage="1" sqref="R3:R38" xr:uid="{47D612B0-B6B5-4FAE-B8B9-7839ED0405AF}">
      <formula1>INDIRECT("TBL_ADD")</formula1>
    </dataValidation>
    <dataValidation type="list" allowBlank="1" showInputMessage="1" showErrorMessage="1" sqref="T3:T38" xr:uid="{7052C758-A3C6-41EB-8B01-798F3817833E}">
      <formula1>INDIRECT("TBL_FT.HT")</formula1>
    </dataValidation>
    <dataValidation type="list" allowBlank="1" showInputMessage="1" showErrorMessage="1" sqref="V3:V38" xr:uid="{50725128-C224-4A21-A409-713457FE538D}">
      <formula1>INDIRECT("TBL_DIAMETER")</formula1>
    </dataValidation>
    <dataValidation type="list" allowBlank="1" showInputMessage="1" showErrorMessage="1" sqref="W3:W38" xr:uid="{CD23374D-35D4-4ADE-9BE6-B4A992A3FA0A}">
      <formula1>INDIRECT("TBL_LENSCOAT")</formula1>
    </dataValidation>
    <dataValidation type="list" allowBlank="1" showInputMessage="1" showErrorMessage="1" sqref="X3:X38" xr:uid="{28BC1D16-F3F2-41AE-8266-0E8326554EC8}">
      <formula1>INDIRECT("TBL_LENSINDEX")</formula1>
    </dataValidation>
    <dataValidation type="list" allowBlank="1" showInputMessage="1" showErrorMessage="1" sqref="Y3:Y38" xr:uid="{A702CF95-FB4C-4413-B7DA-26FBDD801C8C}">
      <formula1>INDIRECT("TBL_FRAMETYPE")</formula1>
    </dataValidation>
    <dataValidation type="list" allowBlank="1" showInputMessage="1" showErrorMessage="1" sqref="AA3:AA38" xr:uid="{1264CFB5-A6BC-4190-9F5C-970BBABA7771}">
      <formula1>INDIRECT("TBL_JOBSTATUS")</formula1>
    </dataValidation>
    <dataValidation allowBlank="1" showInputMessage="1" sqref="D7:D38" xr:uid="{70448A90-7DF9-4A0B-AD7F-0427BD5F285D}"/>
    <dataValidation type="list" allowBlank="1" showInputMessage="1" showErrorMessage="1" sqref="S3:S38" xr:uid="{0C3A4361-559B-4765-897E-D349236DAC77}">
      <formula1>INDIRECT("TBL_PRISM")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CE07868D-2263-DF49-AFE1-AC10ABEB15A1}">
          <x14:formula1>
            <xm:f>'Lens Price Sheet'!$A$2:$A$24</xm:f>
          </x14:formula1>
          <xm:sqref>D3:D6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99219-4AC5-4DBE-A3DB-59F1A0D0394F}">
  <dimension ref="A1:B25"/>
  <sheetViews>
    <sheetView workbookViewId="0">
      <selection activeCell="D10" sqref="D10"/>
    </sheetView>
  </sheetViews>
  <sheetFormatPr baseColWidth="10" defaultColWidth="9" defaultRowHeight="13"/>
  <cols>
    <col min="1" max="1" width="38.796875" style="100" bestFit="1" customWidth="1"/>
    <col min="2" max="2" width="13.796875" style="100" customWidth="1"/>
  </cols>
  <sheetData>
    <row r="1" spans="1:2">
      <c r="A1" s="99" t="s">
        <v>34</v>
      </c>
      <c r="B1" s="99" t="s">
        <v>35</v>
      </c>
    </row>
    <row r="2" spans="1:2">
      <c r="A2" s="100" t="s">
        <v>36</v>
      </c>
      <c r="B2" s="101">
        <v>17</v>
      </c>
    </row>
    <row r="3" spans="1:2">
      <c r="A3" s="100" t="s">
        <v>37</v>
      </c>
      <c r="B3" s="101">
        <v>25</v>
      </c>
    </row>
    <row r="4" spans="1:2">
      <c r="A4" s="100" t="s">
        <v>38</v>
      </c>
      <c r="B4" s="101">
        <v>30</v>
      </c>
    </row>
    <row r="5" spans="1:2">
      <c r="A5" s="100" t="s">
        <v>39</v>
      </c>
      <c r="B5" s="101">
        <v>30</v>
      </c>
    </row>
    <row r="6" spans="1:2">
      <c r="A6" s="100" t="s">
        <v>40</v>
      </c>
      <c r="B6" s="101">
        <v>40</v>
      </c>
    </row>
    <row r="7" spans="1:2">
      <c r="A7" s="100" t="s">
        <v>41</v>
      </c>
      <c r="B7" s="101">
        <v>40</v>
      </c>
    </row>
    <row r="8" spans="1:2">
      <c r="A8" s="100" t="s">
        <v>42</v>
      </c>
      <c r="B8" s="101">
        <v>50</v>
      </c>
    </row>
    <row r="9" spans="1:2">
      <c r="A9" s="100" t="s">
        <v>43</v>
      </c>
      <c r="B9" s="101">
        <v>17</v>
      </c>
    </row>
    <row r="10" spans="1:2">
      <c r="A10" s="100" t="s">
        <v>44</v>
      </c>
      <c r="B10" s="101">
        <v>35</v>
      </c>
    </row>
    <row r="11" spans="1:2">
      <c r="A11" s="100" t="s">
        <v>45</v>
      </c>
      <c r="B11" s="101">
        <v>45</v>
      </c>
    </row>
    <row r="12" spans="1:2">
      <c r="A12" s="100" t="s">
        <v>46</v>
      </c>
      <c r="B12" s="101">
        <v>65</v>
      </c>
    </row>
    <row r="13" spans="1:2">
      <c r="A13" s="100" t="s">
        <v>47</v>
      </c>
      <c r="B13" s="101">
        <v>55</v>
      </c>
    </row>
    <row r="14" spans="1:2">
      <c r="A14" s="100" t="s">
        <v>48</v>
      </c>
      <c r="B14" s="101">
        <v>75</v>
      </c>
    </row>
    <row r="15" spans="1:2">
      <c r="A15" s="100" t="s">
        <v>49</v>
      </c>
      <c r="B15" s="101">
        <v>27</v>
      </c>
    </row>
    <row r="16" spans="1:2">
      <c r="A16" s="100" t="s">
        <v>50</v>
      </c>
      <c r="B16" s="101">
        <v>80</v>
      </c>
    </row>
    <row r="17" spans="1:2">
      <c r="A17" s="100" t="s">
        <v>51</v>
      </c>
      <c r="B17" s="101">
        <v>80</v>
      </c>
    </row>
    <row r="18" spans="1:2">
      <c r="A18" s="100" t="s">
        <v>52</v>
      </c>
      <c r="B18" s="101">
        <v>95</v>
      </c>
    </row>
    <row r="19" spans="1:2">
      <c r="A19" s="100" t="s">
        <v>53</v>
      </c>
      <c r="B19" s="101">
        <v>32</v>
      </c>
    </row>
    <row r="20" spans="1:2">
      <c r="A20" s="100" t="s">
        <v>54</v>
      </c>
      <c r="B20" s="101">
        <v>70</v>
      </c>
    </row>
    <row r="21" spans="1:2">
      <c r="A21" s="100" t="s">
        <v>55</v>
      </c>
      <c r="B21" s="101">
        <v>74</v>
      </c>
    </row>
    <row r="22" spans="1:2">
      <c r="A22" s="100" t="s">
        <v>56</v>
      </c>
      <c r="B22" s="101">
        <v>86</v>
      </c>
    </row>
    <row r="23" spans="1:2">
      <c r="A23" s="100" t="s">
        <v>57</v>
      </c>
      <c r="B23" s="101">
        <v>92</v>
      </c>
    </row>
    <row r="24" spans="1:2">
      <c r="A24" s="100" t="s">
        <v>58</v>
      </c>
      <c r="B24" s="101">
        <v>105</v>
      </c>
    </row>
    <row r="25" spans="1:2">
      <c r="B25" s="10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1A49A-647B-46AA-B72D-F93434B2F527}">
  <dimension ref="A1"/>
  <sheetViews>
    <sheetView workbookViewId="0"/>
  </sheetViews>
  <sheetFormatPr baseColWidth="10" defaultColWidth="9" defaultRowHeight="13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6AE25-2BF9-447D-BD01-8827A2849181}">
  <dimension ref="A1"/>
  <sheetViews>
    <sheetView workbookViewId="0"/>
  </sheetViews>
  <sheetFormatPr baseColWidth="10" defaultColWidth="9" defaultRowHeight="13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7E7BE-5D61-4849-AEB7-41EE17D8733B}">
  <dimension ref="A1"/>
  <sheetViews>
    <sheetView workbookViewId="0"/>
  </sheetViews>
  <sheetFormatPr baseColWidth="10" defaultColWidth="9" defaultRowHeight="1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Daily Sales Sheet</vt:lpstr>
      <vt:lpstr>Lens Price Sheet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Imafidon Ituah (OD), mNOA</dc:creator>
  <cp:lastModifiedBy>riny</cp:lastModifiedBy>
  <dcterms:created xsi:type="dcterms:W3CDTF">2020-04-14T10:33:43Z</dcterms:created>
  <dcterms:modified xsi:type="dcterms:W3CDTF">2020-04-14T14:18:20Z</dcterms:modified>
</cp:coreProperties>
</file>