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0" i="1"/>
  <c r="F19"/>
  <c r="F18"/>
  <c r="F17"/>
  <c r="F16"/>
  <c r="F15"/>
  <c r="F14"/>
  <c r="F13"/>
  <c r="L12"/>
  <c r="C13" s="1"/>
  <c r="F12"/>
  <c r="F10"/>
  <c r="F9"/>
  <c r="F8"/>
  <c r="F7"/>
  <c r="F6"/>
  <c r="F5"/>
  <c r="F4"/>
  <c r="F3"/>
  <c r="F2"/>
  <c r="L2" s="1"/>
  <c r="C3" s="1"/>
  <c r="L3" l="1"/>
  <c r="C4" s="1"/>
  <c r="L4" s="1"/>
  <c r="C5" s="1"/>
  <c r="L5" s="1"/>
  <c r="C6" s="1"/>
  <c r="L6" s="1"/>
  <c r="C7" s="1"/>
  <c r="L13"/>
  <c r="C14" s="1"/>
  <c r="L14" s="1"/>
  <c r="C15" s="1"/>
  <c r="L15" s="1"/>
  <c r="C16" s="1"/>
  <c r="G16" s="1"/>
  <c r="L16" s="1"/>
  <c r="C17" s="1"/>
  <c r="G7"/>
  <c r="L7" s="1"/>
  <c r="C8" s="1"/>
  <c r="G17" l="1"/>
  <c r="L17" s="1"/>
  <c r="C18" s="1"/>
  <c r="G8"/>
  <c r="L8" s="1"/>
  <c r="C9" s="1"/>
  <c r="G18" l="1"/>
  <c r="L18"/>
  <c r="C19" s="1"/>
  <c r="G9"/>
  <c r="L9" s="1"/>
  <c r="C10" s="1"/>
  <c r="G19" l="1"/>
  <c r="L19" s="1"/>
  <c r="C20" s="1"/>
  <c r="L20" s="1"/>
  <c r="G10"/>
  <c r="L10" s="1"/>
</calcChain>
</file>

<file path=xl/sharedStrings.xml><?xml version="1.0" encoding="utf-8"?>
<sst xmlns="http://schemas.openxmlformats.org/spreadsheetml/2006/main" count="64" uniqueCount="16">
  <si>
    <t>Members Name</t>
  </si>
  <si>
    <t>Month</t>
  </si>
  <si>
    <t>Arrears</t>
  </si>
  <si>
    <t>Maintenance</t>
  </si>
  <si>
    <t>Rent</t>
  </si>
  <si>
    <t>NOC</t>
  </si>
  <si>
    <t>Interest</t>
  </si>
  <si>
    <t>Ch. Bouce</t>
  </si>
  <si>
    <t>Payment</t>
  </si>
  <si>
    <t>Cheque No.</t>
  </si>
  <si>
    <t>Date</t>
  </si>
  <si>
    <t>Balance</t>
  </si>
  <si>
    <t>No</t>
  </si>
  <si>
    <t>PayU</t>
  </si>
  <si>
    <t>1A-101</t>
  </si>
  <si>
    <t>1A-102</t>
  </si>
</sst>
</file>

<file path=xl/styles.xml><?xml version="1.0" encoding="utf-8"?>
<styleSheet xmlns="http://schemas.openxmlformats.org/spreadsheetml/2006/main">
  <numFmts count="1">
    <numFmt numFmtId="164" formatCode="[$-14009]dd/mm/yyyy;@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49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horizontal="center" vertical="center"/>
    </xf>
    <xf numFmtId="17" fontId="5" fillId="0" borderId="1" xfId="1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right" vertical="center"/>
    </xf>
    <xf numFmtId="0" fontId="5" fillId="3" borderId="1" xfId="1" applyFont="1" applyFill="1" applyBorder="1" applyAlignment="1">
      <alignment horizontal="right" vertical="center"/>
    </xf>
    <xf numFmtId="0" fontId="5" fillId="3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right" vertical="center"/>
    </xf>
    <xf numFmtId="0" fontId="5" fillId="0" borderId="1" xfId="1" applyFont="1" applyBorder="1" applyAlignment="1">
      <alignment horizontal="center" vertical="center"/>
    </xf>
    <xf numFmtId="14" fontId="5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J8" sqref="J8"/>
    </sheetView>
  </sheetViews>
  <sheetFormatPr defaultRowHeight="15"/>
  <cols>
    <col min="1" max="1" width="26.5703125" bestFit="1" customWidth="1"/>
    <col min="2" max="2" width="7" bestFit="1" customWidth="1"/>
    <col min="3" max="3" width="6.85546875" bestFit="1" customWidth="1"/>
    <col min="4" max="4" width="11.140625" bestFit="1" customWidth="1"/>
    <col min="5" max="5" width="4.7109375" bestFit="1" customWidth="1"/>
    <col min="6" max="6" width="4.5703125" bestFit="1" customWidth="1"/>
    <col min="7" max="7" width="7.28515625" bestFit="1" customWidth="1"/>
    <col min="8" max="8" width="8.5703125" bestFit="1" customWidth="1"/>
    <col min="9" max="9" width="8" bestFit="1" customWidth="1"/>
    <col min="10" max="10" width="10.140625" bestFit="1" customWidth="1"/>
    <col min="11" max="11" width="10.42578125" bestFit="1" customWidth="1"/>
    <col min="12" max="12" width="6.85546875" bestFit="1" customWidth="1"/>
  </cols>
  <sheetData>
    <row r="1" spans="1:12">
      <c r="A1" s="3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4" t="s">
        <v>10</v>
      </c>
      <c r="L1" s="2" t="s">
        <v>11</v>
      </c>
    </row>
    <row r="2" spans="1:12">
      <c r="A2" s="14" t="s">
        <v>14</v>
      </c>
      <c r="B2" s="5">
        <v>43617</v>
      </c>
      <c r="C2" s="6">
        <v>13680</v>
      </c>
      <c r="D2" s="7">
        <v>1140</v>
      </c>
      <c r="E2" s="8" t="s">
        <v>12</v>
      </c>
      <c r="F2" s="7">
        <f t="shared" ref="F2:F20" si="0">ROUND(IF(E2="No",0,D2*0.1),0)</f>
        <v>0</v>
      </c>
      <c r="G2" s="7"/>
      <c r="H2" s="7">
        <v>0</v>
      </c>
      <c r="I2" s="9"/>
      <c r="J2" s="10"/>
      <c r="K2" s="11"/>
      <c r="L2" s="9">
        <f t="shared" ref="L2:L20" si="1">(C2+D2+F2+G2+H2)-I2</f>
        <v>14820</v>
      </c>
    </row>
    <row r="3" spans="1:12">
      <c r="A3" s="14" t="s">
        <v>14</v>
      </c>
      <c r="B3" s="5">
        <v>43647</v>
      </c>
      <c r="C3" s="9">
        <f t="shared" ref="C3:C10" si="2">L2</f>
        <v>14820</v>
      </c>
      <c r="D3" s="7">
        <v>1140</v>
      </c>
      <c r="E3" s="8" t="s">
        <v>12</v>
      </c>
      <c r="F3" s="7">
        <f t="shared" si="0"/>
        <v>0</v>
      </c>
      <c r="G3" s="7"/>
      <c r="H3" s="7">
        <v>0</v>
      </c>
      <c r="I3" s="9">
        <v>15960</v>
      </c>
      <c r="J3" s="10">
        <v>271466</v>
      </c>
      <c r="K3" s="11">
        <v>43663</v>
      </c>
      <c r="L3" s="9">
        <f t="shared" si="1"/>
        <v>0</v>
      </c>
    </row>
    <row r="4" spans="1:12">
      <c r="A4" s="14" t="s">
        <v>14</v>
      </c>
      <c r="B4" s="5">
        <v>43678</v>
      </c>
      <c r="C4" s="9">
        <f t="shared" si="2"/>
        <v>0</v>
      </c>
      <c r="D4" s="7">
        <v>1140</v>
      </c>
      <c r="E4" s="8" t="s">
        <v>12</v>
      </c>
      <c r="F4" s="7">
        <f t="shared" si="0"/>
        <v>0</v>
      </c>
      <c r="G4" s="7"/>
      <c r="H4" s="7">
        <v>0</v>
      </c>
      <c r="I4" s="9">
        <v>1140</v>
      </c>
      <c r="J4" s="10">
        <v>376044</v>
      </c>
      <c r="K4" s="11">
        <v>43708</v>
      </c>
      <c r="L4" s="9">
        <f t="shared" si="1"/>
        <v>0</v>
      </c>
    </row>
    <row r="5" spans="1:12">
      <c r="A5" s="14" t="s">
        <v>14</v>
      </c>
      <c r="B5" s="5">
        <v>43709</v>
      </c>
      <c r="C5" s="9">
        <f t="shared" si="2"/>
        <v>0</v>
      </c>
      <c r="D5" s="7">
        <v>1140</v>
      </c>
      <c r="E5" s="8" t="s">
        <v>12</v>
      </c>
      <c r="F5" s="7">
        <f t="shared" si="0"/>
        <v>0</v>
      </c>
      <c r="G5" s="7"/>
      <c r="H5" s="7">
        <v>0</v>
      </c>
      <c r="I5" s="9">
        <v>1140</v>
      </c>
      <c r="J5" s="10">
        <v>376045</v>
      </c>
      <c r="K5" s="11">
        <v>43735</v>
      </c>
      <c r="L5" s="9">
        <f t="shared" si="1"/>
        <v>0</v>
      </c>
    </row>
    <row r="6" spans="1:12">
      <c r="A6" s="14" t="s">
        <v>14</v>
      </c>
      <c r="B6" s="5">
        <v>43739</v>
      </c>
      <c r="C6" s="9">
        <f t="shared" si="2"/>
        <v>0</v>
      </c>
      <c r="D6" s="7">
        <v>1140</v>
      </c>
      <c r="E6" s="8" t="s">
        <v>12</v>
      </c>
      <c r="F6" s="7">
        <f t="shared" si="0"/>
        <v>0</v>
      </c>
      <c r="G6" s="7">
        <v>17</v>
      </c>
      <c r="H6" s="7">
        <v>0</v>
      </c>
      <c r="I6" s="9">
        <v>1140</v>
      </c>
      <c r="J6" s="12">
        <v>376050</v>
      </c>
      <c r="K6" s="13">
        <v>43756</v>
      </c>
      <c r="L6" s="9">
        <f t="shared" si="1"/>
        <v>17</v>
      </c>
    </row>
    <row r="7" spans="1:12">
      <c r="A7" s="14" t="s">
        <v>14</v>
      </c>
      <c r="B7" s="5">
        <v>43770</v>
      </c>
      <c r="C7" s="9">
        <f t="shared" si="2"/>
        <v>17</v>
      </c>
      <c r="D7" s="7">
        <v>1140</v>
      </c>
      <c r="E7" s="8" t="s">
        <v>12</v>
      </c>
      <c r="F7" s="7">
        <f t="shared" si="0"/>
        <v>0</v>
      </c>
      <c r="G7" s="7">
        <f t="shared" ref="G7" si="3">ROUND(IF(C7&lt;0,0,(L6-G6)*0.21/12),0)</f>
        <v>0</v>
      </c>
      <c r="H7" s="7">
        <v>0</v>
      </c>
      <c r="I7" s="9"/>
      <c r="J7" s="10"/>
      <c r="K7" s="11"/>
      <c r="L7" s="9">
        <f t="shared" si="1"/>
        <v>1157</v>
      </c>
    </row>
    <row r="8" spans="1:12">
      <c r="A8" s="14" t="s">
        <v>14</v>
      </c>
      <c r="B8" s="5">
        <v>43800</v>
      </c>
      <c r="C8" s="9">
        <f t="shared" si="2"/>
        <v>1157</v>
      </c>
      <c r="D8" s="7">
        <v>1140</v>
      </c>
      <c r="E8" s="8" t="s">
        <v>12</v>
      </c>
      <c r="F8" s="7">
        <f t="shared" si="0"/>
        <v>0</v>
      </c>
      <c r="G8" s="7">
        <f>ROUND(IF(C8&lt;=0,0,MAX(0,(L7-G7-IF(G7&lt;=0,0,G6))*0.21/12)),0)</f>
        <v>20</v>
      </c>
      <c r="H8" s="7">
        <v>0</v>
      </c>
      <c r="I8" s="9">
        <v>2317</v>
      </c>
      <c r="J8" s="10" t="s">
        <v>13</v>
      </c>
      <c r="K8" s="11">
        <v>43809</v>
      </c>
      <c r="L8" s="9">
        <f t="shared" si="1"/>
        <v>0</v>
      </c>
    </row>
    <row r="9" spans="1:12">
      <c r="A9" s="14" t="s">
        <v>14</v>
      </c>
      <c r="B9" s="5">
        <v>43831</v>
      </c>
      <c r="C9" s="9">
        <f t="shared" si="2"/>
        <v>0</v>
      </c>
      <c r="D9" s="7">
        <v>1140</v>
      </c>
      <c r="E9" s="8" t="s">
        <v>12</v>
      </c>
      <c r="F9" s="7">
        <f t="shared" si="0"/>
        <v>0</v>
      </c>
      <c r="G9" s="7">
        <f>ROUND(IF(C9&lt;=0,0,MAX(0,(L8-G8-IF(G8&lt;=0,0,G7)-IF(G7&lt;=0,0,G6))*0.21/12)),0)</f>
        <v>0</v>
      </c>
      <c r="H9" s="7">
        <v>0</v>
      </c>
      <c r="I9" s="9">
        <v>1140</v>
      </c>
      <c r="J9" s="10" t="s">
        <v>13</v>
      </c>
      <c r="K9" s="11">
        <v>43852</v>
      </c>
      <c r="L9" s="9">
        <f t="shared" si="1"/>
        <v>0</v>
      </c>
    </row>
    <row r="10" spans="1:12">
      <c r="A10" s="14" t="s">
        <v>14</v>
      </c>
      <c r="B10" s="5">
        <v>43862</v>
      </c>
      <c r="C10" s="9">
        <f t="shared" si="2"/>
        <v>0</v>
      </c>
      <c r="D10" s="7">
        <v>1140</v>
      </c>
      <c r="E10" s="8" t="s">
        <v>12</v>
      </c>
      <c r="F10" s="7">
        <f t="shared" si="0"/>
        <v>0</v>
      </c>
      <c r="G10" s="7">
        <f>ROUND(IF(C10&lt;=0,0,MAX(0,(L9-G9-IF(G9&lt;=0,0,G8)-IF(G8&lt;=0,0,G7)-IF(G7&lt;=0,0,G6))*0.21/12)),0)</f>
        <v>0</v>
      </c>
      <c r="H10" s="7">
        <v>0</v>
      </c>
      <c r="I10" s="9"/>
      <c r="J10" s="10"/>
      <c r="K10" s="11"/>
      <c r="L10" s="9">
        <f t="shared" si="1"/>
        <v>1140</v>
      </c>
    </row>
    <row r="11" spans="1:12">
      <c r="A11" s="3" t="s">
        <v>0</v>
      </c>
      <c r="B11" s="1" t="s">
        <v>1</v>
      </c>
      <c r="C11" s="2" t="s">
        <v>2</v>
      </c>
      <c r="D11" s="2" t="s">
        <v>3</v>
      </c>
      <c r="E11" s="3" t="s">
        <v>4</v>
      </c>
      <c r="F11" s="3" t="s">
        <v>5</v>
      </c>
      <c r="G11" s="3" t="s">
        <v>6</v>
      </c>
      <c r="H11" s="3" t="s">
        <v>7</v>
      </c>
      <c r="I11" s="2" t="s">
        <v>8</v>
      </c>
      <c r="J11" s="2" t="s">
        <v>9</v>
      </c>
      <c r="K11" s="4" t="s">
        <v>10</v>
      </c>
      <c r="L11" s="2" t="s">
        <v>11</v>
      </c>
    </row>
    <row r="12" spans="1:12">
      <c r="A12" s="14" t="s">
        <v>15</v>
      </c>
      <c r="B12" s="5">
        <v>43617</v>
      </c>
      <c r="C12" s="6">
        <v>21357</v>
      </c>
      <c r="D12" s="7">
        <v>1130</v>
      </c>
      <c r="E12" s="8" t="s">
        <v>12</v>
      </c>
      <c r="F12" s="7">
        <f t="shared" si="0"/>
        <v>0</v>
      </c>
      <c r="G12" s="7"/>
      <c r="H12" s="7">
        <v>0</v>
      </c>
      <c r="I12" s="9"/>
      <c r="J12" s="10"/>
      <c r="K12" s="11"/>
      <c r="L12" s="9">
        <f t="shared" si="1"/>
        <v>22487</v>
      </c>
    </row>
    <row r="13" spans="1:12">
      <c r="A13" s="14" t="s">
        <v>15</v>
      </c>
      <c r="B13" s="5">
        <v>43647</v>
      </c>
      <c r="C13" s="9">
        <f t="shared" ref="C13:C20" si="4">L12</f>
        <v>22487</v>
      </c>
      <c r="D13" s="7">
        <v>1130</v>
      </c>
      <c r="E13" s="8" t="s">
        <v>12</v>
      </c>
      <c r="F13" s="7">
        <f t="shared" si="0"/>
        <v>0</v>
      </c>
      <c r="G13" s="7"/>
      <c r="H13" s="7">
        <v>0</v>
      </c>
      <c r="I13" s="9"/>
      <c r="J13" s="10"/>
      <c r="K13" s="11"/>
      <c r="L13" s="9">
        <f t="shared" si="1"/>
        <v>23617</v>
      </c>
    </row>
    <row r="14" spans="1:12">
      <c r="A14" s="14" t="s">
        <v>15</v>
      </c>
      <c r="B14" s="5">
        <v>43678</v>
      </c>
      <c r="C14" s="9">
        <f t="shared" si="4"/>
        <v>23617</v>
      </c>
      <c r="D14" s="7">
        <v>1130</v>
      </c>
      <c r="E14" s="8" t="s">
        <v>12</v>
      </c>
      <c r="F14" s="7">
        <f t="shared" si="0"/>
        <v>0</v>
      </c>
      <c r="G14" s="7"/>
      <c r="H14" s="7">
        <v>0</v>
      </c>
      <c r="I14" s="9"/>
      <c r="J14" s="10"/>
      <c r="K14" s="11"/>
      <c r="L14" s="9">
        <f t="shared" si="1"/>
        <v>24747</v>
      </c>
    </row>
    <row r="15" spans="1:12">
      <c r="A15" s="14" t="s">
        <v>15</v>
      </c>
      <c r="B15" s="5">
        <v>43709</v>
      </c>
      <c r="C15" s="9">
        <f t="shared" si="4"/>
        <v>24747</v>
      </c>
      <c r="D15" s="7">
        <v>1130</v>
      </c>
      <c r="E15" s="8" t="s">
        <v>12</v>
      </c>
      <c r="F15" s="7">
        <f t="shared" si="0"/>
        <v>0</v>
      </c>
      <c r="G15" s="7"/>
      <c r="H15" s="7">
        <v>0</v>
      </c>
      <c r="I15" s="9"/>
      <c r="J15" s="10"/>
      <c r="K15" s="11"/>
      <c r="L15" s="9">
        <f t="shared" si="1"/>
        <v>25877</v>
      </c>
    </row>
    <row r="16" spans="1:12">
      <c r="A16" s="14" t="s">
        <v>15</v>
      </c>
      <c r="B16" s="5">
        <v>43739</v>
      </c>
      <c r="C16" s="9">
        <f t="shared" si="4"/>
        <v>25877</v>
      </c>
      <c r="D16" s="7">
        <v>1130</v>
      </c>
      <c r="E16" s="8" t="s">
        <v>12</v>
      </c>
      <c r="F16" s="7">
        <f t="shared" si="0"/>
        <v>0</v>
      </c>
      <c r="G16" s="7">
        <f>ROUND(IF(C16&lt;0,0,C16*0.21/12),0)</f>
        <v>453</v>
      </c>
      <c r="H16" s="7">
        <v>0</v>
      </c>
      <c r="I16" s="9"/>
      <c r="J16" s="10"/>
      <c r="K16" s="15"/>
      <c r="L16" s="9">
        <f t="shared" si="1"/>
        <v>27460</v>
      </c>
    </row>
    <row r="17" spans="1:12">
      <c r="A17" s="14" t="s">
        <v>15</v>
      </c>
      <c r="B17" s="5">
        <v>43770</v>
      </c>
      <c r="C17" s="9">
        <f t="shared" si="4"/>
        <v>27460</v>
      </c>
      <c r="D17" s="7">
        <v>1130</v>
      </c>
      <c r="E17" s="8" t="s">
        <v>12</v>
      </c>
      <c r="F17" s="7">
        <f t="shared" si="0"/>
        <v>0</v>
      </c>
      <c r="G17" s="7">
        <f t="shared" ref="G17" si="5">ROUND(IF(C17&lt;0,0,(L16-G16)*0.21/12),0)</f>
        <v>473</v>
      </c>
      <c r="H17" s="7">
        <v>0</v>
      </c>
      <c r="I17" s="9">
        <v>29063</v>
      </c>
      <c r="J17" s="10" t="s">
        <v>13</v>
      </c>
      <c r="K17" s="11">
        <v>43798</v>
      </c>
      <c r="L17" s="9">
        <f t="shared" si="1"/>
        <v>0</v>
      </c>
    </row>
    <row r="18" spans="1:12">
      <c r="A18" s="14" t="s">
        <v>15</v>
      </c>
      <c r="B18" s="5">
        <v>43800</v>
      </c>
      <c r="C18" s="9">
        <f t="shared" si="4"/>
        <v>0</v>
      </c>
      <c r="D18" s="7">
        <v>1130</v>
      </c>
      <c r="E18" s="8" t="s">
        <v>12</v>
      </c>
      <c r="F18" s="7">
        <f t="shared" si="0"/>
        <v>0</v>
      </c>
      <c r="G18" s="7">
        <f>ROUND(IF(C18&lt;=0,0,MAX(0,(L17-G17-IF(G17&lt;=0,0,G16))*0.21/12)),0)</f>
        <v>0</v>
      </c>
      <c r="H18" s="7">
        <v>0</v>
      </c>
      <c r="I18" s="9">
        <v>1130</v>
      </c>
      <c r="J18" s="10" t="s">
        <v>13</v>
      </c>
      <c r="K18" s="11">
        <v>43808</v>
      </c>
      <c r="L18" s="9">
        <f t="shared" si="1"/>
        <v>0</v>
      </c>
    </row>
    <row r="19" spans="1:12">
      <c r="A19" s="14" t="s">
        <v>15</v>
      </c>
      <c r="B19" s="5">
        <v>43831</v>
      </c>
      <c r="C19" s="9">
        <f t="shared" si="4"/>
        <v>0</v>
      </c>
      <c r="D19" s="7">
        <v>1130</v>
      </c>
      <c r="E19" s="8" t="s">
        <v>12</v>
      </c>
      <c r="F19" s="7">
        <f t="shared" si="0"/>
        <v>0</v>
      </c>
      <c r="G19" s="7">
        <f>ROUND(IF(C19&lt;=0,0,MAX(0,(L18-G18-IF(G18&lt;=0,0,G17)-IF(G17&lt;=0,0,G16))*0.21/12)),0)</f>
        <v>0</v>
      </c>
      <c r="H19" s="7">
        <v>0</v>
      </c>
      <c r="I19" s="9"/>
      <c r="J19" s="10"/>
      <c r="K19" s="11"/>
      <c r="L19" s="9">
        <f t="shared" si="1"/>
        <v>1130</v>
      </c>
    </row>
    <row r="20" spans="1:12">
      <c r="A20" s="14" t="s">
        <v>15</v>
      </c>
      <c r="B20" s="5">
        <v>43862</v>
      </c>
      <c r="C20" s="9">
        <f t="shared" si="4"/>
        <v>1130</v>
      </c>
      <c r="D20" s="7">
        <v>1130</v>
      </c>
      <c r="E20" s="8" t="s">
        <v>12</v>
      </c>
      <c r="F20" s="7">
        <f t="shared" si="0"/>
        <v>0</v>
      </c>
      <c r="G20" s="7">
        <v>20</v>
      </c>
      <c r="H20" s="7">
        <v>0</v>
      </c>
      <c r="I20" s="9"/>
      <c r="J20" s="10"/>
      <c r="K20" s="11"/>
      <c r="L20" s="9">
        <f t="shared" si="1"/>
        <v>2280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2020-02-15T03:35:19Z</dcterms:created>
  <dcterms:modified xsi:type="dcterms:W3CDTF">2020-02-15T03:39:59Z</dcterms:modified>
</cp:coreProperties>
</file>