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W:\Support\Staff Own Files\Wyn\Temp\"/>
    </mc:Choice>
  </mc:AlternateContent>
  <xr:revisionPtr revIDLastSave="0" documentId="8_{1BEB68AB-702B-450A-8620-A0ADC25E00E6}" xr6:coauthVersionLast="41" xr6:coauthVersionMax="41" xr10:uidLastSave="{00000000-0000-0000-0000-000000000000}"/>
  <bookViews>
    <workbookView xWindow="-108" yWindow="-108" windowWidth="23256" windowHeight="14016" xr2:uid="{00000000-000D-0000-FFFF-FFFF00000000}"/>
  </bookViews>
  <sheets>
    <sheet name="Sheet1" sheetId="1" r:id="rId1"/>
    <sheet name="Products and Costs" sheetId="2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4" i="1" l="1"/>
  <c r="H6" i="1"/>
  <c r="H8" i="1"/>
  <c r="H10" i="1"/>
  <c r="H12" i="1"/>
  <c r="F12" i="1"/>
  <c r="F11" i="1"/>
  <c r="H11" i="1" s="1"/>
  <c r="F10" i="1"/>
  <c r="F9" i="1"/>
  <c r="H9" i="1" s="1"/>
  <c r="F8" i="1"/>
  <c r="F7" i="1"/>
  <c r="H7" i="1" s="1"/>
  <c r="F6" i="1"/>
  <c r="F5" i="1"/>
  <c r="H5" i="1" s="1"/>
  <c r="F4" i="1"/>
  <c r="F3" i="1"/>
  <c r="H3" i="1" s="1"/>
  <c r="F2" i="1"/>
  <c r="H2" i="1" s="1"/>
  <c r="I2" i="1" s="1"/>
  <c r="O2" i="1"/>
  <c r="I12" i="1" l="1"/>
  <c r="I11" i="1"/>
  <c r="I10" i="1"/>
  <c r="I9" i="1"/>
  <c r="I8" i="1"/>
  <c r="I7" i="1"/>
  <c r="I6" i="1"/>
  <c r="I5" i="1"/>
  <c r="I4" i="1"/>
  <c r="I3" i="1"/>
  <c r="C10" i="2"/>
  <c r="C8" i="2"/>
</calcChain>
</file>

<file path=xl/sharedStrings.xml><?xml version="1.0" encoding="utf-8"?>
<sst xmlns="http://schemas.openxmlformats.org/spreadsheetml/2006/main" count="49" uniqueCount="26">
  <si>
    <t>BLE001 - Bleach 5% Active 5lt</t>
  </si>
  <si>
    <t>BRAS001 - Brassglo</t>
  </si>
  <si>
    <t>BUCROU - 9lt Round Plastic Buckets</t>
  </si>
  <si>
    <t>CGR001 - Concrete Grease Remover</t>
  </si>
  <si>
    <t>D607 - Disinfectant QAC Red</t>
  </si>
  <si>
    <t>DAVDEG - Dave Degreaser 25lt</t>
  </si>
  <si>
    <t>DISWAS - Dishwasher</t>
  </si>
  <si>
    <t xml:space="preserve">DUSBRU - Dustpan &amp; Brush </t>
  </si>
  <si>
    <t>540 Pretorious</t>
  </si>
  <si>
    <t>May</t>
  </si>
  <si>
    <t>G102 - Pine Gel</t>
  </si>
  <si>
    <t>G103 - Disinfectant Gel</t>
  </si>
  <si>
    <t>G202 - Heavy Duty degreaser</t>
  </si>
  <si>
    <t>Refuse bags</t>
  </si>
  <si>
    <t>400g Mega mop</t>
  </si>
  <si>
    <t>Micro fibre cloth</t>
  </si>
  <si>
    <t>House Broom</t>
  </si>
  <si>
    <t>Feather Duster</t>
  </si>
  <si>
    <t>Gloves</t>
  </si>
  <si>
    <t>Dust Mask</t>
  </si>
  <si>
    <t>Trollie</t>
  </si>
  <si>
    <t xml:space="preserve">Trollie </t>
  </si>
  <si>
    <t>Code</t>
  </si>
  <si>
    <t>Cost</t>
  </si>
  <si>
    <t>tblProducts</t>
  </si>
  <si>
    <t>Helper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</si>
</sst>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R&quot;\ #,##0.00"/>
  </numFmts>
  <fonts count="3" x14ac:knownFonts="1"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C99"/>
      </patternFill>
    </fill>
  </fills>
  <borders count="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8">
    <xf numFmtId="0" fontId="0" fillId="0" borderId="0" xfId="0"/>
    <xf numFmtId="0" fontId="0" fillId="0" borderId="0" xfId="0" applyNumberFormat="1" applyFont="1" applyFill="1" applyBorder="1" applyAlignment="1" applyProtection="1"/>
    <xf numFmtId="164" fontId="0" fillId="0" borderId="0" xfId="0" applyNumberFormat="1" applyFont="1" applyFill="1" applyBorder="1" applyAlignment="1" applyProtection="1"/>
    <xf numFmtId="164" fontId="0" fillId="0" borderId="0" xfId="0" applyNumberFormat="1"/>
    <xf numFmtId="0" fontId="2" fillId="0" borderId="0" xfId="0" applyFont="1"/>
    <xf numFmtId="0" fontId="0" fillId="0" borderId="0" xfId="0" applyNumberFormat="1" applyFont="1" applyFill="1" applyAlignment="1" applyProtection="1"/>
    <xf numFmtId="164" fontId="0" fillId="0" borderId="0" xfId="0" applyNumberFormat="1" applyFont="1" applyFill="1" applyAlignment="1" applyProtection="1"/>
    <xf numFmtId="0" fontId="1" fillId="2" borderId="1" xfId="1"/>
  </cellXfs>
  <cellStyles count="2">
    <cellStyle name="Input" xfId="1" builtinId="20"/>
    <cellStyle name="Normal" xfId="0" builtinId="0"/>
  </cellStyles>
  <dxfs count="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&quot;R&quot;\ #,##0.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Documents\Everlasting\Costing\Exceed%20Properties\Consumable%20monthly%20cost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st price value"/>
      <sheetName val="Summary "/>
      <sheetName val="Sheet"/>
      <sheetName val="Sheet1"/>
    </sheetNames>
    <sheetDataSet>
      <sheetData sheetId="0"/>
      <sheetData sheetId="1"/>
      <sheetData sheetId="2"/>
      <sheetData sheetId="3">
        <row r="1">
          <cell r="A1" t="str">
            <v>Item</v>
          </cell>
          <cell r="B1" t="str">
            <v>Cost Ex Vat</v>
          </cell>
        </row>
        <row r="2">
          <cell r="A2" t="str">
            <v>AIRFRE - Airfreshner Tin 250ml</v>
          </cell>
          <cell r="B2">
            <v>38.64</v>
          </cell>
        </row>
        <row r="3">
          <cell r="A3" t="str">
            <v>BAT001 - Batteries</v>
          </cell>
          <cell r="B3">
            <v>0</v>
          </cell>
        </row>
        <row r="4">
          <cell r="A4" t="str">
            <v>BLE001 - Bleach 5% Active 5lt</v>
          </cell>
          <cell r="B4">
            <v>200</v>
          </cell>
        </row>
        <row r="5">
          <cell r="A5" t="str">
            <v>BRA001 - Brassglo</v>
          </cell>
          <cell r="B5">
            <v>54.36</v>
          </cell>
        </row>
        <row r="6">
          <cell r="A6" t="str">
            <v>BUCROU - 9lt Round Plastic Buckets</v>
          </cell>
          <cell r="B6">
            <v>14.5</v>
          </cell>
        </row>
        <row r="7">
          <cell r="A7" t="str">
            <v>CGR001 - Concrete Grease Remover</v>
          </cell>
          <cell r="B7">
            <v>370</v>
          </cell>
        </row>
        <row r="8">
          <cell r="A8" t="str">
            <v>CLIFAN - Clip Fan Mop</v>
          </cell>
          <cell r="B8">
            <v>22</v>
          </cell>
        </row>
        <row r="9">
          <cell r="A9" t="str">
            <v>D607 - Disinfectant QAC Red 25lt</v>
          </cell>
          <cell r="B9">
            <v>363</v>
          </cell>
        </row>
        <row r="10">
          <cell r="A10" t="str">
            <v>DAVDEG - Dave Degreaser 25lt</v>
          </cell>
          <cell r="B10">
            <v>260</v>
          </cell>
        </row>
        <row r="11">
          <cell r="A11" t="str">
            <v>DISWAS - Dishwash Gel 5lt</v>
          </cell>
          <cell r="B11">
            <v>300</v>
          </cell>
        </row>
        <row r="12">
          <cell r="A12" t="str">
            <v xml:space="preserve">DUSBRU - Dustpan &amp; Brush </v>
          </cell>
          <cell r="B12">
            <v>28</v>
          </cell>
        </row>
        <row r="13">
          <cell r="A13" t="str">
            <v>DUSMAS - Dust Mask (20)</v>
          </cell>
          <cell r="B13">
            <v>97</v>
          </cell>
        </row>
        <row r="14">
          <cell r="A14" t="str">
            <v>EXT001 - Extension cord</v>
          </cell>
          <cell r="B14">
            <v>0</v>
          </cell>
        </row>
        <row r="15">
          <cell r="A15" t="str">
            <v>FANFRA - Dust Mop Frame 60cm</v>
          </cell>
          <cell r="B15">
            <v>52</v>
          </cell>
        </row>
        <row r="16">
          <cell r="A16" t="str">
            <v>FANMOP - Fan Mop Complete 400g</v>
          </cell>
          <cell r="B16">
            <v>23.5</v>
          </cell>
        </row>
        <row r="17">
          <cell r="A17" t="str">
            <v>FEADUS - Feather Duster Long</v>
          </cell>
          <cell r="B17">
            <v>58</v>
          </cell>
        </row>
        <row r="18">
          <cell r="A18" t="str">
            <v>FLAMOP - 600cm Mop Sleeve</v>
          </cell>
          <cell r="B18">
            <v>59</v>
          </cell>
        </row>
        <row r="19">
          <cell r="A19" t="str">
            <v>FLOPOL21 - Floor Polymer Ultrapol21 25lt</v>
          </cell>
          <cell r="B19">
            <v>631.98</v>
          </cell>
        </row>
        <row r="20">
          <cell r="A20" t="str">
            <v>FLOPOLC - Floor Polymer UltrapolC 25lt</v>
          </cell>
          <cell r="B20">
            <v>596.80999999999995</v>
          </cell>
        </row>
        <row r="21">
          <cell r="A21" t="str">
            <v>FUE001 - Fuel</v>
          </cell>
          <cell r="B21">
            <v>0</v>
          </cell>
        </row>
        <row r="22">
          <cell r="A22" t="str">
            <v>FURPOL - Furniture Polish 400ml</v>
          </cell>
          <cell r="B22">
            <v>24.1</v>
          </cell>
        </row>
        <row r="23">
          <cell r="A23" t="str">
            <v>G102 - Gel Pine 25lt</v>
          </cell>
          <cell r="B23">
            <v>585.1</v>
          </cell>
        </row>
        <row r="24">
          <cell r="A24" t="str">
            <v>G103 - Disinfecting Gel 25lt</v>
          </cell>
          <cell r="B24">
            <v>368.5</v>
          </cell>
        </row>
        <row r="25">
          <cell r="A25" t="str">
            <v>G202 - Heavy Duty Degreaser 25lt</v>
          </cell>
          <cell r="B25">
            <v>418.7</v>
          </cell>
        </row>
        <row r="26">
          <cell r="A26" t="str">
            <v>GLO001 - Dermagrip Gloves</v>
          </cell>
          <cell r="B26">
            <v>199.5</v>
          </cell>
        </row>
        <row r="27">
          <cell r="A27" t="str">
            <v>HSC001 - Clear Lotion Hand Soap</v>
          </cell>
          <cell r="B27">
            <v>140</v>
          </cell>
        </row>
        <row r="28">
          <cell r="A28" t="str">
            <v>HSEBBRO - Household Broom</v>
          </cell>
          <cell r="B28">
            <v>32</v>
          </cell>
        </row>
        <row r="29">
          <cell r="A29" t="str">
            <v>HSP001 - Pink Lotion Hand Soap</v>
          </cell>
          <cell r="B29">
            <v>140</v>
          </cell>
        </row>
        <row r="30">
          <cell r="A30" t="str">
            <v>HTC001 - 2PLY Chimes Auto Cut Rolled Hand Towel (6s)</v>
          </cell>
          <cell r="B30">
            <v>270</v>
          </cell>
        </row>
        <row r="31">
          <cell r="A31" t="str">
            <v>HTR001 - Reflex Hand Towel (6s)</v>
          </cell>
          <cell r="B31">
            <v>231.25</v>
          </cell>
        </row>
        <row r="32">
          <cell r="A32" t="str">
            <v>HYG001 - Hygiene Equipment Monthly Rental</v>
          </cell>
          <cell r="B32">
            <v>0</v>
          </cell>
        </row>
        <row r="33">
          <cell r="A33" t="str">
            <v>JER001 - Jerry Cans</v>
          </cell>
          <cell r="B33">
            <v>0</v>
          </cell>
        </row>
        <row r="34">
          <cell r="A34" t="str">
            <v>LONDUS - Hooded Longdust pans</v>
          </cell>
          <cell r="B34">
            <v>155</v>
          </cell>
        </row>
        <row r="35">
          <cell r="A35" t="str">
            <v>MAXLIN - Maxi Liner Refuse Bags</v>
          </cell>
          <cell r="B35">
            <v>1</v>
          </cell>
        </row>
        <row r="36">
          <cell r="A36" t="str">
            <v>MICAIR - Microburst Airfreshner Refill 100ml</v>
          </cell>
          <cell r="B36">
            <v>27</v>
          </cell>
        </row>
        <row r="37">
          <cell r="A37" t="str">
            <v>MICCLOB - Microfibre Cloth Blue 280g</v>
          </cell>
          <cell r="B37">
            <v>9.5</v>
          </cell>
        </row>
        <row r="38">
          <cell r="A38" t="str">
            <v>MICCLOG - Microfibre Cloth Green 280g</v>
          </cell>
          <cell r="B38">
            <v>9.5</v>
          </cell>
        </row>
        <row r="39">
          <cell r="A39" t="str">
            <v>MICCLOR - Microfibre Cloth Red 280g</v>
          </cell>
          <cell r="B39">
            <v>9.5</v>
          </cell>
        </row>
        <row r="40">
          <cell r="A40" t="str">
            <v>MICCLOY - MIcrofibre Cloth Yellow 280g</v>
          </cell>
          <cell r="B40">
            <v>9.5</v>
          </cell>
        </row>
        <row r="41">
          <cell r="A41" t="str">
            <v>MOPMEG - Mega Mop 400g</v>
          </cell>
          <cell r="B41">
            <v>35</v>
          </cell>
        </row>
        <row r="42">
          <cell r="A42" t="str">
            <v>PADBLK - Black Pad 425mm</v>
          </cell>
          <cell r="B42">
            <v>70.099999999999994</v>
          </cell>
        </row>
        <row r="43">
          <cell r="A43" t="str">
            <v>PADBLU - Blue Pad 425mm</v>
          </cell>
          <cell r="B43">
            <v>70.099999999999994</v>
          </cell>
        </row>
        <row r="44">
          <cell r="A44" t="str">
            <v>PADRED - Red Pad 425mm</v>
          </cell>
          <cell r="B44">
            <v>70.099999999999994</v>
          </cell>
        </row>
        <row r="45">
          <cell r="A45" t="str">
            <v>PBS001 - Platform Broom Soft 450mm</v>
          </cell>
          <cell r="B45">
            <v>54</v>
          </cell>
        </row>
        <row r="46">
          <cell r="A46" t="str">
            <v>PVCGLO - PVC Wrist Length Gloves</v>
          </cell>
          <cell r="B46">
            <v>45.5</v>
          </cell>
        </row>
        <row r="47">
          <cell r="A47" t="str">
            <v xml:space="preserve">REFBAGS - Refuse Bags Clear </v>
          </cell>
          <cell r="B47">
            <v>165</v>
          </cell>
        </row>
        <row r="48">
          <cell r="A48" t="str">
            <v>REFBAGSL - Refuse Bags Trolley Large</v>
          </cell>
          <cell r="B48">
            <v>183.5</v>
          </cell>
        </row>
        <row r="49">
          <cell r="A49" t="str">
            <v>RET001 - Retex</v>
          </cell>
          <cell r="B49">
            <v>193.9</v>
          </cell>
        </row>
        <row r="50">
          <cell r="A50" t="str">
            <v>SCRPAI - Scrappers</v>
          </cell>
          <cell r="B50">
            <v>8.5</v>
          </cell>
        </row>
        <row r="51">
          <cell r="A51" t="str">
            <v>SOADIS - Soap Dispenser</v>
          </cell>
          <cell r="B51">
            <v>107.04</v>
          </cell>
        </row>
        <row r="52">
          <cell r="A52" t="str">
            <v>SPRBOT - Spray Bottle 750ml</v>
          </cell>
          <cell r="B52">
            <v>8.5</v>
          </cell>
        </row>
        <row r="53">
          <cell r="A53" t="str">
            <v>SSPTDISP - Stainless Steel Hand Towel Dispenser</v>
          </cell>
          <cell r="B53">
            <v>0</v>
          </cell>
        </row>
        <row r="54">
          <cell r="A54" t="str">
            <v>TFH001 - 1PLY Tidy Folded Hand Towels (2000s)</v>
          </cell>
          <cell r="B54">
            <v>215.62</v>
          </cell>
        </row>
        <row r="55">
          <cell r="A55" t="str">
            <v>TOIBRUS - Toilet Brush Set Plastic Square</v>
          </cell>
          <cell r="B55">
            <v>28.5</v>
          </cell>
        </row>
        <row r="56">
          <cell r="A56" t="str">
            <v>TPL001 - 2PLY Luxury Toilet Paper (48s)</v>
          </cell>
          <cell r="B56">
            <v>170.43</v>
          </cell>
        </row>
        <row r="57">
          <cell r="A57" t="str">
            <v>TPR001 - 1PLY Recycled Toilet Paper (48s)</v>
          </cell>
          <cell r="B57">
            <v>86.96</v>
          </cell>
        </row>
        <row r="58">
          <cell r="A58" t="str">
            <v>TPV001 - 1PLY Virgin Toilet Paper (48s)</v>
          </cell>
          <cell r="B58">
            <v>121.74</v>
          </cell>
        </row>
        <row r="59">
          <cell r="A59" t="str">
            <v xml:space="preserve">TRIHEA - Trigger Head </v>
          </cell>
          <cell r="B59">
            <v>9.5</v>
          </cell>
        </row>
        <row r="60">
          <cell r="A60" t="str">
            <v>V101 - Viral One 25lt</v>
          </cell>
          <cell r="B60">
            <v>924</v>
          </cell>
        </row>
        <row r="61">
          <cell r="A61" t="str">
            <v>VACBAG - Numatic Vacuum Bags</v>
          </cell>
          <cell r="B61">
            <v>372.61</v>
          </cell>
        </row>
        <row r="62">
          <cell r="A62" t="str">
            <v>WAS001 - Infectious Waste</v>
          </cell>
          <cell r="B62">
            <v>0</v>
          </cell>
        </row>
        <row r="63">
          <cell r="A63" t="str">
            <v>WETSIG - Wet Floor Sign</v>
          </cell>
          <cell r="B63">
            <v>64</v>
          </cell>
        </row>
        <row r="64">
          <cell r="A64"/>
          <cell r="B64"/>
        </row>
        <row r="65">
          <cell r="A65"/>
          <cell r="B65"/>
        </row>
        <row r="66">
          <cell r="A66"/>
          <cell r="B66"/>
        </row>
        <row r="67">
          <cell r="A67"/>
          <cell r="B67"/>
        </row>
        <row r="68">
          <cell r="A68"/>
          <cell r="B68"/>
        </row>
        <row r="69">
          <cell r="A69"/>
          <cell r="B69"/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9EA5050-47D8-41C4-B78D-C208D715BFD7}" name="tblProducts" displayName="tblProducts" ref="B2:C13" totalsRowShown="0" dataDxfId="0">
  <autoFilter ref="B2:C13" xr:uid="{0AB42A58-D704-4F94-B748-5AF7499A1DC8}"/>
  <tableColumns count="2">
    <tableColumn id="1" xr3:uid="{0F3FB2A5-3732-48BE-94BE-4AD6860F34B1}" name="Code" dataDxfId="2"/>
    <tableColumn id="2" xr3:uid="{558CB814-B63C-4A13-BBA8-61C8FA964C01}" name="Cost" dataDxfId="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2"/>
  <sheetViews>
    <sheetView tabSelected="1" workbookViewId="0">
      <selection activeCell="H2" sqref="H2"/>
    </sheetView>
  </sheetViews>
  <sheetFormatPr defaultRowHeight="14.4" x14ac:dyDescent="0.3"/>
  <cols>
    <col min="1" max="1" width="13.88671875" bestFit="1" customWidth="1"/>
    <col min="3" max="3" width="24.77734375" bestFit="1" customWidth="1"/>
    <col min="4" max="4" width="15.6640625" bestFit="1" customWidth="1"/>
    <col min="5" max="5" width="6.109375" bestFit="1" customWidth="1"/>
    <col min="6" max="6" width="25.5546875" bestFit="1" customWidth="1"/>
    <col min="8" max="8" width="13.109375" bestFit="1" customWidth="1"/>
    <col min="9" max="9" width="18.5546875" customWidth="1"/>
    <col min="10" max="10" width="16.5546875" customWidth="1"/>
    <col min="11" max="11" width="13.44140625" bestFit="1" customWidth="1"/>
  </cols>
  <sheetData>
    <row r="1" spans="1:15" x14ac:dyDescent="0.3">
      <c r="F1" s="4" t="s">
        <v>25</v>
      </c>
      <c r="H1" t="s">
        <v>23</v>
      </c>
    </row>
    <row r="2" spans="1:15" x14ac:dyDescent="0.3">
      <c r="A2" s="7" t="s">
        <v>8</v>
      </c>
      <c r="B2" s="7" t="s">
        <v>9</v>
      </c>
      <c r="C2" s="7" t="s">
        <v>10</v>
      </c>
      <c r="D2" s="7"/>
      <c r="E2" s="7"/>
      <c r="F2" s="4" t="str">
        <f>C2&amp;D2&amp;E2</f>
        <v>G102 - Pine Gel</v>
      </c>
      <c r="G2" s="7">
        <v>1</v>
      </c>
      <c r="H2" s="3">
        <f>INDEX(  tblProducts[Cost],MATCH(F2,tblProducts[Code],0))</f>
        <v>800000</v>
      </c>
      <c r="I2" s="3">
        <f>G2*H2</f>
        <v>800000</v>
      </c>
      <c r="J2" s="3"/>
      <c r="O2">
        <f>LEN(L2)</f>
        <v>0</v>
      </c>
    </row>
    <row r="3" spans="1:15" x14ac:dyDescent="0.3">
      <c r="A3" s="7" t="s">
        <v>8</v>
      </c>
      <c r="B3" s="7" t="s">
        <v>9</v>
      </c>
      <c r="C3" s="7" t="s">
        <v>11</v>
      </c>
      <c r="D3" s="7"/>
      <c r="E3" s="7"/>
      <c r="F3" s="4" t="str">
        <f>C3&amp;D3&amp;E3</f>
        <v>G103 - Disinfectant Gel</v>
      </c>
      <c r="G3" s="7">
        <v>1</v>
      </c>
      <c r="H3" s="3" t="e">
        <f>INDEX(  tblProducts[Cost],MATCH(F3,tblProducts[Code],0))</f>
        <v>#N/A</v>
      </c>
      <c r="I3" s="3" t="e">
        <f>G3*H3</f>
        <v>#N/A</v>
      </c>
      <c r="J3" s="3"/>
    </row>
    <row r="4" spans="1:15" x14ac:dyDescent="0.3">
      <c r="A4" s="7" t="s">
        <v>8</v>
      </c>
      <c r="B4" s="7" t="s">
        <v>9</v>
      </c>
      <c r="C4" s="7" t="s">
        <v>12</v>
      </c>
      <c r="D4" s="7"/>
      <c r="E4" s="7"/>
      <c r="F4" s="4" t="str">
        <f>C4&amp;D4&amp;E4</f>
        <v>G202 - Heavy Duty degreaser</v>
      </c>
      <c r="G4" s="7">
        <v>1</v>
      </c>
      <c r="H4" s="3" t="e">
        <f>INDEX(  tblProducts[Cost],MATCH(F4,tblProducts[Code],0))</f>
        <v>#N/A</v>
      </c>
      <c r="I4" s="3" t="e">
        <f>G4*H4</f>
        <v>#N/A</v>
      </c>
      <c r="J4" s="3"/>
    </row>
    <row r="5" spans="1:15" x14ac:dyDescent="0.3">
      <c r="A5" s="7" t="s">
        <v>8</v>
      </c>
      <c r="B5" s="7" t="s">
        <v>9</v>
      </c>
      <c r="C5" s="7"/>
      <c r="D5" s="7"/>
      <c r="E5" s="7" t="s">
        <v>20</v>
      </c>
      <c r="F5" s="4" t="str">
        <f>C5&amp;D5&amp;E5</f>
        <v>Trollie</v>
      </c>
      <c r="G5" s="7">
        <v>5</v>
      </c>
      <c r="H5" s="3" t="e">
        <f>INDEX(  tblProducts[Cost],MATCH(F5,tblProducts[Code],0))</f>
        <v>#N/A</v>
      </c>
      <c r="I5" s="3" t="e">
        <f>G5*H5</f>
        <v>#N/A</v>
      </c>
      <c r="J5" s="3"/>
    </row>
    <row r="6" spans="1:15" x14ac:dyDescent="0.3">
      <c r="A6" s="7" t="s">
        <v>8</v>
      </c>
      <c r="B6" s="7" t="s">
        <v>9</v>
      </c>
      <c r="C6" s="7"/>
      <c r="D6" s="7" t="s">
        <v>13</v>
      </c>
      <c r="E6" s="7"/>
      <c r="F6" s="4" t="str">
        <f>C6&amp;D6&amp;E6</f>
        <v>Refuse bags</v>
      </c>
      <c r="G6" s="7">
        <v>140</v>
      </c>
      <c r="H6" s="3">
        <f>INDEX(  tblProducts[Cost],MATCH(F6,tblProducts[Code],0))</f>
        <v>9000000</v>
      </c>
      <c r="I6" s="3">
        <f>G6*H6</f>
        <v>1260000000</v>
      </c>
      <c r="J6" s="3"/>
    </row>
    <row r="7" spans="1:15" x14ac:dyDescent="0.3">
      <c r="A7" s="7" t="s">
        <v>8</v>
      </c>
      <c r="B7" s="7" t="s">
        <v>9</v>
      </c>
      <c r="C7" s="7"/>
      <c r="D7" s="7" t="s">
        <v>14</v>
      </c>
      <c r="E7" s="7"/>
      <c r="F7" s="4" t="str">
        <f>C7&amp;D7&amp;E7</f>
        <v>400g Mega mop</v>
      </c>
      <c r="G7" s="7">
        <v>1</v>
      </c>
      <c r="H7" s="3" t="e">
        <f>INDEX(  tblProducts[Cost],MATCH(F7,tblProducts[Code],0))</f>
        <v>#N/A</v>
      </c>
      <c r="I7" s="3" t="e">
        <f>G7*H7</f>
        <v>#N/A</v>
      </c>
      <c r="J7" s="3"/>
    </row>
    <row r="8" spans="1:15" x14ac:dyDescent="0.3">
      <c r="A8" s="7" t="s">
        <v>8</v>
      </c>
      <c r="B8" s="7" t="s">
        <v>9</v>
      </c>
      <c r="C8" s="7"/>
      <c r="D8" s="7" t="s">
        <v>15</v>
      </c>
      <c r="E8" s="7"/>
      <c r="F8" s="4" t="str">
        <f>C8&amp;D8&amp;E8</f>
        <v>Micro fibre cloth</v>
      </c>
      <c r="G8" s="7">
        <v>2</v>
      </c>
      <c r="H8" s="3" t="e">
        <f>INDEX(  tblProducts[Cost],MATCH(F8,tblProducts[Code],0))</f>
        <v>#N/A</v>
      </c>
      <c r="I8" s="3" t="e">
        <f>G8*H8</f>
        <v>#N/A</v>
      </c>
      <c r="J8" s="3"/>
    </row>
    <row r="9" spans="1:15" x14ac:dyDescent="0.3">
      <c r="A9" s="7" t="s">
        <v>8</v>
      </c>
      <c r="B9" s="7" t="s">
        <v>9</v>
      </c>
      <c r="C9" s="7"/>
      <c r="D9" s="7" t="s">
        <v>16</v>
      </c>
      <c r="E9" s="7"/>
      <c r="F9" s="4" t="str">
        <f>C9&amp;D9&amp;E9</f>
        <v>House Broom</v>
      </c>
      <c r="G9" s="7">
        <v>1</v>
      </c>
      <c r="H9" s="3" t="e">
        <f>INDEX(  tblProducts[Cost],MATCH(F9,tblProducts[Code],0))</f>
        <v>#N/A</v>
      </c>
      <c r="I9" s="3" t="e">
        <f>G9*H9</f>
        <v>#N/A</v>
      </c>
      <c r="J9" s="3"/>
    </row>
    <row r="10" spans="1:15" x14ac:dyDescent="0.3">
      <c r="A10" s="7" t="s">
        <v>8</v>
      </c>
      <c r="B10" s="7" t="s">
        <v>9</v>
      </c>
      <c r="C10" s="7"/>
      <c r="D10" s="7" t="s">
        <v>17</v>
      </c>
      <c r="E10" s="7"/>
      <c r="F10" s="4" t="str">
        <f>C10&amp;D10&amp;E10</f>
        <v>Feather Duster</v>
      </c>
      <c r="G10" s="7">
        <v>1</v>
      </c>
      <c r="H10" s="3" t="e">
        <f>INDEX(  tblProducts[Cost],MATCH(F10,tblProducts[Code],0))</f>
        <v>#N/A</v>
      </c>
      <c r="I10" s="3" t="e">
        <f>G10*H10</f>
        <v>#N/A</v>
      </c>
      <c r="J10" s="3"/>
    </row>
    <row r="11" spans="1:15" x14ac:dyDescent="0.3">
      <c r="A11" s="7" t="s">
        <v>8</v>
      </c>
      <c r="B11" s="7" t="s">
        <v>9</v>
      </c>
      <c r="C11" s="7"/>
      <c r="D11" s="7" t="s">
        <v>18</v>
      </c>
      <c r="E11" s="7"/>
      <c r="F11" s="4" t="str">
        <f>C11&amp;D11&amp;E11</f>
        <v>Gloves</v>
      </c>
      <c r="G11" s="7">
        <v>2</v>
      </c>
      <c r="H11" s="3" t="e">
        <f>INDEX(  tblProducts[Cost],MATCH(F11,tblProducts[Code],0))</f>
        <v>#N/A</v>
      </c>
      <c r="I11" s="3" t="e">
        <f>G11*H11</f>
        <v>#N/A</v>
      </c>
      <c r="J11" s="3"/>
    </row>
    <row r="12" spans="1:15" x14ac:dyDescent="0.3">
      <c r="A12" s="7" t="s">
        <v>8</v>
      </c>
      <c r="B12" s="7" t="s">
        <v>9</v>
      </c>
      <c r="C12" s="7"/>
      <c r="D12" s="7" t="s">
        <v>19</v>
      </c>
      <c r="E12" s="7"/>
      <c r="F12" s="4" t="str">
        <f>C12&amp;D12&amp;E12</f>
        <v>Dust Mask</v>
      </c>
      <c r="G12" s="7">
        <v>1</v>
      </c>
      <c r="H12" s="3" t="e">
        <f>INDEX(  tblProducts[Cost],MATCH(F12,tblProducts[Code],0))</f>
        <v>#N/A</v>
      </c>
      <c r="I12" s="3" t="e">
        <f>G12*H12</f>
        <v>#N/A</v>
      </c>
      <c r="J12" s="3"/>
    </row>
  </sheetData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C13"/>
  <sheetViews>
    <sheetView workbookViewId="0">
      <selection activeCell="C13" sqref="C13"/>
    </sheetView>
  </sheetViews>
  <sheetFormatPr defaultRowHeight="14.4" x14ac:dyDescent="0.3"/>
  <cols>
    <col min="2" max="2" width="32.88671875" bestFit="1" customWidth="1"/>
    <col min="3" max="3" width="13.109375" bestFit="1" customWidth="1"/>
  </cols>
  <sheetData>
    <row r="1" spans="2:3" x14ac:dyDescent="0.3">
      <c r="B1" s="4" t="s">
        <v>24</v>
      </c>
    </row>
    <row r="2" spans="2:3" x14ac:dyDescent="0.3">
      <c r="B2" t="s">
        <v>22</v>
      </c>
      <c r="C2" t="s">
        <v>23</v>
      </c>
    </row>
    <row r="3" spans="2:3" x14ac:dyDescent="0.3">
      <c r="B3" s="1" t="s">
        <v>0</v>
      </c>
      <c r="C3" s="2">
        <v>15.4</v>
      </c>
    </row>
    <row r="4" spans="2:3" x14ac:dyDescent="0.3">
      <c r="B4" s="1" t="s">
        <v>1</v>
      </c>
      <c r="C4" s="2">
        <v>30.2</v>
      </c>
    </row>
    <row r="5" spans="2:3" x14ac:dyDescent="0.3">
      <c r="B5" s="1" t="s">
        <v>2</v>
      </c>
      <c r="C5" s="2">
        <v>14.5</v>
      </c>
    </row>
    <row r="6" spans="2:3" x14ac:dyDescent="0.3">
      <c r="B6" s="1" t="s">
        <v>3</v>
      </c>
      <c r="C6" s="2">
        <v>14.8</v>
      </c>
    </row>
    <row r="7" spans="2:3" x14ac:dyDescent="0.3">
      <c r="B7" s="1" t="s">
        <v>4</v>
      </c>
      <c r="C7" s="2">
        <v>14.6</v>
      </c>
    </row>
    <row r="8" spans="2:3" x14ac:dyDescent="0.3">
      <c r="B8" s="1" t="s">
        <v>5</v>
      </c>
      <c r="C8" s="2">
        <f>VLOOKUP(B8,[1]Sheet1!A:B,2,FALSE)</f>
        <v>260</v>
      </c>
    </row>
    <row r="9" spans="2:3" x14ac:dyDescent="0.3">
      <c r="B9" s="1" t="s">
        <v>6</v>
      </c>
      <c r="C9" s="2">
        <v>31</v>
      </c>
    </row>
    <row r="10" spans="2:3" x14ac:dyDescent="0.3">
      <c r="B10" s="1" t="s">
        <v>7</v>
      </c>
      <c r="C10" s="2">
        <f>VLOOKUP(B10,[1]Sheet1!A:B,2,FALSE)</f>
        <v>28</v>
      </c>
    </row>
    <row r="11" spans="2:3" x14ac:dyDescent="0.3">
      <c r="B11" s="1" t="s">
        <v>21</v>
      </c>
      <c r="C11" s="2">
        <v>700</v>
      </c>
    </row>
    <row r="12" spans="2:3" x14ac:dyDescent="0.3">
      <c r="B12" s="5" t="s">
        <v>10</v>
      </c>
      <c r="C12" s="6">
        <v>800000</v>
      </c>
    </row>
    <row r="13" spans="2:3" x14ac:dyDescent="0.3">
      <c r="B13" s="5" t="s">
        <v>13</v>
      </c>
      <c r="C13" s="6">
        <v>9000000</v>
      </c>
    </row>
  </sheetData>
  <pageMargins left="0.7" right="0.7" top="0.75" bottom="0.75" header="0.3" footer="0.3"/>
  <pageSetup paperSize="9" orientation="portrait" horizontalDpi="0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Products and Costs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Wyn Hopkins</cp:lastModifiedBy>
  <dcterms:created xsi:type="dcterms:W3CDTF">2019-10-29T11:04:30Z</dcterms:created>
  <dcterms:modified xsi:type="dcterms:W3CDTF">2019-10-29T12:00:19Z</dcterms:modified>
</cp:coreProperties>
</file>