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ichard_Whiting/Library/Containers/com.microsoft.Excel/Data/Downloads/"/>
    </mc:Choice>
  </mc:AlternateContent>
  <xr:revisionPtr revIDLastSave="0" documentId="13_ncr:1_{AC50C03B-326D-B94B-9AA2-D91B790BCF88}" xr6:coauthVersionLast="36" xr6:coauthVersionMax="36" xr10:uidLastSave="{00000000-0000-0000-0000-000000000000}"/>
  <bookViews>
    <workbookView xWindow="5760" yWindow="10040" windowWidth="27640" windowHeight="16940" xr2:uid="{C5B00987-B7A3-2E41-8E92-5B16403B1EB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G5" i="1" s="1"/>
  <c r="I5" i="1"/>
  <c r="G4" i="1"/>
  <c r="G3" i="1"/>
  <c r="H4" i="1"/>
  <c r="H3" i="1"/>
  <c r="I3" i="1"/>
  <c r="I4" i="1" l="1"/>
  <c r="F4" i="1"/>
  <c r="F3" i="1"/>
  <c r="F5" i="1"/>
</calcChain>
</file>

<file path=xl/sharedStrings.xml><?xml version="1.0" encoding="utf-8"?>
<sst xmlns="http://schemas.openxmlformats.org/spreadsheetml/2006/main" count="12" uniqueCount="6">
  <si>
    <t>2018-2019</t>
  </si>
  <si>
    <t>End-season</t>
  </si>
  <si>
    <t>ALI, Mohammed  Mansour M H</t>
  </si>
  <si>
    <t>CD</t>
  </si>
  <si>
    <t>FADLELMULA, Ahmed Reyad Abdalla</t>
  </si>
  <si>
    <t>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</si>
</sst>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09]d\-mmm\-yyyy;@"/>
    <numFmt numFmtId="166" formatCode="0.000"/>
  </numFmts>
  <fonts count="2">
    <font>
      <sz val="11"/>
      <color theme="1"/>
      <name val="ArialMT"/>
      <family val="2"/>
    </font>
    <font>
      <sz val="11"/>
      <name val="ArialMT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0000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Fon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0" fontId="0" fillId="0" borderId="0" xfId="0" applyFont="1"/>
    <xf numFmtId="164" fontId="0" fillId="0" borderId="0" xfId="0" applyNumberFormat="1" applyFont="1"/>
    <xf numFmtId="1" fontId="0" fillId="0" borderId="0" xfId="0" applyNumberFormat="1" applyFont="1" applyFill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/>
    <xf numFmtId="165" fontId="0" fillId="0" borderId="0" xfId="0" applyNumberFormat="1" applyFont="1" applyFill="1"/>
    <xf numFmtId="164" fontId="0" fillId="0" borderId="0" xfId="0" applyNumberFormat="1" applyFont="1" applyFill="1"/>
    <xf numFmtId="2" fontId="0" fillId="0" borderId="0" xfId="0" applyNumberFormat="1" applyFont="1" applyFill="1"/>
    <xf numFmtId="166" fontId="0" fillId="2" borderId="0" xfId="0" applyNumberFormat="1" applyFont="1" applyFill="1"/>
    <xf numFmtId="1" fontId="1" fillId="2" borderId="0" xfId="0" applyNumberFormat="1" applyFont="1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76A21-69DE-854D-831B-8B27AAC87368}">
  <dimension ref="A3:AX5"/>
  <sheetViews>
    <sheetView tabSelected="1" topLeftCell="C1" workbookViewId="0">
      <selection activeCell="F3" sqref="F3:F5"/>
    </sheetView>
  </sheetViews>
  <sheetFormatPr baseColWidth="10" defaultRowHeight="14"/>
  <cols>
    <col min="2" max="2" width="33.33203125" customWidth="1"/>
    <col min="12" max="12" width="15.33203125" customWidth="1"/>
    <col min="13" max="42" width="0" hidden="1" customWidth="1"/>
    <col min="45" max="50" width="0" hidden="1" customWidth="1"/>
  </cols>
  <sheetData>
    <row r="3" spans="1:50" s="3" customFormat="1">
      <c r="A3" s="1">
        <v>2003</v>
      </c>
      <c r="B3" s="1" t="s">
        <v>2</v>
      </c>
      <c r="C3" s="1" t="s">
        <v>3</v>
      </c>
      <c r="D3" s="1" t="s">
        <v>0</v>
      </c>
      <c r="E3" s="1" t="s">
        <v>1</v>
      </c>
      <c r="F3" s="13">
        <f>SUMPRODUCT(--(K$2:K$4000=K3)*(D$2:D$4000=D3)*(E$2:E$4000=E3)*(G3&gt;G$2:G$4000))+1</f>
        <v>1</v>
      </c>
      <c r="G3" s="12">
        <f>VALUE(CONCATENATE(K3&amp;H3)*AQ3*AR3)</f>
        <v>216980147.41689998</v>
      </c>
      <c r="H3" s="2">
        <f>DATEVALUE(DAY(L3)&amp;"/"&amp;MONTH(L3)&amp;"/"&amp;YEAR(L3))</f>
        <v>43579</v>
      </c>
      <c r="I3" s="5" t="str">
        <f t="shared" ref="I3:I5" si="0">IF(ISBLANK(K3),"",CONCATENATE("U"&amp;VALUE(RIGHT(D3,4))-A3))</f>
        <v>U16</v>
      </c>
      <c r="J3" s="6">
        <v>0.33238095238095233</v>
      </c>
      <c r="K3" s="7">
        <v>17917</v>
      </c>
      <c r="L3" s="8">
        <v>43579</v>
      </c>
      <c r="M3" s="9">
        <v>53.5</v>
      </c>
      <c r="N3" s="9">
        <v>1428.53</v>
      </c>
      <c r="O3" s="9">
        <v>145.66999999999999</v>
      </c>
      <c r="P3" s="9">
        <v>2.72</v>
      </c>
      <c r="Q3" s="9">
        <v>903.87</v>
      </c>
      <c r="R3" s="9">
        <v>92.17</v>
      </c>
      <c r="S3" s="9">
        <v>1.72</v>
      </c>
      <c r="T3" s="9">
        <v>0.84</v>
      </c>
      <c r="U3" s="9">
        <v>37581.43</v>
      </c>
      <c r="V3" s="9">
        <v>3832.24</v>
      </c>
      <c r="W3" s="9">
        <v>71.63</v>
      </c>
      <c r="X3" s="9">
        <v>1768.3</v>
      </c>
      <c r="Y3" s="9">
        <v>180.32</v>
      </c>
      <c r="Z3" s="9">
        <v>3.37</v>
      </c>
      <c r="AA3" s="9">
        <v>2600.1799999999998</v>
      </c>
      <c r="AB3" s="9">
        <v>48.6</v>
      </c>
      <c r="AC3" s="9">
        <v>1419.97</v>
      </c>
      <c r="AD3" s="9">
        <v>26.54</v>
      </c>
      <c r="AE3" s="9">
        <v>0.15</v>
      </c>
      <c r="AF3" s="9">
        <v>-174.06</v>
      </c>
      <c r="AG3" s="9">
        <v>1095.31</v>
      </c>
      <c r="AH3" s="9">
        <v>-3.25</v>
      </c>
      <c r="AI3" s="9">
        <v>20.47</v>
      </c>
      <c r="AJ3" s="9">
        <v>0.83</v>
      </c>
      <c r="AK3" s="9">
        <v>0.22</v>
      </c>
      <c r="AL3" s="9">
        <v>27.02</v>
      </c>
      <c r="AM3" s="9">
        <v>140.61000000000001</v>
      </c>
      <c r="AN3" s="10">
        <v>0.53</v>
      </c>
      <c r="AO3" s="9">
        <v>-0.26</v>
      </c>
      <c r="AP3" s="9">
        <v>0</v>
      </c>
      <c r="AQ3" s="11">
        <v>0.35</v>
      </c>
      <c r="AR3" s="11">
        <v>0.34599999999999997</v>
      </c>
      <c r="AS3" s="9">
        <v>2.5299999999999998</v>
      </c>
      <c r="AT3" s="9">
        <v>3419.02</v>
      </c>
      <c r="AU3" s="9">
        <v>740.72</v>
      </c>
      <c r="AV3" s="4">
        <v>1586.7</v>
      </c>
      <c r="AW3" s="4">
        <v>799.12</v>
      </c>
      <c r="AX3" s="4">
        <v>1855.25</v>
      </c>
    </row>
    <row r="4" spans="1:50" s="3" customFormat="1">
      <c r="A4" s="1">
        <v>2003</v>
      </c>
      <c r="B4" s="1" t="s">
        <v>2</v>
      </c>
      <c r="C4" s="1" t="s">
        <v>3</v>
      </c>
      <c r="D4" s="1" t="s">
        <v>0</v>
      </c>
      <c r="E4" s="1" t="s">
        <v>1</v>
      </c>
      <c r="F4" s="13">
        <f t="shared" ref="F4:F5" si="1">IF(ISBLANK(K4),"",SUMPRODUCT(--(K$2:K$4000=K4)*(D$2:D$4000=D4)*(E$2:E$4000=E4)*(G4&gt;G$2:G$4000))+1)</f>
        <v>2</v>
      </c>
      <c r="G4" s="12">
        <f>VALUE(CONCATENATE(K4&amp;H4)*AQ4*AR4)</f>
        <v>201680547.85120502</v>
      </c>
      <c r="H4" s="2">
        <f>DATEVALUE(DAY(L4)&amp;"/"&amp;MONTH(L4)&amp;"/"&amp;YEAR(L4))</f>
        <v>43579</v>
      </c>
      <c r="I4" s="5" t="str">
        <f t="shared" si="0"/>
        <v>U16</v>
      </c>
      <c r="J4" s="6">
        <v>0.3895348837209302</v>
      </c>
      <c r="K4" s="7">
        <v>17864</v>
      </c>
      <c r="L4" s="8">
        <v>43579</v>
      </c>
      <c r="M4" s="9">
        <v>62.22</v>
      </c>
      <c r="N4" s="9">
        <v>1638.99</v>
      </c>
      <c r="O4" s="9">
        <v>167.13</v>
      </c>
      <c r="P4" s="9">
        <v>2.69</v>
      </c>
      <c r="Q4" s="9">
        <v>1028.82</v>
      </c>
      <c r="R4" s="9">
        <v>104.91</v>
      </c>
      <c r="S4" s="9">
        <v>1.69</v>
      </c>
      <c r="T4" s="9">
        <v>0.74</v>
      </c>
      <c r="U4" s="9">
        <v>13183.46</v>
      </c>
      <c r="V4" s="9">
        <v>1344.34</v>
      </c>
      <c r="W4" s="9">
        <v>21.61</v>
      </c>
      <c r="X4" s="9">
        <v>5227.84</v>
      </c>
      <c r="Y4" s="9">
        <v>533.09</v>
      </c>
      <c r="Z4" s="9">
        <v>8.57</v>
      </c>
      <c r="AA4" s="9">
        <v>3254.8</v>
      </c>
      <c r="AB4" s="9">
        <v>52.31</v>
      </c>
      <c r="AC4" s="9">
        <v>1913.76</v>
      </c>
      <c r="AD4" s="9">
        <v>30.76</v>
      </c>
      <c r="AE4" s="9">
        <v>0.14000000000000001</v>
      </c>
      <c r="AF4" s="9">
        <v>-204.94</v>
      </c>
      <c r="AG4" s="9">
        <v>1787.23</v>
      </c>
      <c r="AH4" s="9">
        <v>-3.29</v>
      </c>
      <c r="AI4" s="9">
        <v>28.72</v>
      </c>
      <c r="AJ4" s="9">
        <v>0.66</v>
      </c>
      <c r="AK4" s="9">
        <v>0.2</v>
      </c>
      <c r="AL4" s="9">
        <v>30.75</v>
      </c>
      <c r="AM4" s="9">
        <v>161.08000000000001</v>
      </c>
      <c r="AN4" s="10">
        <v>0.52</v>
      </c>
      <c r="AO4" s="9">
        <v>-0.22</v>
      </c>
      <c r="AP4" s="9">
        <v>0</v>
      </c>
      <c r="AQ4" s="11">
        <v>0.33500000000000002</v>
      </c>
      <c r="AR4" s="11">
        <v>0.33700000000000002</v>
      </c>
      <c r="AS4" s="9">
        <v>2.5</v>
      </c>
      <c r="AT4" s="9">
        <v>3633.59</v>
      </c>
      <c r="AU4" s="9">
        <v>812.37</v>
      </c>
      <c r="AV4" s="4">
        <v>1798.98</v>
      </c>
      <c r="AW4" s="4">
        <v>826.67</v>
      </c>
      <c r="AX4" s="4">
        <v>1420.65</v>
      </c>
    </row>
    <row r="5" spans="1:50" s="3" customFormat="1">
      <c r="A5" s="1">
        <v>2003</v>
      </c>
      <c r="B5" s="1" t="s">
        <v>4</v>
      </c>
      <c r="C5" s="1" t="s">
        <v>5</v>
      </c>
      <c r="D5" s="1" t="s">
        <v>0</v>
      </c>
      <c r="E5" s="1" t="s">
        <v>1</v>
      </c>
      <c r="F5" s="13">
        <f t="shared" si="1"/>
        <v>1</v>
      </c>
      <c r="G5" s="12">
        <f>VALUE(CONCATENATE(K5&amp;H5)*AQ5*AR5)</f>
        <v>177811875.192186</v>
      </c>
      <c r="H5" s="2">
        <f>DATEVALUE(DAY(L5)&amp;"/"&amp;MONTH(L5)&amp;"/"&amp;YEAR(L5))</f>
        <v>43579</v>
      </c>
      <c r="I5" s="5" t="str">
        <f t="shared" si="0"/>
        <v>U16</v>
      </c>
      <c r="J5" s="6">
        <v>0.5056338028169014</v>
      </c>
      <c r="K5" s="7">
        <v>17864</v>
      </c>
      <c r="L5" s="8">
        <v>43579</v>
      </c>
      <c r="M5" s="9">
        <v>62.8</v>
      </c>
      <c r="N5" s="9">
        <v>1577.09</v>
      </c>
      <c r="O5" s="9">
        <v>160.82</v>
      </c>
      <c r="P5" s="9">
        <v>2.56</v>
      </c>
      <c r="Q5" s="9">
        <v>961.23</v>
      </c>
      <c r="R5" s="9">
        <v>98.02</v>
      </c>
      <c r="S5" s="9">
        <v>1.56</v>
      </c>
      <c r="T5" s="9">
        <v>0.55000000000000004</v>
      </c>
      <c r="U5" s="9">
        <v>14449.7</v>
      </c>
      <c r="V5" s="9">
        <v>1473.46</v>
      </c>
      <c r="W5" s="9">
        <v>23.46</v>
      </c>
      <c r="X5" s="9">
        <v>1742.26</v>
      </c>
      <c r="Y5" s="9">
        <v>177.66</v>
      </c>
      <c r="Z5" s="9">
        <v>2.83</v>
      </c>
      <c r="AA5" s="9">
        <v>2995.59</v>
      </c>
      <c r="AB5" s="9">
        <v>47.7</v>
      </c>
      <c r="AC5" s="9">
        <v>1667.48</v>
      </c>
      <c r="AD5" s="9">
        <v>26.55</v>
      </c>
      <c r="AE5" s="9">
        <v>0.14000000000000001</v>
      </c>
      <c r="AF5" s="9">
        <v>-292.19</v>
      </c>
      <c r="AG5" s="9">
        <v>1703.18</v>
      </c>
      <c r="AH5" s="9">
        <v>-4.6500000000000004</v>
      </c>
      <c r="AI5" s="9">
        <v>27.12</v>
      </c>
      <c r="AJ5" s="9">
        <v>0.5</v>
      </c>
      <c r="AK5" s="9">
        <v>0.21</v>
      </c>
      <c r="AL5" s="9">
        <v>41.67</v>
      </c>
      <c r="AM5" s="9">
        <v>156.65</v>
      </c>
      <c r="AN5" s="10">
        <v>0.51</v>
      </c>
      <c r="AO5" s="9">
        <v>-0.24</v>
      </c>
      <c r="AP5" s="9">
        <v>0</v>
      </c>
      <c r="AQ5" s="11">
        <v>0.318</v>
      </c>
      <c r="AR5" s="11">
        <v>0.313</v>
      </c>
      <c r="AS5" s="9">
        <v>2.39</v>
      </c>
      <c r="AT5" s="9">
        <v>3917.55</v>
      </c>
      <c r="AU5" s="9">
        <v>839.05</v>
      </c>
      <c r="AV5" s="4">
        <v>1191.73</v>
      </c>
      <c r="AW5" s="4">
        <v>786.38</v>
      </c>
      <c r="AX5" s="4">
        <v>2786.14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Whiting</dc:creator>
  <cp:lastModifiedBy>Richard Whiting</cp:lastModifiedBy>
  <dcterms:created xsi:type="dcterms:W3CDTF">2019-05-08T14:40:06Z</dcterms:created>
  <dcterms:modified xsi:type="dcterms:W3CDTF">2019-05-08T15:16:49Z</dcterms:modified>
</cp:coreProperties>
</file>