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2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Richard_Whiting/Documents/Spreadsheets/"/>
    </mc:Choice>
  </mc:AlternateContent>
  <xr:revisionPtr revIDLastSave="0" documentId="8_{F8C0C0AD-77A0-454C-8F95-905F1046CA1D}" xr6:coauthVersionLast="36" xr6:coauthVersionMax="36" xr10:uidLastSave="{00000000-0000-0000-0000-000000000000}"/>
  <bookViews>
    <workbookView xWindow="15460" yWindow="2900" windowWidth="33380" windowHeight="24360" tabRatio="877" xr2:uid="{00000000-000D-0000-FFFF-FFFF00000000}"/>
  </bookViews>
  <sheets>
    <sheet name="User Input" sheetId="21" r:id="rId1"/>
    <sheet name="Rig Data" sheetId="11" r:id="rId2"/>
  </sheets>
  <externalReferences>
    <externalReference r:id="rId3"/>
  </externalReferences>
  <definedNames>
    <definedName name="_xlnm.Database">'[1]1'!$A$9:$D$19</definedName>
    <definedName name="Geos">#REF!</definedName>
    <definedName name="Numblanks">'[1]15'!$L$4</definedName>
    <definedName name="Numfixes">'[1]15'!$F$14</definedName>
    <definedName name="_xlnm.Print_Area" localSheetId="0">'User Input'!$A$2:$J$18</definedName>
    <definedName name="Rigs">'Rig Data'!$A$3:$AR$55</definedName>
    <definedName name="Spheroids">'User Input'!#REF!</definedName>
    <definedName name="UTM_Zones">'User Input'!#REF!</definedName>
    <definedName name="Zones">#REF!</definedName>
  </definedNames>
  <calcPr calcId="181029" iterate="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9" i="21" l="1"/>
  <c r="C9" i="21"/>
  <c r="B10" i="21"/>
  <c r="C10" i="21"/>
  <c r="B11" i="21"/>
  <c r="C11" i="21"/>
  <c r="B12" i="21"/>
  <c r="C12" i="21"/>
  <c r="B13" i="21"/>
  <c r="C13" i="21"/>
  <c r="B14" i="21"/>
  <c r="C14" i="21"/>
  <c r="B15" i="21"/>
  <c r="C15" i="21"/>
  <c r="B8" i="21"/>
  <c r="B16" i="21" s="1"/>
  <c r="C8" i="21"/>
  <c r="C16" i="21" s="1"/>
</calcChain>
</file>

<file path=xl/sharedStrings.xml><?xml version="1.0" encoding="utf-8"?>
<sst xmlns="http://schemas.openxmlformats.org/spreadsheetml/2006/main" count="52" uniqueCount="43">
  <si>
    <t>Rig</t>
  </si>
  <si>
    <t>X</t>
  </si>
  <si>
    <t>Y</t>
  </si>
  <si>
    <t>Atwood Hunter</t>
  </si>
  <si>
    <t>Fairlead 1</t>
  </si>
  <si>
    <t>Fairlead 2</t>
  </si>
  <si>
    <t>Fairlead 3</t>
  </si>
  <si>
    <t>Fairlead 4</t>
  </si>
  <si>
    <t>Fairlead 5</t>
  </si>
  <si>
    <t>Fairlead 6</t>
  </si>
  <si>
    <t>Fairlead 7</t>
  </si>
  <si>
    <t>Fairlead 8</t>
  </si>
  <si>
    <t>Fairlead 9</t>
  </si>
  <si>
    <t>Fairlead 10</t>
  </si>
  <si>
    <t>Fairlead 11</t>
  </si>
  <si>
    <t>Fairlead 12</t>
  </si>
  <si>
    <t>John Shaw</t>
  </si>
  <si>
    <t>GSF Artic II</t>
  </si>
  <si>
    <t>JW McLean - 8</t>
  </si>
  <si>
    <t>JW McLean - 10</t>
  </si>
  <si>
    <t>Sedco 704</t>
  </si>
  <si>
    <t>Sedco 700</t>
  </si>
  <si>
    <t>Stena Spey</t>
  </si>
  <si>
    <t>C Kirk Rhein</t>
  </si>
  <si>
    <t>MG Hulme</t>
  </si>
  <si>
    <t>TO Prospect</t>
  </si>
  <si>
    <t>Pride N. America</t>
  </si>
  <si>
    <t>TO Rather</t>
  </si>
  <si>
    <t>PBLJ</t>
  </si>
  <si>
    <t>GSF Arctic III</t>
  </si>
  <si>
    <t>Ocean Guardian</t>
  </si>
  <si>
    <t>Byford Dolphin- 12</t>
  </si>
  <si>
    <t>Byford Dolphin - 8</t>
  </si>
  <si>
    <t>GSF 140</t>
  </si>
  <si>
    <t>Ocean Nomad</t>
  </si>
  <si>
    <t>Borgstein Dolphin- 12</t>
  </si>
  <si>
    <t>Atwood Southern Cross</t>
  </si>
  <si>
    <t>TO Marianas</t>
  </si>
  <si>
    <t>Noble Homer Ferrington</t>
  </si>
  <si>
    <t>Ocean Endeavour</t>
  </si>
  <si>
    <t>Zero test</t>
  </si>
  <si>
    <t>Rig Name</t>
  </si>
  <si>
    <t>Fairlead Offsets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</si>
</sst>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"/>
    <numFmt numFmtId="166" formatCode="0.0000"/>
  </numFmts>
  <fonts count="1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Helvetica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color indexed="17"/>
      <name val="Arial"/>
      <family val="2"/>
    </font>
    <font>
      <sz val="10"/>
      <color rgb="FFFF0000"/>
      <name val="Arial"/>
      <family val="2"/>
    </font>
    <font>
      <sz val="14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20"/>
      <name val="Arial"/>
      <family val="2"/>
    </font>
    <font>
      <sz val="10"/>
      <color theme="4" tint="0.59999389629810485"/>
      <name val="Arial"/>
      <family val="2"/>
    </font>
    <font>
      <b/>
      <sz val="10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3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74">
    <xf numFmtId="0" fontId="0" fillId="0" borderId="0"/>
    <xf numFmtId="0" fontId="5" fillId="0" borderId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center"/>
    </xf>
    <xf numFmtId="0" fontId="6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165" fontId="0" fillId="0" borderId="0" xfId="0" applyNumberFormat="1" applyAlignment="1">
      <alignment horizontal="center"/>
    </xf>
    <xf numFmtId="165" fontId="5" fillId="0" borderId="0" xfId="0" applyNumberFormat="1" applyFont="1" applyFill="1" applyBorder="1" applyAlignment="1" applyProtection="1">
      <alignment horizontal="center"/>
      <protection locked="0"/>
    </xf>
    <xf numFmtId="165" fontId="1" fillId="0" borderId="0" xfId="0" applyNumberFormat="1" applyFont="1" applyFill="1" applyBorder="1" applyAlignment="1" applyProtection="1">
      <alignment horizontal="center"/>
      <protection locked="0"/>
    </xf>
    <xf numFmtId="0" fontId="0" fillId="0" borderId="0" xfId="0" applyFill="1"/>
    <xf numFmtId="0" fontId="0" fillId="3" borderId="0" xfId="0" applyFill="1" applyBorder="1"/>
    <xf numFmtId="0" fontId="4" fillId="3" borderId="7" xfId="0" applyFont="1" applyFill="1" applyBorder="1"/>
    <xf numFmtId="0" fontId="12" fillId="3" borderId="0" xfId="0" applyFont="1" applyFill="1" applyBorder="1"/>
    <xf numFmtId="0" fontId="0" fillId="3" borderId="8" xfId="0" applyFill="1" applyBorder="1"/>
    <xf numFmtId="2" fontId="12" fillId="3" borderId="0" xfId="0" applyNumberFormat="1" applyFont="1" applyFill="1" applyBorder="1" applyAlignment="1">
      <alignment horizontal="left"/>
    </xf>
    <xf numFmtId="0" fontId="5" fillId="3" borderId="0" xfId="0" applyFont="1" applyFill="1" applyBorder="1"/>
    <xf numFmtId="2" fontId="4" fillId="3" borderId="7" xfId="0" applyNumberFormat="1" applyFont="1" applyFill="1" applyBorder="1" applyAlignment="1">
      <alignment horizontal="left" vertical="center"/>
    </xf>
    <xf numFmtId="2" fontId="4" fillId="3" borderId="0" xfId="0" applyNumberFormat="1" applyFont="1" applyFill="1" applyBorder="1" applyAlignment="1">
      <alignment horizontal="left" vertical="center"/>
    </xf>
    <xf numFmtId="0" fontId="0" fillId="6" borderId="0" xfId="0" applyFill="1"/>
    <xf numFmtId="2" fontId="2" fillId="3" borderId="7" xfId="0" applyNumberFormat="1" applyFont="1" applyFill="1" applyBorder="1" applyAlignment="1">
      <alignment horizontal="right" vertical="center"/>
    </xf>
    <xf numFmtId="0" fontId="2" fillId="3" borderId="0" xfId="0" applyFont="1" applyFill="1" applyAlignment="1">
      <alignment horizontal="center"/>
    </xf>
    <xf numFmtId="0" fontId="16" fillId="3" borderId="0" xfId="0" applyFont="1" applyFill="1" applyBorder="1" applyAlignment="1">
      <alignment horizontal="center"/>
    </xf>
    <xf numFmtId="0" fontId="17" fillId="5" borderId="0" xfId="0" applyFont="1" applyFill="1" applyAlignment="1">
      <alignment horizontal="center"/>
    </xf>
    <xf numFmtId="165" fontId="0" fillId="0" borderId="0" xfId="0" applyNumberFormat="1"/>
    <xf numFmtId="165" fontId="0" fillId="0" borderId="0" xfId="0" applyNumberFormat="1" applyFill="1" applyAlignment="1">
      <alignment horizontal="center"/>
    </xf>
    <xf numFmtId="165" fontId="0" fillId="0" borderId="0" xfId="0" applyNumberFormat="1" applyFill="1"/>
    <xf numFmtId="165" fontId="5" fillId="0" borderId="0" xfId="0" applyNumberFormat="1" applyFont="1" applyFill="1" applyBorder="1" applyAlignment="1">
      <alignment horizontal="center"/>
    </xf>
    <xf numFmtId="1" fontId="5" fillId="0" borderId="0" xfId="0" applyNumberFormat="1" applyFont="1" applyFill="1" applyBorder="1" applyAlignment="1" applyProtection="1">
      <alignment horizontal="center"/>
      <protection locked="0"/>
    </xf>
    <xf numFmtId="1" fontId="0" fillId="0" borderId="0" xfId="0" applyNumberFormat="1"/>
    <xf numFmtId="1" fontId="0" fillId="0" borderId="0" xfId="0" applyNumberFormat="1" applyAlignment="1">
      <alignment horizontal="center"/>
    </xf>
    <xf numFmtId="1" fontId="0" fillId="0" borderId="0" xfId="0" applyNumberFormat="1" applyFill="1" applyAlignment="1">
      <alignment horizontal="center"/>
    </xf>
    <xf numFmtId="1" fontId="0" fillId="0" borderId="0" xfId="0" applyNumberFormat="1" applyFill="1"/>
    <xf numFmtId="1" fontId="11" fillId="0" borderId="0" xfId="0" applyNumberFormat="1" applyFont="1" applyAlignment="1">
      <alignment horizontal="center"/>
    </xf>
    <xf numFmtId="166" fontId="0" fillId="3" borderId="0" xfId="0" applyNumberFormat="1" applyFill="1" applyBorder="1"/>
    <xf numFmtId="166" fontId="5" fillId="3" borderId="0" xfId="0" applyNumberFormat="1" applyFont="1" applyFill="1" applyBorder="1"/>
    <xf numFmtId="166" fontId="0" fillId="0" borderId="0" xfId="0" applyNumberFormat="1"/>
    <xf numFmtId="2" fontId="12" fillId="4" borderId="2" xfId="0" applyNumberFormat="1" applyFont="1" applyFill="1" applyBorder="1" applyAlignment="1">
      <alignment horizontal="left"/>
    </xf>
    <xf numFmtId="2" fontId="12" fillId="4" borderId="1" xfId="0" applyNumberFormat="1" applyFont="1" applyFill="1" applyBorder="1" applyAlignment="1">
      <alignment horizontal="left"/>
    </xf>
    <xf numFmtId="2" fontId="12" fillId="4" borderId="3" xfId="0" applyNumberFormat="1" applyFont="1" applyFill="1" applyBorder="1" applyAlignment="1">
      <alignment horizontal="left"/>
    </xf>
    <xf numFmtId="0" fontId="15" fillId="3" borderId="4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5" fillId="0" borderId="0" xfId="0" applyFont="1" applyFill="1"/>
    <xf numFmtId="165" fontId="5" fillId="0" borderId="0" xfId="0" applyNumberFormat="1" applyFont="1" applyFill="1" applyAlignment="1">
      <alignment horizontal="center"/>
    </xf>
    <xf numFmtId="165" fontId="10" fillId="0" borderId="0" xfId="0" applyNumberFormat="1" applyFont="1" applyFill="1" applyAlignment="1">
      <alignment horizontal="center"/>
    </xf>
    <xf numFmtId="165" fontId="11" fillId="0" borderId="0" xfId="0" applyNumberFormat="1" applyFont="1" applyFill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165" fontId="9" fillId="0" borderId="0" xfId="0" applyNumberFormat="1" applyFont="1" applyFill="1" applyBorder="1" applyAlignment="1">
      <alignment horizontal="center" vertical="top" wrapText="1"/>
    </xf>
  </cellXfs>
  <cellStyles count="174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Normal" xfId="0" builtinId="0"/>
    <cellStyle name="Normal 2" xfId="1" xr:uid="{00000000-0005-0000-0000-0000AE000000}"/>
  </cellStyles>
  <dxfs count="0"/>
  <tableStyles count="0" defaultTableStyle="TableStyleMedium9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Dave_Bowden/My%20Documents/Work/Survey/Survey/survey/xlcomps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</sheetNames>
    <sheetDataSet>
      <sheetData sheetId="0"/>
      <sheetData sheetId="1">
        <row r="9">
          <cell r="A9" t="str">
            <v>REMOTE STN.</v>
          </cell>
          <cell r="B9" t="str">
            <v>EASTING</v>
          </cell>
          <cell r="C9" t="str">
            <v>NORTHING</v>
          </cell>
          <cell r="D9" t="str">
            <v>DELAY</v>
          </cell>
        </row>
        <row r="10">
          <cell r="A10">
            <v>1</v>
          </cell>
          <cell r="B10">
            <v>443608.9</v>
          </cell>
          <cell r="C10">
            <v>6322398.7999999998</v>
          </cell>
          <cell r="D10">
            <v>0</v>
          </cell>
        </row>
        <row r="11">
          <cell r="A11">
            <v>2</v>
          </cell>
          <cell r="B11">
            <v>443607.7</v>
          </cell>
          <cell r="C11">
            <v>6322398.5</v>
          </cell>
          <cell r="D11">
            <v>0</v>
          </cell>
        </row>
        <row r="12">
          <cell r="A12">
            <v>3</v>
          </cell>
          <cell r="B12">
            <v>443608.5</v>
          </cell>
          <cell r="C12">
            <v>6322399.0999999996</v>
          </cell>
          <cell r="D12">
            <v>0</v>
          </cell>
        </row>
        <row r="13">
          <cell r="A13">
            <v>4</v>
          </cell>
          <cell r="B13">
            <v>443609.1</v>
          </cell>
          <cell r="C13">
            <v>6322397.9000000004</v>
          </cell>
          <cell r="D13">
            <v>0</v>
          </cell>
        </row>
        <row r="14">
          <cell r="A14">
            <v>5</v>
          </cell>
          <cell r="B14">
            <v>443608.9</v>
          </cell>
          <cell r="C14">
            <v>6322396</v>
          </cell>
          <cell r="D14">
            <v>0</v>
          </cell>
        </row>
        <row r="15">
          <cell r="A15">
            <v>6</v>
          </cell>
          <cell r="B15">
            <v>443609.2</v>
          </cell>
          <cell r="C15">
            <v>6322397</v>
          </cell>
        </row>
        <row r="16">
          <cell r="A16">
            <v>7</v>
          </cell>
          <cell r="B16">
            <v>443609.2</v>
          </cell>
          <cell r="C16">
            <v>6322397</v>
          </cell>
        </row>
        <row r="17">
          <cell r="A17">
            <v>8</v>
          </cell>
          <cell r="B17">
            <v>443609.2</v>
          </cell>
          <cell r="C17">
            <v>6322397</v>
          </cell>
        </row>
        <row r="18">
          <cell r="A18">
            <v>9</v>
          </cell>
          <cell r="B18">
            <v>443609.2</v>
          </cell>
          <cell r="C18">
            <v>6322397</v>
          </cell>
        </row>
        <row r="19">
          <cell r="A19">
            <v>10</v>
          </cell>
          <cell r="B19">
            <v>443609.2</v>
          </cell>
          <cell r="C19">
            <v>6322397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4">
          <cell r="F14"/>
        </row>
      </sheetData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theme="4" tint="-0.499984740745262"/>
    <pageSetUpPr fitToPage="1"/>
  </sheetPr>
  <dimension ref="A1:J18"/>
  <sheetViews>
    <sheetView tabSelected="1" workbookViewId="0">
      <selection activeCell="C34" sqref="C34"/>
    </sheetView>
  </sheetViews>
  <sheetFormatPr baseColWidth="10" defaultColWidth="8.83203125" defaultRowHeight="13" x14ac:dyDescent="0.15"/>
  <cols>
    <col min="1" max="1" width="19.5" customWidth="1"/>
    <col min="2" max="3" width="14.6640625" customWidth="1"/>
    <col min="4" max="4" width="9.6640625" customWidth="1"/>
    <col min="5" max="5" width="9.5" customWidth="1"/>
    <col min="6" max="6" width="11.83203125" customWidth="1"/>
    <col min="7" max="8" width="8.33203125" style="35" customWidth="1"/>
    <col min="9" max="9" width="10.33203125" customWidth="1"/>
    <col min="10" max="10" width="4.83203125" customWidth="1"/>
    <col min="11" max="17" width="7" customWidth="1"/>
  </cols>
  <sheetData>
    <row r="1" spans="1:10" ht="34" customHeight="1" x14ac:dyDescent="0.15">
      <c r="A1" s="39"/>
      <c r="B1" s="40"/>
      <c r="C1" s="40"/>
      <c r="D1" s="40"/>
      <c r="E1" s="40"/>
      <c r="F1" s="40"/>
      <c r="G1" s="40"/>
      <c r="H1" s="40"/>
      <c r="I1" s="41"/>
      <c r="J1" s="18"/>
    </row>
    <row r="2" spans="1:10" ht="17" customHeight="1" x14ac:dyDescent="0.2">
      <c r="A2" s="11" t="s">
        <v>41</v>
      </c>
      <c r="B2" s="36" t="s">
        <v>3</v>
      </c>
      <c r="C2" s="37"/>
      <c r="D2" s="38"/>
      <c r="E2" s="12"/>
      <c r="F2" s="10"/>
      <c r="G2" s="33"/>
      <c r="H2" s="33"/>
      <c r="I2" s="13"/>
      <c r="J2" s="18"/>
    </row>
    <row r="3" spans="1:10" ht="17" customHeight="1" x14ac:dyDescent="0.2">
      <c r="A3" s="11"/>
      <c r="B3" s="14"/>
      <c r="C3" s="12"/>
      <c r="D3" s="12"/>
      <c r="E3" s="12"/>
      <c r="F3" s="10"/>
      <c r="G3" s="33"/>
      <c r="H3" s="33"/>
      <c r="I3" s="13"/>
      <c r="J3" s="18"/>
    </row>
    <row r="4" spans="1:10" ht="17" customHeight="1" x14ac:dyDescent="0.15">
      <c r="A4" s="16"/>
      <c r="B4" s="17"/>
      <c r="C4" s="17"/>
      <c r="D4" s="17"/>
      <c r="E4" s="17"/>
      <c r="F4" s="17"/>
      <c r="G4" s="34"/>
      <c r="H4" s="34"/>
      <c r="I4" s="13"/>
      <c r="J4" s="18"/>
    </row>
    <row r="5" spans="1:10" ht="17" customHeight="1" x14ac:dyDescent="0.15">
      <c r="A5" s="16"/>
      <c r="B5" s="17"/>
      <c r="C5" s="17"/>
      <c r="D5" s="17"/>
      <c r="E5" s="17"/>
      <c r="F5" s="17"/>
      <c r="G5" s="34"/>
      <c r="H5" s="34"/>
      <c r="I5" s="13"/>
      <c r="J5" s="18"/>
    </row>
    <row r="6" spans="1:10" ht="17" customHeight="1" x14ac:dyDescent="0.15">
      <c r="A6" s="16"/>
      <c r="B6" s="17"/>
      <c r="C6" s="17"/>
      <c r="D6" s="17"/>
      <c r="E6" s="17"/>
      <c r="F6" s="17"/>
      <c r="G6" s="34"/>
      <c r="H6" s="34"/>
      <c r="I6" s="13"/>
      <c r="J6" s="18"/>
    </row>
    <row r="7" spans="1:10" ht="17" customHeight="1" x14ac:dyDescent="0.15">
      <c r="A7" s="16" t="s">
        <v>42</v>
      </c>
      <c r="B7" s="20" t="s">
        <v>1</v>
      </c>
      <c r="C7" s="20" t="s">
        <v>2</v>
      </c>
      <c r="D7" s="15"/>
      <c r="E7" s="15"/>
      <c r="F7" s="15"/>
      <c r="G7" s="34"/>
      <c r="H7" s="34"/>
      <c r="I7" s="13"/>
      <c r="J7" s="18"/>
    </row>
    <row r="8" spans="1:10" ht="17" customHeight="1" x14ac:dyDescent="0.15">
      <c r="A8" s="19" t="s">
        <v>4</v>
      </c>
      <c r="B8" s="22">
        <f>VLOOKUP($B$2,Rigs,2,0)</f>
        <v>-35.309899999999999</v>
      </c>
      <c r="C8" s="22">
        <f>VLOOKUP($B$2,Rigs,3,0)</f>
        <v>26.004000000000001</v>
      </c>
      <c r="D8" s="15"/>
      <c r="E8" s="15"/>
      <c r="F8" s="15"/>
      <c r="G8" s="34"/>
      <c r="H8" s="34"/>
      <c r="I8" s="13"/>
      <c r="J8" s="18"/>
    </row>
    <row r="9" spans="1:10" ht="17" customHeight="1" x14ac:dyDescent="0.15">
      <c r="A9" s="19" t="s">
        <v>5</v>
      </c>
      <c r="B9" s="22">
        <f>VLOOKUP($B$2,Rigs,4,0)</f>
        <v>-35.743899999999996</v>
      </c>
      <c r="C9" s="22">
        <f>VLOOKUP($B$2,Rigs,5,0)</f>
        <v>31.188600000000001</v>
      </c>
      <c r="D9" s="15"/>
      <c r="E9" s="15"/>
      <c r="F9" s="15"/>
      <c r="G9" s="34"/>
      <c r="H9" s="34"/>
      <c r="I9" s="13"/>
      <c r="J9" s="18"/>
    </row>
    <row r="10" spans="1:10" ht="17" customHeight="1" x14ac:dyDescent="0.15">
      <c r="A10" s="19" t="s">
        <v>6</v>
      </c>
      <c r="B10" s="22">
        <f>VLOOKUP($B$2,Rigs,6,0)</f>
        <v>35.743899999999996</v>
      </c>
      <c r="C10" s="22">
        <f>VLOOKUP($B$2,Rigs,7,0)</f>
        <v>31.188600000000001</v>
      </c>
      <c r="D10" s="15"/>
      <c r="E10" s="15"/>
      <c r="F10" s="15"/>
      <c r="G10" s="34"/>
      <c r="H10" s="34"/>
      <c r="I10" s="13"/>
      <c r="J10" s="18"/>
    </row>
    <row r="11" spans="1:10" ht="17" customHeight="1" x14ac:dyDescent="0.15">
      <c r="A11" s="19" t="s">
        <v>7</v>
      </c>
      <c r="B11" s="22">
        <f>VLOOKUP($B$2,Rigs,8,0)</f>
        <v>35.309899999999999</v>
      </c>
      <c r="C11" s="22">
        <f>VLOOKUP($B$2,Rigs,9,0)</f>
        <v>26.004000000000001</v>
      </c>
      <c r="D11" s="15"/>
      <c r="E11" s="15"/>
      <c r="F11" s="15"/>
      <c r="G11" s="34"/>
      <c r="H11" s="34"/>
      <c r="I11" s="13"/>
      <c r="J11" s="18"/>
    </row>
    <row r="12" spans="1:10" ht="17" customHeight="1" x14ac:dyDescent="0.15">
      <c r="A12" s="19" t="s">
        <v>8</v>
      </c>
      <c r="B12" s="22">
        <f>VLOOKUP($B$2,Rigs,10,0)</f>
        <v>35.319800000000001</v>
      </c>
      <c r="C12" s="22">
        <f>VLOOKUP($B$2,Rigs,11,0)</f>
        <v>-26.019200000000001</v>
      </c>
      <c r="D12" s="15"/>
      <c r="E12" s="15"/>
      <c r="F12" s="15"/>
      <c r="G12" s="34"/>
      <c r="H12" s="34"/>
      <c r="I12" s="13"/>
      <c r="J12" s="18"/>
    </row>
    <row r="13" spans="1:10" ht="17" customHeight="1" x14ac:dyDescent="0.15">
      <c r="A13" s="19" t="s">
        <v>9</v>
      </c>
      <c r="B13" s="22">
        <f>VLOOKUP($B$2,Rigs,12,0)</f>
        <v>35.734099999999998</v>
      </c>
      <c r="C13" s="22">
        <f>VLOOKUP($B$2,Rigs,13,0)</f>
        <v>-31.203800000000001</v>
      </c>
      <c r="D13" s="15"/>
      <c r="E13" s="15"/>
      <c r="F13" s="15"/>
      <c r="G13" s="34"/>
      <c r="H13" s="34"/>
      <c r="I13" s="13"/>
      <c r="J13" s="18"/>
    </row>
    <row r="14" spans="1:10" ht="17" customHeight="1" x14ac:dyDescent="0.15">
      <c r="A14" s="19" t="s">
        <v>10</v>
      </c>
      <c r="B14" s="22">
        <f>VLOOKUP($B$2,Rigs,14,0)</f>
        <v>-35.734099999999998</v>
      </c>
      <c r="C14" s="22">
        <f>VLOOKUP($B$2,Rigs,15,0)</f>
        <v>-31.203800000000001</v>
      </c>
      <c r="D14" s="15"/>
      <c r="E14" s="15"/>
      <c r="F14" s="15"/>
      <c r="G14" s="34"/>
      <c r="H14" s="34"/>
      <c r="I14" s="13"/>
      <c r="J14" s="18"/>
    </row>
    <row r="15" spans="1:10" ht="17" customHeight="1" x14ac:dyDescent="0.15">
      <c r="A15" s="19" t="s">
        <v>11</v>
      </c>
      <c r="B15" s="22">
        <f>VLOOKUP($B$2,Rigs,16,0)</f>
        <v>-35.319800000000001</v>
      </c>
      <c r="C15" s="22">
        <f>VLOOKUP($B$2,Rigs,17,0)</f>
        <v>-26.019200000000001</v>
      </c>
      <c r="D15" s="15"/>
      <c r="E15" s="15"/>
      <c r="F15" s="15"/>
      <c r="G15" s="34"/>
      <c r="H15" s="34"/>
      <c r="I15" s="13"/>
      <c r="J15" s="18"/>
    </row>
    <row r="16" spans="1:10" ht="17" customHeight="1" x14ac:dyDescent="0.15">
      <c r="A16" s="16"/>
      <c r="B16" s="21">
        <f>B8</f>
        <v>-35.309899999999999</v>
      </c>
      <c r="C16" s="21">
        <f>C8</f>
        <v>26.004000000000001</v>
      </c>
      <c r="D16" s="15"/>
      <c r="E16" s="15"/>
      <c r="F16" s="15"/>
      <c r="G16" s="34"/>
      <c r="H16" s="34"/>
      <c r="I16" s="13"/>
      <c r="J16" s="18"/>
    </row>
    <row r="17" spans="1:10" ht="17" customHeight="1" x14ac:dyDescent="0.15">
      <c r="A17" s="16"/>
      <c r="B17" s="15"/>
      <c r="C17" s="15"/>
      <c r="D17" s="15"/>
      <c r="E17" s="15"/>
      <c r="F17" s="15"/>
      <c r="G17" s="34"/>
      <c r="H17" s="34"/>
      <c r="I17" s="13"/>
      <c r="J17" s="18"/>
    </row>
    <row r="18" spans="1:10" ht="17" customHeight="1" x14ac:dyDescent="0.15">
      <c r="A18" s="16"/>
      <c r="B18" s="15"/>
      <c r="C18" s="15"/>
      <c r="D18" s="15"/>
      <c r="E18" s="15"/>
      <c r="F18" s="15"/>
      <c r="G18" s="34"/>
      <c r="H18" s="34"/>
      <c r="I18" s="13"/>
      <c r="J18" s="18"/>
    </row>
  </sheetData>
  <sheetProtection selectLockedCells="1"/>
  <mergeCells count="2">
    <mergeCell ref="B2:D2"/>
    <mergeCell ref="A1:I1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3000000}">
          <x14:formula1>
            <xm:f>'Rig Data'!$A$3:$A$34</xm:f>
          </x14:formula1>
          <xm:sqref>B2:D2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>
    <tabColor theme="6" tint="-0.249977111117893"/>
  </sheetPr>
  <dimension ref="A1:AM53"/>
  <sheetViews>
    <sheetView zoomScale="85" zoomScaleNormal="85" zoomScalePageLayoutView="85" workbookViewId="0">
      <pane xSplit="1" ySplit="2" topLeftCell="B3" activePane="bottomRight" state="frozen"/>
      <selection activeCell="B19" sqref="B19"/>
      <selection pane="topRight" activeCell="B19" sqref="B19"/>
      <selection pane="bottomLeft" activeCell="B19" sqref="B19"/>
      <selection pane="bottomRight" activeCell="S39" sqref="S39"/>
    </sheetView>
  </sheetViews>
  <sheetFormatPr baseColWidth="10" defaultColWidth="8.83203125" defaultRowHeight="13" x14ac:dyDescent="0.15"/>
  <cols>
    <col min="1" max="1" width="19.6640625" customWidth="1"/>
    <col min="2" max="2" width="7.5" style="1" bestFit="1" customWidth="1"/>
    <col min="3" max="3" width="6.6640625" style="1" bestFit="1" customWidth="1"/>
    <col min="4" max="4" width="7.5" style="1" bestFit="1" customWidth="1"/>
    <col min="5" max="10" width="6.6640625" style="1" bestFit="1" customWidth="1"/>
    <col min="11" max="11" width="7.5" style="1" bestFit="1" customWidth="1"/>
    <col min="12" max="12" width="6.6640625" style="1" bestFit="1" customWidth="1"/>
    <col min="13" max="17" width="7.5" style="1" bestFit="1" customWidth="1"/>
    <col min="18" max="20" width="6.5" style="1" bestFit="1" customWidth="1"/>
    <col min="21" max="21" width="5.6640625" style="1" bestFit="1" customWidth="1"/>
    <col min="22" max="22" width="6.5" style="1" bestFit="1" customWidth="1"/>
    <col min="23" max="23" width="6.1640625" style="1" bestFit="1" customWidth="1"/>
    <col min="24" max="24" width="6.5" style="1" bestFit="1" customWidth="1"/>
    <col min="25" max="25" width="5.6640625" style="1" bestFit="1" customWidth="1"/>
    <col min="26" max="26" width="10.1640625" bestFit="1" customWidth="1"/>
    <col min="27" max="35" width="7.83203125" bestFit="1" customWidth="1"/>
    <col min="36" max="38" width="8.83203125" bestFit="1" customWidth="1"/>
    <col min="39" max="39" width="9.1640625" style="1" customWidth="1"/>
    <col min="40" max="40" width="51.1640625" bestFit="1" customWidth="1"/>
  </cols>
  <sheetData>
    <row r="1" spans="1:39" s="4" customFormat="1" x14ac:dyDescent="0.15">
      <c r="A1" s="4">
        <v>1</v>
      </c>
      <c r="B1" s="4">
        <v>2</v>
      </c>
      <c r="C1" s="4">
        <v>3</v>
      </c>
      <c r="D1" s="4">
        <v>4</v>
      </c>
      <c r="E1" s="4">
        <v>5</v>
      </c>
      <c r="F1" s="4">
        <v>6</v>
      </c>
      <c r="G1" s="4">
        <v>7</v>
      </c>
      <c r="H1" s="4">
        <v>8</v>
      </c>
      <c r="I1" s="4">
        <v>9</v>
      </c>
      <c r="J1" s="4">
        <v>10</v>
      </c>
      <c r="K1" s="4">
        <v>11</v>
      </c>
      <c r="L1" s="4">
        <v>12</v>
      </c>
      <c r="M1" s="4">
        <v>13</v>
      </c>
      <c r="N1" s="4">
        <v>14</v>
      </c>
      <c r="O1" s="4">
        <v>15</v>
      </c>
      <c r="P1" s="4">
        <v>16</v>
      </c>
      <c r="Q1" s="4">
        <v>17</v>
      </c>
      <c r="R1" s="4">
        <v>18</v>
      </c>
      <c r="S1" s="4">
        <v>19</v>
      </c>
      <c r="T1" s="4">
        <v>20</v>
      </c>
      <c r="U1" s="4">
        <v>21</v>
      </c>
      <c r="V1" s="4">
        <v>22</v>
      </c>
      <c r="W1" s="4">
        <v>23</v>
      </c>
      <c r="X1" s="4">
        <v>24</v>
      </c>
      <c r="Y1" s="4">
        <v>25</v>
      </c>
    </row>
    <row r="2" spans="1:39" s="3" customFormat="1" x14ac:dyDescent="0.15">
      <c r="A2" s="5" t="s">
        <v>0</v>
      </c>
      <c r="B2" s="42" t="s">
        <v>4</v>
      </c>
      <c r="C2" s="42"/>
      <c r="D2" s="42" t="s">
        <v>5</v>
      </c>
      <c r="E2" s="42"/>
      <c r="F2" s="42" t="s">
        <v>6</v>
      </c>
      <c r="G2" s="42"/>
      <c r="H2" s="42" t="s">
        <v>7</v>
      </c>
      <c r="I2" s="42"/>
      <c r="J2" s="42" t="s">
        <v>8</v>
      </c>
      <c r="K2" s="42"/>
      <c r="L2" s="42" t="s">
        <v>9</v>
      </c>
      <c r="M2" s="42"/>
      <c r="N2" s="42" t="s">
        <v>10</v>
      </c>
      <c r="O2" s="42"/>
      <c r="P2" s="42" t="s">
        <v>11</v>
      </c>
      <c r="Q2" s="42"/>
      <c r="R2" s="42" t="s">
        <v>12</v>
      </c>
      <c r="S2" s="42"/>
      <c r="T2" s="42" t="s">
        <v>13</v>
      </c>
      <c r="U2" s="42"/>
      <c r="V2" s="42" t="s">
        <v>14</v>
      </c>
      <c r="W2" s="42"/>
      <c r="X2" s="42" t="s">
        <v>15</v>
      </c>
      <c r="Y2" s="4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4"/>
    </row>
    <row r="3" spans="1:39" s="9" customFormat="1" x14ac:dyDescent="0.15">
      <c r="A3" s="43" t="s">
        <v>3</v>
      </c>
      <c r="B3" s="8">
        <v>-35.309899999999999</v>
      </c>
      <c r="C3" s="8">
        <v>26.004000000000001</v>
      </c>
      <c r="D3" s="8">
        <v>-35.743899999999996</v>
      </c>
      <c r="E3" s="8">
        <v>31.188600000000001</v>
      </c>
      <c r="F3" s="8">
        <v>35.743899999999996</v>
      </c>
      <c r="G3" s="8">
        <v>31.188600000000001</v>
      </c>
      <c r="H3" s="8">
        <v>35.309899999999999</v>
      </c>
      <c r="I3" s="8">
        <v>26.004000000000001</v>
      </c>
      <c r="J3" s="8">
        <v>35.319800000000001</v>
      </c>
      <c r="K3" s="8">
        <v>-26.019200000000001</v>
      </c>
      <c r="L3" s="8">
        <v>35.734099999999998</v>
      </c>
      <c r="M3" s="8">
        <v>-31.203800000000001</v>
      </c>
      <c r="N3" s="8">
        <v>-35.734099999999998</v>
      </c>
      <c r="O3" s="8">
        <v>-31.203800000000001</v>
      </c>
      <c r="P3" s="8">
        <v>-35.319800000000001</v>
      </c>
      <c r="Q3" s="8">
        <v>-26.019200000000001</v>
      </c>
      <c r="R3" s="8"/>
      <c r="S3" s="8"/>
      <c r="T3" s="8"/>
      <c r="U3" s="8"/>
      <c r="V3" s="8"/>
      <c r="W3" s="8"/>
      <c r="X3" s="8"/>
      <c r="Y3" s="8"/>
      <c r="Z3" s="7"/>
      <c r="AA3" s="7"/>
      <c r="AB3" s="7"/>
      <c r="AC3" s="7"/>
      <c r="AD3" s="7"/>
      <c r="AE3" s="7"/>
      <c r="AF3" s="7"/>
      <c r="AG3" s="7"/>
      <c r="AH3" s="7"/>
      <c r="AI3" s="25"/>
      <c r="AJ3" s="25"/>
      <c r="AK3" s="25"/>
      <c r="AL3" s="31"/>
      <c r="AM3" s="30"/>
    </row>
    <row r="4" spans="1:39" s="9" customFormat="1" x14ac:dyDescent="0.15">
      <c r="A4" s="9" t="s">
        <v>36</v>
      </c>
      <c r="B4" s="24">
        <v>-24.08</v>
      </c>
      <c r="C4" s="24">
        <v>-27.37</v>
      </c>
      <c r="D4" s="24">
        <v>-24.08</v>
      </c>
      <c r="E4" s="24">
        <v>-24.66</v>
      </c>
      <c r="F4" s="24">
        <v>-24.08</v>
      </c>
      <c r="G4" s="24">
        <v>24.66</v>
      </c>
      <c r="H4" s="24">
        <v>-24.08</v>
      </c>
      <c r="I4" s="24">
        <v>27.37</v>
      </c>
      <c r="J4" s="24">
        <v>24.08</v>
      </c>
      <c r="K4" s="24">
        <v>27.37</v>
      </c>
      <c r="L4" s="24">
        <v>24.08</v>
      </c>
      <c r="M4" s="24">
        <v>24.66</v>
      </c>
      <c r="N4" s="24">
        <v>24.08</v>
      </c>
      <c r="O4" s="24">
        <v>-24.66</v>
      </c>
      <c r="P4" s="24">
        <v>24.08</v>
      </c>
      <c r="Q4" s="24">
        <v>-27.36</v>
      </c>
      <c r="R4" s="24"/>
      <c r="S4" s="24"/>
      <c r="T4" s="24"/>
      <c r="U4" s="24"/>
      <c r="V4" s="24"/>
      <c r="W4" s="24"/>
      <c r="X4" s="24"/>
      <c r="Y4" s="24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31"/>
      <c r="AM4" s="30"/>
    </row>
    <row r="5" spans="1:39" s="9" customFormat="1" x14ac:dyDescent="0.15">
      <c r="A5" s="43" t="s">
        <v>31</v>
      </c>
      <c r="B5" s="24">
        <v>33.799999999999997</v>
      </c>
      <c r="C5" s="24">
        <v>45.6</v>
      </c>
      <c r="D5" s="24">
        <v>32.9</v>
      </c>
      <c r="E5" s="24">
        <v>36.049999999999997</v>
      </c>
      <c r="F5" s="7">
        <v>32.9</v>
      </c>
      <c r="G5" s="7">
        <v>32.049999999999997</v>
      </c>
      <c r="H5" s="7">
        <v>32.9</v>
      </c>
      <c r="I5" s="7">
        <v>-32.200000000000003</v>
      </c>
      <c r="J5" s="7">
        <v>32.9</v>
      </c>
      <c r="K5" s="7">
        <v>-36.25</v>
      </c>
      <c r="L5" s="7">
        <v>33.799999999999997</v>
      </c>
      <c r="M5" s="7">
        <v>-45.8</v>
      </c>
      <c r="N5" s="7">
        <v>-33.799999999999997</v>
      </c>
      <c r="O5" s="7">
        <v>-45.8</v>
      </c>
      <c r="P5" s="7">
        <v>-32.9</v>
      </c>
      <c r="Q5" s="7">
        <v>-36.25</v>
      </c>
      <c r="R5" s="7"/>
      <c r="S5" s="7"/>
      <c r="T5" s="7"/>
      <c r="U5" s="7"/>
      <c r="V5" s="7"/>
      <c r="W5" s="7"/>
      <c r="X5" s="7"/>
      <c r="Y5" s="7"/>
      <c r="Z5" s="26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27"/>
      <c r="AM5" s="27"/>
    </row>
    <row r="6" spans="1:39" s="9" customFormat="1" x14ac:dyDescent="0.15">
      <c r="A6" s="43" t="s">
        <v>32</v>
      </c>
      <c r="B6" s="24">
        <v>33.799999999999997</v>
      </c>
      <c r="C6" s="24">
        <v>45.6</v>
      </c>
      <c r="D6" s="24"/>
      <c r="E6" s="24"/>
      <c r="F6" s="7">
        <v>32.9</v>
      </c>
      <c r="G6" s="7">
        <v>32.049999999999997</v>
      </c>
      <c r="H6" s="7">
        <v>32.9</v>
      </c>
      <c r="I6" s="7">
        <v>-32.200000000000003</v>
      </c>
      <c r="J6" s="7"/>
      <c r="K6" s="7"/>
      <c r="L6" s="7">
        <v>33.799999999999997</v>
      </c>
      <c r="M6" s="7">
        <v>-45.8</v>
      </c>
      <c r="N6" s="7">
        <v>-33.799999999999997</v>
      </c>
      <c r="O6" s="7">
        <v>-45.8</v>
      </c>
      <c r="P6" s="7"/>
      <c r="Q6" s="7"/>
      <c r="R6" s="7"/>
      <c r="S6" s="7"/>
      <c r="T6" s="7"/>
      <c r="U6" s="7"/>
      <c r="V6" s="7"/>
      <c r="W6" s="7"/>
      <c r="X6" s="7"/>
      <c r="Y6" s="7"/>
      <c r="Z6" s="26"/>
      <c r="AA6" s="7"/>
      <c r="AB6" s="44"/>
      <c r="AC6" s="24"/>
      <c r="AD6" s="24"/>
      <c r="AE6" s="44"/>
      <c r="AF6" s="24"/>
      <c r="AG6" s="24"/>
      <c r="AH6" s="44"/>
      <c r="AI6" s="24"/>
      <c r="AJ6" s="24"/>
      <c r="AK6" s="7"/>
      <c r="AL6" s="30"/>
      <c r="AM6" s="27"/>
    </row>
    <row r="7" spans="1:39" s="9" customFormat="1" x14ac:dyDescent="0.15">
      <c r="A7" s="43" t="s">
        <v>23</v>
      </c>
      <c r="B7" s="24">
        <v>30.73</v>
      </c>
      <c r="C7" s="24">
        <v>36.74</v>
      </c>
      <c r="D7" s="24">
        <v>30.73</v>
      </c>
      <c r="E7" s="24">
        <v>32.74</v>
      </c>
      <c r="F7" s="24">
        <v>30.73</v>
      </c>
      <c r="G7" s="24">
        <v>-31.86</v>
      </c>
      <c r="H7" s="24">
        <v>30.73</v>
      </c>
      <c r="I7" s="24">
        <v>-35.86</v>
      </c>
      <c r="J7" s="24">
        <v>-30.7</v>
      </c>
      <c r="K7" s="24">
        <v>-36.69</v>
      </c>
      <c r="L7" s="24">
        <v>-30.7</v>
      </c>
      <c r="M7" s="24">
        <v>-32.69</v>
      </c>
      <c r="N7" s="24">
        <v>-30.7</v>
      </c>
      <c r="O7" s="24">
        <v>32.83</v>
      </c>
      <c r="P7" s="24">
        <v>-30.7</v>
      </c>
      <c r="Q7" s="24">
        <v>36.83</v>
      </c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5"/>
      <c r="AJ7" s="25"/>
      <c r="AK7" s="25"/>
      <c r="AL7" s="31"/>
      <c r="AM7" s="30"/>
    </row>
    <row r="8" spans="1:39" s="9" customFormat="1" x14ac:dyDescent="0.15">
      <c r="A8" s="43" t="s">
        <v>29</v>
      </c>
      <c r="B8" s="24">
        <v>28.65</v>
      </c>
      <c r="C8" s="24">
        <v>37.68</v>
      </c>
      <c r="D8" s="24">
        <v>28.65</v>
      </c>
      <c r="E8" s="24">
        <v>32.68</v>
      </c>
      <c r="F8" s="24">
        <v>28.65</v>
      </c>
      <c r="G8" s="24">
        <v>-17.190000000000001</v>
      </c>
      <c r="H8" s="24">
        <v>28.65</v>
      </c>
      <c r="I8" s="24">
        <v>-22.19</v>
      </c>
      <c r="J8" s="24">
        <v>-28.65</v>
      </c>
      <c r="K8" s="24">
        <v>-22.19</v>
      </c>
      <c r="L8" s="24">
        <v>-28.65</v>
      </c>
      <c r="M8" s="24">
        <v>-17.190000000000001</v>
      </c>
      <c r="N8" s="24">
        <v>-28.65</v>
      </c>
      <c r="O8" s="24">
        <v>32.68</v>
      </c>
      <c r="P8" s="24">
        <v>-28.65</v>
      </c>
      <c r="Q8" s="24">
        <v>37.68</v>
      </c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5"/>
      <c r="AJ8" s="25"/>
      <c r="AK8" s="25"/>
      <c r="AL8" s="31"/>
      <c r="AM8" s="30"/>
    </row>
    <row r="9" spans="1:39" s="9" customFormat="1" x14ac:dyDescent="0.15">
      <c r="A9" s="43" t="s">
        <v>17</v>
      </c>
      <c r="B9" s="24">
        <v>28.8</v>
      </c>
      <c r="C9" s="24">
        <v>36.200000000000003</v>
      </c>
      <c r="D9" s="24">
        <v>28.8</v>
      </c>
      <c r="E9" s="24">
        <v>34.200000000000003</v>
      </c>
      <c r="F9" s="24">
        <v>28.8</v>
      </c>
      <c r="G9" s="24">
        <v>-18.5</v>
      </c>
      <c r="H9" s="24">
        <v>28.8</v>
      </c>
      <c r="I9" s="24">
        <v>-20.5</v>
      </c>
      <c r="J9" s="24">
        <v>-28.8</v>
      </c>
      <c r="K9" s="24">
        <v>-20.5</v>
      </c>
      <c r="L9" s="24">
        <v>-28.8</v>
      </c>
      <c r="M9" s="24">
        <v>-18.5</v>
      </c>
      <c r="N9" s="24">
        <v>-28.8</v>
      </c>
      <c r="O9" s="24">
        <v>34.200000000000003</v>
      </c>
      <c r="P9" s="24">
        <v>-28.8</v>
      </c>
      <c r="Q9" s="24">
        <v>36.200000000000003</v>
      </c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5"/>
      <c r="AJ9" s="25"/>
      <c r="AK9" s="25"/>
      <c r="AL9" s="31"/>
      <c r="AM9" s="30"/>
    </row>
    <row r="10" spans="1:39" s="9" customFormat="1" x14ac:dyDescent="0.15">
      <c r="A10" s="43" t="s">
        <v>33</v>
      </c>
      <c r="B10" s="24">
        <v>33.06</v>
      </c>
      <c r="C10" s="24">
        <v>38.33</v>
      </c>
      <c r="D10" s="24">
        <v>33.06</v>
      </c>
      <c r="E10" s="24">
        <v>34.82</v>
      </c>
      <c r="F10" s="24">
        <v>33.06</v>
      </c>
      <c r="G10" s="24">
        <v>-19.04</v>
      </c>
      <c r="H10" s="24">
        <v>33.06</v>
      </c>
      <c r="I10" s="24">
        <v>-22.54</v>
      </c>
      <c r="J10" s="24">
        <v>-32.97</v>
      </c>
      <c r="K10" s="24">
        <v>-22.54</v>
      </c>
      <c r="L10" s="24">
        <v>-32.92</v>
      </c>
      <c r="M10" s="24">
        <v>-19.05</v>
      </c>
      <c r="N10" s="24">
        <v>-32.96</v>
      </c>
      <c r="O10" s="24">
        <v>34.82</v>
      </c>
      <c r="P10" s="24">
        <v>-32.96</v>
      </c>
      <c r="Q10" s="24">
        <v>38.33</v>
      </c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5"/>
      <c r="AJ10" s="25"/>
      <c r="AK10" s="25"/>
      <c r="AL10" s="31"/>
      <c r="AM10" s="30"/>
    </row>
    <row r="11" spans="1:39" s="9" customFormat="1" x14ac:dyDescent="0.15">
      <c r="A11" s="43" t="s">
        <v>16</v>
      </c>
      <c r="B11" s="24">
        <v>33.06</v>
      </c>
      <c r="C11" s="24">
        <v>38.33</v>
      </c>
      <c r="D11" s="24">
        <v>33.06</v>
      </c>
      <c r="E11" s="24">
        <v>34.82</v>
      </c>
      <c r="F11" s="24">
        <v>33.06</v>
      </c>
      <c r="G11" s="24">
        <v>-19.04</v>
      </c>
      <c r="H11" s="24">
        <v>33.06</v>
      </c>
      <c r="I11" s="24">
        <v>-22.54</v>
      </c>
      <c r="J11" s="24">
        <v>-32.97</v>
      </c>
      <c r="K11" s="24">
        <v>-22.54</v>
      </c>
      <c r="L11" s="24">
        <v>-32.92</v>
      </c>
      <c r="M11" s="24">
        <v>-19.05</v>
      </c>
      <c r="N11" s="24">
        <v>-32.96</v>
      </c>
      <c r="O11" s="24">
        <v>34.82</v>
      </c>
      <c r="P11" s="24">
        <v>-32.96</v>
      </c>
      <c r="Q11" s="24">
        <v>38.33</v>
      </c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5"/>
      <c r="AJ11" s="25"/>
      <c r="AK11" s="25"/>
      <c r="AL11" s="31"/>
      <c r="AM11" s="30"/>
    </row>
    <row r="12" spans="1:39" s="9" customFormat="1" x14ac:dyDescent="0.15">
      <c r="A12" s="43" t="s">
        <v>19</v>
      </c>
      <c r="B12" s="45">
        <v>32.659999999999997</v>
      </c>
      <c r="C12" s="45">
        <v>32.65</v>
      </c>
      <c r="D12" s="45">
        <v>31.51</v>
      </c>
      <c r="E12" s="45">
        <v>28.99</v>
      </c>
      <c r="F12" s="45">
        <v>33.08</v>
      </c>
      <c r="G12" s="45">
        <v>-31.22</v>
      </c>
      <c r="H12" s="45">
        <v>33.1</v>
      </c>
      <c r="I12" s="45">
        <v>-34.78</v>
      </c>
      <c r="J12" s="45">
        <v>-33.1</v>
      </c>
      <c r="K12" s="45">
        <v>-34.78</v>
      </c>
      <c r="L12" s="45">
        <v>-33.08</v>
      </c>
      <c r="M12" s="45">
        <v>-31.22</v>
      </c>
      <c r="N12" s="45">
        <v>-30.61</v>
      </c>
      <c r="O12" s="45">
        <v>28.23</v>
      </c>
      <c r="P12" s="45">
        <v>-32.86</v>
      </c>
      <c r="Q12" s="45">
        <v>32.909999999999997</v>
      </c>
      <c r="R12" s="45"/>
      <c r="S12" s="45"/>
      <c r="T12" s="45"/>
      <c r="U12" s="45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5"/>
      <c r="AL12" s="31"/>
      <c r="AM12" s="30"/>
    </row>
    <row r="13" spans="1:39" s="9" customFormat="1" x14ac:dyDescent="0.15">
      <c r="A13" s="43" t="s">
        <v>18</v>
      </c>
      <c r="B13" s="45">
        <v>32.659999999999997</v>
      </c>
      <c r="C13" s="45">
        <v>32.65</v>
      </c>
      <c r="D13" s="45"/>
      <c r="E13" s="45"/>
      <c r="F13" s="45">
        <v>33.08</v>
      </c>
      <c r="G13" s="45">
        <v>-31.22</v>
      </c>
      <c r="H13" s="45">
        <v>33.1</v>
      </c>
      <c r="I13" s="45">
        <v>-34.78</v>
      </c>
      <c r="J13" s="45">
        <v>-33.1</v>
      </c>
      <c r="K13" s="45">
        <v>-34.78</v>
      </c>
      <c r="L13" s="45">
        <v>-33.08</v>
      </c>
      <c r="M13" s="45">
        <v>-31.22</v>
      </c>
      <c r="N13" s="45"/>
      <c r="O13" s="45"/>
      <c r="P13" s="45">
        <v>-32.86</v>
      </c>
      <c r="Q13" s="45">
        <v>32.909999999999997</v>
      </c>
      <c r="R13" s="45"/>
      <c r="S13" s="45"/>
      <c r="T13" s="45"/>
      <c r="U13" s="45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5"/>
      <c r="AJ13" s="25"/>
      <c r="AK13" s="25"/>
      <c r="AL13" s="31"/>
      <c r="AM13" s="30"/>
    </row>
    <row r="14" spans="1:39" s="9" customFormat="1" x14ac:dyDescent="0.15">
      <c r="A14" s="43" t="s">
        <v>24</v>
      </c>
      <c r="B14" s="24">
        <v>31.1389</v>
      </c>
      <c r="C14" s="24">
        <v>36.155999999999999</v>
      </c>
      <c r="D14" s="24">
        <v>31.1495</v>
      </c>
      <c r="E14" s="24">
        <v>34.0075</v>
      </c>
      <c r="F14" s="24">
        <v>30.709700000000002</v>
      </c>
      <c r="G14" s="24">
        <v>-17.874400000000001</v>
      </c>
      <c r="H14" s="24">
        <v>30.720199999999998</v>
      </c>
      <c r="I14" s="24">
        <v>-20.0228</v>
      </c>
      <c r="J14" s="24">
        <v>-30.587</v>
      </c>
      <c r="K14" s="24">
        <v>-20.228000000000002</v>
      </c>
      <c r="L14" s="24">
        <v>-30.6111</v>
      </c>
      <c r="M14" s="24">
        <v>-18.075700000000001</v>
      </c>
      <c r="N14" s="24">
        <v>-30.405799999999999</v>
      </c>
      <c r="O14" s="24">
        <v>34.225000000000001</v>
      </c>
      <c r="P14" s="24">
        <v>-30.4114</v>
      </c>
      <c r="Q14" s="24">
        <v>36.364800000000002</v>
      </c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5"/>
      <c r="AJ14" s="25"/>
      <c r="AK14" s="25"/>
      <c r="AL14" s="31"/>
      <c r="AM14" s="30"/>
    </row>
    <row r="15" spans="1:39" s="9" customFormat="1" x14ac:dyDescent="0.15">
      <c r="A15" s="43" t="s">
        <v>38</v>
      </c>
      <c r="B15" s="24">
        <v>-35.58</v>
      </c>
      <c r="C15" s="24">
        <v>47.21</v>
      </c>
      <c r="D15" s="24">
        <v>-31.59</v>
      </c>
      <c r="E15" s="24">
        <v>51.19</v>
      </c>
      <c r="F15" s="24">
        <v>31.59</v>
      </c>
      <c r="G15" s="24">
        <v>51.19</v>
      </c>
      <c r="H15" s="24">
        <v>35.58</v>
      </c>
      <c r="I15" s="24">
        <v>47.21</v>
      </c>
      <c r="J15" s="24">
        <v>35.590000000000003</v>
      </c>
      <c r="K15" s="24">
        <v>-33.04</v>
      </c>
      <c r="L15" s="24">
        <v>34.130000000000003</v>
      </c>
      <c r="M15" s="24">
        <v>-38.49</v>
      </c>
      <c r="N15" s="24">
        <v>-34.130000000000003</v>
      </c>
      <c r="O15" s="24">
        <v>-38.49</v>
      </c>
      <c r="P15" s="24">
        <v>-35.590000000000003</v>
      </c>
      <c r="Q15" s="24">
        <v>-33.04</v>
      </c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5"/>
      <c r="AJ15" s="25"/>
      <c r="AK15" s="25"/>
      <c r="AL15" s="31"/>
      <c r="AM15" s="30"/>
    </row>
    <row r="16" spans="1:39" s="9" customFormat="1" x14ac:dyDescent="0.15">
      <c r="A16" s="43" t="s">
        <v>28</v>
      </c>
      <c r="B16" s="24">
        <v>34.79</v>
      </c>
      <c r="C16" s="24">
        <v>41.27</v>
      </c>
      <c r="D16" s="24">
        <v>34.79</v>
      </c>
      <c r="E16" s="24">
        <v>36.75</v>
      </c>
      <c r="F16" s="24">
        <v>34.92</v>
      </c>
      <c r="G16" s="24">
        <v>-36.61</v>
      </c>
      <c r="H16" s="24">
        <v>34.92</v>
      </c>
      <c r="I16" s="24">
        <v>-41.15</v>
      </c>
      <c r="J16" s="24">
        <v>-35.159999999999997</v>
      </c>
      <c r="K16" s="24">
        <v>-40.96</v>
      </c>
      <c r="L16" s="24">
        <v>-35.159999999999997</v>
      </c>
      <c r="M16" s="24">
        <v>-36.4</v>
      </c>
      <c r="N16" s="24">
        <v>-35.04</v>
      </c>
      <c r="O16" s="24">
        <v>36.53</v>
      </c>
      <c r="P16" s="24">
        <v>-35.04</v>
      </c>
      <c r="Q16" s="24">
        <v>41.08</v>
      </c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5"/>
      <c r="AJ16" s="25"/>
      <c r="AK16" s="25"/>
      <c r="AL16" s="31"/>
      <c r="AM16" s="30"/>
    </row>
    <row r="17" spans="1:39" s="9" customFormat="1" x14ac:dyDescent="0.15">
      <c r="A17" s="43" t="s">
        <v>26</v>
      </c>
      <c r="B17" s="24">
        <v>32.64</v>
      </c>
      <c r="C17" s="24">
        <v>36</v>
      </c>
      <c r="D17" s="24">
        <v>32.64</v>
      </c>
      <c r="E17" s="24">
        <v>31</v>
      </c>
      <c r="F17" s="24">
        <v>32.630000000000003</v>
      </c>
      <c r="G17" s="24">
        <v>-31</v>
      </c>
      <c r="H17" s="24">
        <v>32.630000000000003</v>
      </c>
      <c r="I17" s="24">
        <v>-36</v>
      </c>
      <c r="J17" s="24">
        <v>-32.64</v>
      </c>
      <c r="K17" s="24">
        <v>-36</v>
      </c>
      <c r="L17" s="24">
        <v>-32.64</v>
      </c>
      <c r="M17" s="24">
        <v>-31</v>
      </c>
      <c r="N17" s="24">
        <v>-32.630000000000003</v>
      </c>
      <c r="O17" s="24">
        <v>31</v>
      </c>
      <c r="P17" s="24">
        <v>-32.630000000000003</v>
      </c>
      <c r="Q17" s="24">
        <v>36</v>
      </c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5"/>
      <c r="AJ17" s="25"/>
      <c r="AK17" s="25"/>
      <c r="AL17" s="31"/>
      <c r="AM17" s="30"/>
    </row>
    <row r="18" spans="1:39" s="9" customFormat="1" x14ac:dyDescent="0.15">
      <c r="A18" s="43" t="s">
        <v>21</v>
      </c>
      <c r="B18" s="24">
        <v>-34.799999999999997</v>
      </c>
      <c r="C18" s="24">
        <v>34.25</v>
      </c>
      <c r="D18" s="24">
        <v>-34.1</v>
      </c>
      <c r="E18" s="24">
        <v>37.85</v>
      </c>
      <c r="F18" s="24">
        <v>34.1</v>
      </c>
      <c r="G18" s="24">
        <v>37.85</v>
      </c>
      <c r="H18" s="24">
        <v>34.799999999999997</v>
      </c>
      <c r="I18" s="24">
        <v>34.25</v>
      </c>
      <c r="J18" s="24">
        <v>34.799999999999997</v>
      </c>
      <c r="K18" s="24">
        <v>-34.5</v>
      </c>
      <c r="L18" s="24">
        <v>34.1</v>
      </c>
      <c r="M18" s="24">
        <v>-38</v>
      </c>
      <c r="N18" s="24">
        <v>-34.1</v>
      </c>
      <c r="O18" s="24">
        <v>-38</v>
      </c>
      <c r="P18" s="24">
        <v>-34.799999999999997</v>
      </c>
      <c r="Q18" s="24">
        <v>-34.5</v>
      </c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5"/>
      <c r="AJ18" s="25"/>
      <c r="AK18" s="25"/>
      <c r="AL18" s="31"/>
      <c r="AM18" s="30"/>
    </row>
    <row r="19" spans="1:39" s="9" customFormat="1" x14ac:dyDescent="0.15">
      <c r="A19" s="43" t="s">
        <v>20</v>
      </c>
      <c r="B19" s="24">
        <v>-34.799999999999997</v>
      </c>
      <c r="C19" s="24">
        <v>34.25</v>
      </c>
      <c r="D19" s="24">
        <v>-34.1</v>
      </c>
      <c r="E19" s="24">
        <v>37.85</v>
      </c>
      <c r="F19" s="24">
        <v>34.1</v>
      </c>
      <c r="G19" s="24">
        <v>37.85</v>
      </c>
      <c r="H19" s="24">
        <v>34.799999999999997</v>
      </c>
      <c r="I19" s="24">
        <v>34.25</v>
      </c>
      <c r="J19" s="24">
        <v>34.799999999999997</v>
      </c>
      <c r="K19" s="24">
        <v>-34.5</v>
      </c>
      <c r="L19" s="24">
        <v>34.1</v>
      </c>
      <c r="M19" s="24">
        <v>-38</v>
      </c>
      <c r="N19" s="24">
        <v>-34.1</v>
      </c>
      <c r="O19" s="24">
        <v>-38</v>
      </c>
      <c r="P19" s="24">
        <v>-34.799999999999997</v>
      </c>
      <c r="Q19" s="24">
        <v>-34.5</v>
      </c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5"/>
      <c r="AJ19" s="25"/>
      <c r="AK19" s="25"/>
      <c r="AL19" s="31"/>
      <c r="AM19" s="30"/>
    </row>
    <row r="20" spans="1:39" s="9" customFormat="1" x14ac:dyDescent="0.15">
      <c r="A20" s="43" t="s">
        <v>22</v>
      </c>
      <c r="B20" s="24">
        <v>29.65</v>
      </c>
      <c r="C20" s="24">
        <v>36.549999999999997</v>
      </c>
      <c r="D20" s="24">
        <v>29.65</v>
      </c>
      <c r="E20" s="24">
        <v>34.15</v>
      </c>
      <c r="F20" s="24">
        <v>29.65</v>
      </c>
      <c r="G20" s="24">
        <v>-18.3</v>
      </c>
      <c r="H20" s="24">
        <v>29.65</v>
      </c>
      <c r="I20" s="24">
        <v>-20.7</v>
      </c>
      <c r="J20" s="24">
        <v>-29.65</v>
      </c>
      <c r="K20" s="24">
        <v>-20.7</v>
      </c>
      <c r="L20" s="24">
        <v>-29.65</v>
      </c>
      <c r="M20" s="24">
        <v>-18.7</v>
      </c>
      <c r="N20" s="24">
        <v>-29.65</v>
      </c>
      <c r="O20" s="24">
        <v>34.15</v>
      </c>
      <c r="P20" s="24">
        <v>-29.65</v>
      </c>
      <c r="Q20" s="24">
        <v>36.549999999999997</v>
      </c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5"/>
      <c r="AJ20" s="25"/>
      <c r="AK20" s="25"/>
      <c r="AL20" s="31"/>
      <c r="AM20" s="30"/>
    </row>
    <row r="21" spans="1:39" s="9" customFormat="1" x14ac:dyDescent="0.15">
      <c r="A21" s="43" t="s">
        <v>37</v>
      </c>
      <c r="B21" s="24">
        <v>35.39</v>
      </c>
      <c r="C21" s="24">
        <v>38.119</v>
      </c>
      <c r="D21" s="24">
        <v>36.57</v>
      </c>
      <c r="E21" s="24">
        <v>35.659999999999997</v>
      </c>
      <c r="F21" s="24">
        <v>37.79</v>
      </c>
      <c r="G21" s="24">
        <v>-38.1</v>
      </c>
      <c r="H21" s="24">
        <v>36.61</v>
      </c>
      <c r="I21" s="24">
        <v>-40.558999999999997</v>
      </c>
      <c r="J21" s="24">
        <v>-36.61</v>
      </c>
      <c r="K21" s="24">
        <v>-40.558999999999997</v>
      </c>
      <c r="L21" s="24">
        <v>-37.789099999999998</v>
      </c>
      <c r="M21" s="24">
        <v>-38.1</v>
      </c>
      <c r="N21" s="24">
        <v>-36.569899999999997</v>
      </c>
      <c r="O21" s="24">
        <v>35.6586</v>
      </c>
      <c r="P21" s="46">
        <v>-35.39</v>
      </c>
      <c r="Q21" s="46">
        <v>38.119</v>
      </c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5"/>
      <c r="AJ21" s="25"/>
      <c r="AK21" s="25"/>
      <c r="AL21" s="31"/>
      <c r="AM21" s="30"/>
    </row>
    <row r="22" spans="1:39" s="9" customFormat="1" x14ac:dyDescent="0.15">
      <c r="A22" s="43" t="s">
        <v>25</v>
      </c>
      <c r="B22" s="24">
        <v>28.41</v>
      </c>
      <c r="C22" s="24">
        <v>44.94</v>
      </c>
      <c r="D22" s="24">
        <v>31.65</v>
      </c>
      <c r="E22" s="24">
        <v>41.7</v>
      </c>
      <c r="F22" s="24">
        <v>31.65</v>
      </c>
      <c r="G22" s="24">
        <v>-26.7</v>
      </c>
      <c r="H22" s="24">
        <v>28.41</v>
      </c>
      <c r="I22" s="24">
        <v>-29.94</v>
      </c>
      <c r="J22" s="24">
        <v>-28.41</v>
      </c>
      <c r="K22" s="24">
        <v>-29.94</v>
      </c>
      <c r="L22" s="24">
        <v>-31.65</v>
      </c>
      <c r="M22" s="24">
        <v>-26.7</v>
      </c>
      <c r="N22" s="24">
        <v>-31.65</v>
      </c>
      <c r="O22" s="24">
        <v>41.7</v>
      </c>
      <c r="P22" s="24">
        <v>-28.41</v>
      </c>
      <c r="Q22" s="24">
        <v>44.94</v>
      </c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5"/>
      <c r="AJ22" s="25"/>
      <c r="AK22" s="25"/>
      <c r="AL22" s="31"/>
      <c r="AM22" s="30"/>
    </row>
    <row r="23" spans="1:39" s="9" customFormat="1" x14ac:dyDescent="0.15">
      <c r="A23" s="43" t="s">
        <v>27</v>
      </c>
      <c r="B23" s="24">
        <v>37.36</v>
      </c>
      <c r="C23" s="24">
        <v>30.7</v>
      </c>
      <c r="D23" s="24">
        <v>37.36</v>
      </c>
      <c r="E23" s="24">
        <v>25.35</v>
      </c>
      <c r="F23" s="24">
        <v>37.369999999999997</v>
      </c>
      <c r="G23" s="24">
        <v>-25.35</v>
      </c>
      <c r="H23" s="24">
        <v>37.369999999999997</v>
      </c>
      <c r="I23" s="24">
        <v>-30.7</v>
      </c>
      <c r="J23" s="24">
        <v>-37.35</v>
      </c>
      <c r="K23" s="24">
        <v>-30.7</v>
      </c>
      <c r="L23" s="24">
        <v>-37.35</v>
      </c>
      <c r="M23" s="24">
        <v>-25.35</v>
      </c>
      <c r="N23" s="24">
        <v>-37.36</v>
      </c>
      <c r="O23" s="24">
        <v>25.35</v>
      </c>
      <c r="P23" s="24">
        <v>-37.36</v>
      </c>
      <c r="Q23" s="24">
        <v>30.7</v>
      </c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5"/>
      <c r="AJ23" s="25"/>
      <c r="AK23" s="25"/>
      <c r="AL23" s="31"/>
      <c r="AM23" s="30"/>
    </row>
    <row r="24" spans="1:39" s="9" customFormat="1" x14ac:dyDescent="0.15">
      <c r="A24" s="43" t="s">
        <v>30</v>
      </c>
      <c r="B24" s="47">
        <v>-35</v>
      </c>
      <c r="C24" s="47">
        <v>34</v>
      </c>
      <c r="D24" s="48">
        <v>-33.799999999999997</v>
      </c>
      <c r="E24" s="48">
        <v>37.799999999999997</v>
      </c>
      <c r="F24" s="48">
        <v>33.799999999999997</v>
      </c>
      <c r="G24" s="48">
        <v>37.799999999999997</v>
      </c>
      <c r="H24" s="48">
        <v>35</v>
      </c>
      <c r="I24" s="48">
        <v>34</v>
      </c>
      <c r="J24" s="48">
        <v>35</v>
      </c>
      <c r="K24" s="48">
        <v>-34</v>
      </c>
      <c r="L24" s="48">
        <v>33.799999999999997</v>
      </c>
      <c r="M24" s="48">
        <v>-37.799999999999997</v>
      </c>
      <c r="N24" s="48">
        <v>-33.799999999999997</v>
      </c>
      <c r="O24" s="48">
        <v>-37.799999999999997</v>
      </c>
      <c r="P24" s="48">
        <v>-35</v>
      </c>
      <c r="Q24" s="48">
        <v>-34</v>
      </c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5"/>
      <c r="AJ24" s="25"/>
      <c r="AK24" s="25"/>
      <c r="AL24" s="31"/>
      <c r="AM24" s="30"/>
    </row>
    <row r="25" spans="1:39" s="9" customFormat="1" x14ac:dyDescent="0.15">
      <c r="A25" s="9" t="s">
        <v>34</v>
      </c>
      <c r="B25" s="24">
        <v>31.87</v>
      </c>
      <c r="C25" s="24">
        <v>36.380000000000003</v>
      </c>
      <c r="D25" s="24">
        <v>31.93</v>
      </c>
      <c r="E25" s="24">
        <v>32.4</v>
      </c>
      <c r="F25" s="24">
        <v>31.94</v>
      </c>
      <c r="G25" s="24">
        <v>-32.4</v>
      </c>
      <c r="H25" s="24">
        <v>31.87</v>
      </c>
      <c r="I25" s="24">
        <v>-36.380000000000003</v>
      </c>
      <c r="J25" s="24">
        <v>-31.87</v>
      </c>
      <c r="K25" s="24">
        <v>-36.380000000000003</v>
      </c>
      <c r="L25" s="24">
        <v>-31.94</v>
      </c>
      <c r="M25" s="24">
        <v>-32.4</v>
      </c>
      <c r="N25" s="24">
        <v>-31.94</v>
      </c>
      <c r="O25" s="24">
        <v>32.4</v>
      </c>
      <c r="P25" s="24">
        <v>-31.87</v>
      </c>
      <c r="Q25" s="24">
        <v>36.380000000000003</v>
      </c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5"/>
      <c r="AJ25" s="25"/>
      <c r="AK25" s="25"/>
      <c r="AL25" s="31"/>
      <c r="AM25" s="30"/>
    </row>
    <row r="26" spans="1:39" s="9" customFormat="1" x14ac:dyDescent="0.15">
      <c r="A26" s="43" t="s">
        <v>35</v>
      </c>
      <c r="B26" s="24">
        <v>33.799999999999997</v>
      </c>
      <c r="C26" s="24">
        <v>45.6</v>
      </c>
      <c r="D26" s="24">
        <v>32.9</v>
      </c>
      <c r="E26" s="24">
        <v>36.049999999999997</v>
      </c>
      <c r="F26" s="7">
        <v>32.9</v>
      </c>
      <c r="G26" s="7">
        <v>32.049999999999997</v>
      </c>
      <c r="H26" s="7">
        <v>32.9</v>
      </c>
      <c r="I26" s="7">
        <v>-32.200000000000003</v>
      </c>
      <c r="J26" s="7">
        <v>32.9</v>
      </c>
      <c r="K26" s="7">
        <v>-36.25</v>
      </c>
      <c r="L26" s="7">
        <v>33.799999999999997</v>
      </c>
      <c r="M26" s="7">
        <v>-45.8</v>
      </c>
      <c r="N26" s="7">
        <v>-33.799999999999997</v>
      </c>
      <c r="O26" s="7">
        <v>-45.8</v>
      </c>
      <c r="P26" s="7">
        <v>-32.9</v>
      </c>
      <c r="Q26" s="7">
        <v>-36.25</v>
      </c>
      <c r="R26" s="7"/>
      <c r="S26" s="7"/>
      <c r="T26" s="7"/>
      <c r="U26" s="7"/>
      <c r="V26" s="7"/>
      <c r="W26" s="7"/>
      <c r="X26" s="7"/>
      <c r="Y26" s="7"/>
      <c r="Z26" s="26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27"/>
      <c r="AM26" s="27"/>
    </row>
    <row r="27" spans="1:39" s="9" customFormat="1" x14ac:dyDescent="0.15">
      <c r="A27" s="43" t="s">
        <v>39</v>
      </c>
      <c r="B27" s="24">
        <v>-47.28</v>
      </c>
      <c r="C27" s="24">
        <v>12.04</v>
      </c>
      <c r="D27" s="24">
        <v>-47.28</v>
      </c>
      <c r="E27" s="24">
        <v>15.39</v>
      </c>
      <c r="F27" s="24">
        <v>47.28</v>
      </c>
      <c r="G27" s="24">
        <v>15.39</v>
      </c>
      <c r="H27" s="24">
        <v>47.28</v>
      </c>
      <c r="I27" s="24">
        <v>12.04</v>
      </c>
      <c r="J27" s="24">
        <v>47.28</v>
      </c>
      <c r="K27" s="24">
        <v>-12.04</v>
      </c>
      <c r="L27" s="24">
        <v>47.28</v>
      </c>
      <c r="M27" s="24">
        <v>-15.39</v>
      </c>
      <c r="N27" s="24">
        <v>-47.28</v>
      </c>
      <c r="O27" s="24">
        <v>-15.39</v>
      </c>
      <c r="P27" s="24">
        <v>-47.28</v>
      </c>
      <c r="Q27" s="24">
        <v>-12.04</v>
      </c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5"/>
      <c r="AJ27" s="25"/>
      <c r="AK27" s="25"/>
      <c r="AL27" s="31"/>
      <c r="AM27" s="30"/>
    </row>
    <row r="28" spans="1:39" s="9" customFormat="1" x14ac:dyDescent="0.15">
      <c r="A28" s="43" t="s">
        <v>40</v>
      </c>
      <c r="B28" s="24">
        <v>10</v>
      </c>
      <c r="C28" s="24">
        <v>20</v>
      </c>
      <c r="D28" s="24">
        <v>10</v>
      </c>
      <c r="E28" s="24">
        <v>10</v>
      </c>
      <c r="F28" s="24">
        <v>10</v>
      </c>
      <c r="G28" s="24">
        <v>-10</v>
      </c>
      <c r="H28" s="24">
        <v>10</v>
      </c>
      <c r="I28" s="24">
        <v>-20</v>
      </c>
      <c r="J28" s="24">
        <v>-10</v>
      </c>
      <c r="K28" s="24">
        <v>-20</v>
      </c>
      <c r="L28" s="24">
        <v>-10</v>
      </c>
      <c r="M28" s="24">
        <v>-10</v>
      </c>
      <c r="N28" s="24">
        <v>-10</v>
      </c>
      <c r="O28" s="24">
        <v>10</v>
      </c>
      <c r="P28" s="24">
        <v>-10</v>
      </c>
      <c r="Q28" s="24">
        <v>20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5"/>
      <c r="AJ28" s="25"/>
      <c r="AK28" s="25"/>
      <c r="AL28" s="31"/>
      <c r="AM28" s="30"/>
    </row>
    <row r="29" spans="1:39" s="9" customFormat="1" x14ac:dyDescent="0.15"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31"/>
      <c r="AM29" s="30"/>
    </row>
    <row r="30" spans="1:39" s="9" customFormat="1" x14ac:dyDescent="0.15"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31"/>
      <c r="AM30" s="30"/>
    </row>
    <row r="31" spans="1:39" s="9" customFormat="1" x14ac:dyDescent="0.15"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31"/>
      <c r="AM31" s="30"/>
    </row>
    <row r="32" spans="1:39" x14ac:dyDescent="0.15"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8"/>
      <c r="AM32" s="29"/>
    </row>
    <row r="33" spans="2:39" x14ac:dyDescent="0.15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8"/>
      <c r="AM33" s="29"/>
    </row>
    <row r="34" spans="2:39" x14ac:dyDescent="0.15"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8"/>
      <c r="AM34" s="29"/>
    </row>
    <row r="35" spans="2:39" x14ac:dyDescent="0.15"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8"/>
      <c r="AM35" s="29"/>
    </row>
    <row r="36" spans="2:39" x14ac:dyDescent="0.15"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8"/>
      <c r="AM36" s="29"/>
    </row>
    <row r="37" spans="2:39" x14ac:dyDescent="0.15"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8"/>
      <c r="AM37" s="29"/>
    </row>
    <row r="38" spans="2:39" x14ac:dyDescent="0.15"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8"/>
      <c r="AM38" s="29"/>
    </row>
    <row r="39" spans="2:39" x14ac:dyDescent="0.15"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8"/>
      <c r="AM39" s="29"/>
    </row>
    <row r="40" spans="2:39" x14ac:dyDescent="0.15"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8"/>
      <c r="AM40" s="29"/>
    </row>
    <row r="41" spans="2:39" x14ac:dyDescent="0.15"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8"/>
      <c r="AM41" s="29"/>
    </row>
    <row r="42" spans="2:39" x14ac:dyDescent="0.15"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8"/>
      <c r="AM42" s="29"/>
    </row>
    <row r="43" spans="2:39" x14ac:dyDescent="0.15"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8"/>
      <c r="AM43" s="29"/>
    </row>
    <row r="44" spans="2:39" x14ac:dyDescent="0.15"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9"/>
    </row>
    <row r="45" spans="2:39" x14ac:dyDescent="0.15"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9"/>
    </row>
    <row r="46" spans="2:39" x14ac:dyDescent="0.15"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29"/>
      <c r="S46" s="29"/>
      <c r="T46" s="29"/>
      <c r="U46" s="29"/>
      <c r="V46" s="29"/>
      <c r="W46" s="29"/>
      <c r="X46" s="29"/>
      <c r="Y46" s="29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9"/>
    </row>
    <row r="47" spans="2:39" x14ac:dyDescent="0.15"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9"/>
    </row>
    <row r="48" spans="2:39" x14ac:dyDescent="0.15"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9"/>
    </row>
    <row r="49" spans="2:39" x14ac:dyDescent="0.15"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9"/>
    </row>
    <row r="50" spans="2:39" x14ac:dyDescent="0.15"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9"/>
    </row>
    <row r="51" spans="2:39" x14ac:dyDescent="0.15"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9"/>
    </row>
    <row r="52" spans="2:39" x14ac:dyDescent="0.15"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9"/>
    </row>
    <row r="53" spans="2:39" x14ac:dyDescent="0.15"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9"/>
    </row>
  </sheetData>
  <mergeCells count="12">
    <mergeCell ref="V2:W2"/>
    <mergeCell ref="X2:Y2"/>
    <mergeCell ref="N2:O2"/>
    <mergeCell ref="P2:Q2"/>
    <mergeCell ref="R2:S2"/>
    <mergeCell ref="T2:U2"/>
    <mergeCell ref="J2:K2"/>
    <mergeCell ref="L2:M2"/>
    <mergeCell ref="B2:C2"/>
    <mergeCell ref="D2:E2"/>
    <mergeCell ref="F2:G2"/>
    <mergeCell ref="H2:I2"/>
  </mergeCells>
  <phoneticPr fontId="8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User Input</vt:lpstr>
      <vt:lpstr>Rig Data</vt:lpstr>
      <vt:lpstr>'User Input'!Print_Area</vt:lpstr>
      <vt:lpstr>Rigs</vt:lpstr>
    </vt:vector>
  </TitlesOfParts>
  <Company>NCS Survey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DaveBowden</dc:creator>
  <cp:lastModifiedBy>Richard Whiting</cp:lastModifiedBy>
  <cp:lastPrinted>2013-01-25T08:27:57Z</cp:lastPrinted>
  <dcterms:created xsi:type="dcterms:W3CDTF">2008-01-08T17:04:04Z</dcterms:created>
  <dcterms:modified xsi:type="dcterms:W3CDTF">2019-05-05T09:35:13Z</dcterms:modified>
</cp:coreProperties>
</file>