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id\Documents\Excel\Online Forums\MS365 Downloads\"/>
    </mc:Choice>
  </mc:AlternateContent>
  <xr:revisionPtr revIDLastSave="0" documentId="13_ncr:1_{5AEA44D8-EBE1-4788-AD1E-2871E717A0C6}" xr6:coauthVersionLast="47" xr6:coauthVersionMax="47" xr10:uidLastSave="{00000000-0000-0000-0000-000000000000}"/>
  <bookViews>
    <workbookView xWindow="-108" yWindow="-108" windowWidth="23256" windowHeight="12720" xr2:uid="{F0D84F56-5DCA-4D4E-BD95-52AF63110956}"/>
  </bookViews>
  <sheets>
    <sheet name="Calendar" sheetId="1" r:id="rId1"/>
    <sheet name="Holidays" sheetId="3" r:id="rId2"/>
  </sheets>
  <externalReferences>
    <externalReference r:id="rId3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CorrelationEnabledState" hidden="1">1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-1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xlnm._FilterDatabase" localSheetId="1" hidden="1">Holidays!$A$3:$S$164</definedName>
    <definedName name="_xlnm._FilterDatabase" hidden="1">#REF!</definedName>
    <definedName name="_Key1" hidden="1">#REF!</definedName>
    <definedName name="_Order1" hidden="1">255</definedName>
    <definedName name="_Order2" hidden="1">255</definedName>
    <definedName name="_Sort" hidden="1">#REF!</definedName>
    <definedName name="ACwvu.EQUIP." hidden="1">#REF!</definedName>
    <definedName name="BRANCH">[1]Team!$D$3:$D$7</definedName>
    <definedName name="DA_PERCENT_PLOT">_xlfn.LAMBDA(_xlpm.week,_xlpm.prog,IFERROR(_xlfn.DROP(_xlfn.LET(_xlpm.arr,_xlfn._xlws.FILTER(_xlfn.HSTACK(_xlpm.week,_xlpm.prog),_xlpm.week&gt;0),_xlfn.REDUCE("",_xlfn.SEQUENCE(ROWS(_xlpm.arr)),_xlfn.LAMBDA(_xlpm.a,_xlpm.n,_xlfn.HSTACK(_xlpm.a,_xlfn.SEQUENCE(,INDEX(_xlpm.arr,_xlpm.n,1),INDEX(_xlpm.arr,_xlpm.n,2)/INDEX(_xlpm.arr,_xlpm.n,1),0))))),,1),0))</definedName>
    <definedName name="HOExpenses" hidden="1">{#N/A,#N/A,FALSE,"6.1";#N/A,#N/A,FALSE,"6.2";#N/A,#N/A,FALSE,"6.3";#N/A,#N/A,FALSE,"6.4";#N/A,#N/A,FALSE,"6.5";#N/A,#N/A,FALSE,"6.6";#N/A,#N/A,FALSE,"6.7";#N/A,#N/A,FALSE,"6.8"}</definedName>
    <definedName name="Hours_Dist_Pct">_xlfn.ANCHORARRAY(#REF!)</definedName>
    <definedName name="Month_Year">_xlfn.ANCHORARRAY(#REF!)</definedName>
    <definedName name="NAME">[1]Team!$A$2:$A$42</definedName>
    <definedName name="Pal_Workbook_GUID" hidden="1">"VQXD2Q8BYT8MCIGUDGR13Q4L"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TRUE</definedName>
    <definedName name="RiskUseDifferentSeedForEachSim" hidden="1">TRUE</definedName>
    <definedName name="RiskUseFixedSeed" hidden="1">FALSE</definedName>
    <definedName name="RiskUseMultipleCPUs" hidden="1">FALSE</definedName>
    <definedName name="sss" hidden="1">{#N/A,#N/A,FALSE,"6.1";#N/A,#N/A,FALSE,"6.2";#N/A,#N/A,FALSE,"6.3";#N/A,#N/A,FALSE,"6.4";#N/A,#N/A,FALSE,"6.5";#N/A,#N/A,FALSE,"6.6";#N/A,#N/A,FALSE,"6.7";#N/A,#N/A,FALSE,"6.8"}</definedName>
    <definedName name="Swvu.EQUIP." hidden="1">#REF!</definedName>
    <definedName name="ttt" hidden="1">{#N/A,#N/A,FALSE,"Summary";#N/A,#N/A,FALSE,"TASK #1";#N/A,#N/A,FALSE,"TASK #2";#N/A,#N/A,FALSE,"TASK #3";#N/A,#N/A,FALSE,"TASK #4";#N/A,#N/A,FALSE,"TASK #5";#N/A,#N/A,FALSE,"TASK #6";#N/A,#N/A,FALSE,"TASK #7";#N/A,#N/A,FALSE,"TASK #8"}</definedName>
    <definedName name="uuu" hidden="1">{#N/A,#N/A,FALSE,"Fig. 1";#N/A,#N/A,FALSE,"Fig. 2"}</definedName>
    <definedName name="vvv" hidden="1">{#N/A,#N/A,FALSE,"6.1";#N/A,#N/A,FALSE,"6.2";#N/A,#N/A,FALSE,"6.3";#N/A,#N/A,FALSE,"6.4";#N/A,#N/A,FALSE,"6.5";#N/A,#N/A,FALSE,"6.6";#N/A,#N/A,FALSE,"6.7";#N/A,#N/A,FALSE,"6.8"}</definedName>
    <definedName name="wrn.95024._.Engineering._.Costs." hidden="1">{#N/A,#N/A,FALSE,"Summary";#N/A,#N/A,FALSE,"TASK #1";#N/A,#N/A,FALSE,"TASK #2";#N/A,#N/A,FALSE,"TASK #3";#N/A,#N/A,FALSE,"TASK #4";#N/A,#N/A,FALSE,"TASK #5";#N/A,#N/A,FALSE,"TASK #6";#N/A,#N/A,FALSE,"TASK #7";#N/A,#N/A,FALSE,"TASK #8"}</definedName>
    <definedName name="wrn.INCO._.Proposal._.Summary." hidden="1">{#N/A,#N/A,FALSE,"Fig. 1";#N/A,#N/A,FALSE,"Fig. 2"}</definedName>
    <definedName name="wrn.Proposal._.Form._.Tables." hidden="1">{#N/A,#N/A,FALSE,"6.1";#N/A,#N/A,FALSE,"6.2";#N/A,#N/A,FALSE,"6.3";#N/A,#N/A,FALSE,"6.4";#N/A,#N/A,FALSE,"6.5";#N/A,#N/A,FALSE,"6.6";#N/A,#N/A,FALSE,"6.7";#N/A,#N/A,FALSE,"6.8"}</definedName>
    <definedName name="Z_09286300_F171_11D4_AC66_00C0F0683DA5_.wvu.PrintArea" hidden="1">#REF!</definedName>
    <definedName name="Z_09286300_F171_11D4_AC66_00C0F0683DA5_.wvu.PrintTitles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 a="1"/>
  <c r="D7" i="1" s="1"/>
  <c r="D1" i="3" l="1"/>
  <c r="G4" i="3" s="1"/>
  <c r="G21" i="3" s="1"/>
  <c r="T21" i="3" s="1"/>
  <c r="M187" i="3" a="1"/>
  <c r="M187" i="3" s="1"/>
  <c r="I187" i="3" a="1"/>
  <c r="I187" i="3" s="1"/>
  <c r="M186" i="3" a="1"/>
  <c r="M186" i="3" s="1"/>
  <c r="I186" i="3" a="1"/>
  <c r="I186" i="3" s="1"/>
  <c r="M185" i="3" a="1"/>
  <c r="M185" i="3" s="1"/>
  <c r="I185" i="3" a="1"/>
  <c r="I185" i="3" s="1"/>
  <c r="M184" i="3" a="1"/>
  <c r="M184" i="3" s="1"/>
  <c r="I184" i="3" a="1"/>
  <c r="I184" i="3" s="1"/>
  <c r="M183" i="3" a="1"/>
  <c r="M183" i="3" s="1"/>
  <c r="I183" i="3" a="1"/>
  <c r="I183" i="3" s="1"/>
  <c r="M182" i="3" a="1"/>
  <c r="M182" i="3" s="1"/>
  <c r="I182" i="3" a="1"/>
  <c r="I182" i="3" s="1"/>
  <c r="M181" i="3" a="1"/>
  <c r="M181" i="3" s="1"/>
  <c r="I181" i="3" a="1"/>
  <c r="I181" i="3" s="1"/>
  <c r="M180" i="3" a="1"/>
  <c r="M180" i="3" s="1"/>
  <c r="I180" i="3" a="1"/>
  <c r="I180" i="3" s="1"/>
  <c r="M179" i="3" a="1"/>
  <c r="M179" i="3" s="1"/>
  <c r="I179" i="3" a="1"/>
  <c r="I179" i="3" s="1"/>
  <c r="M178" i="3" a="1"/>
  <c r="M178" i="3" s="1"/>
  <c r="I178" i="3" a="1"/>
  <c r="I178" i="3" s="1"/>
  <c r="M177" i="3" a="1"/>
  <c r="M177" i="3" s="1"/>
  <c r="I177" i="3" a="1"/>
  <c r="I177" i="3" s="1"/>
  <c r="M176" i="3" a="1"/>
  <c r="M176" i="3" s="1"/>
  <c r="I176" i="3" a="1"/>
  <c r="I176" i="3" s="1"/>
  <c r="M175" i="3" a="1"/>
  <c r="M175" i="3" s="1"/>
  <c r="I175" i="3" a="1"/>
  <c r="I175" i="3" s="1"/>
  <c r="M174" i="3" a="1"/>
  <c r="M174" i="3" s="1"/>
  <c r="I174" i="3" a="1"/>
  <c r="I174" i="3" s="1"/>
  <c r="M173" i="3" a="1"/>
  <c r="M173" i="3" s="1"/>
  <c r="I173" i="3" a="1"/>
  <c r="I173" i="3" s="1"/>
  <c r="M172" i="3" a="1"/>
  <c r="M172" i="3" s="1"/>
  <c r="I172" i="3" a="1"/>
  <c r="I172" i="3" s="1"/>
  <c r="M171" i="3" a="1"/>
  <c r="M171" i="3" s="1"/>
  <c r="I171" i="3" a="1"/>
  <c r="I171" i="3" s="1"/>
  <c r="M170" i="3" a="1"/>
  <c r="M170" i="3" s="1"/>
  <c r="I170" i="3" a="1"/>
  <c r="I170" i="3" s="1"/>
  <c r="M169" i="3" a="1"/>
  <c r="M169" i="3" s="1"/>
  <c r="I169" i="3" a="1"/>
  <c r="I169" i="3" s="1"/>
  <c r="M168" i="3" a="1"/>
  <c r="M168" i="3" s="1"/>
  <c r="I168" i="3" a="1"/>
  <c r="I168" i="3" s="1"/>
  <c r="M167" i="3" a="1"/>
  <c r="M167" i="3" s="1"/>
  <c r="I167" i="3" a="1"/>
  <c r="I167" i="3" s="1"/>
  <c r="M166" i="3" a="1"/>
  <c r="M166" i="3" s="1"/>
  <c r="I166" i="3" a="1"/>
  <c r="I166" i="3" s="1"/>
  <c r="M165" i="3" a="1"/>
  <c r="M165" i="3" s="1"/>
  <c r="I165" i="3" a="1"/>
  <c r="I165" i="3" s="1"/>
  <c r="M164" i="3" a="1"/>
  <c r="M164" i="3" s="1"/>
  <c r="I164" i="3" a="1"/>
  <c r="I164" i="3" s="1"/>
  <c r="M163" i="3" a="1"/>
  <c r="M163" i="3" s="1"/>
  <c r="I163" i="3" a="1"/>
  <c r="I163" i="3" s="1"/>
  <c r="M162" i="3" a="1"/>
  <c r="M162" i="3" s="1"/>
  <c r="I162" i="3" a="1"/>
  <c r="I162" i="3" s="1"/>
  <c r="M161" i="3" a="1"/>
  <c r="M161" i="3" s="1"/>
  <c r="I161" i="3" a="1"/>
  <c r="I161" i="3" s="1"/>
  <c r="M160" i="3" a="1"/>
  <c r="M160" i="3" s="1"/>
  <c r="I160" i="3" a="1"/>
  <c r="I160" i="3" s="1"/>
  <c r="M159" i="3" a="1"/>
  <c r="M159" i="3" s="1"/>
  <c r="I159" i="3" a="1"/>
  <c r="I159" i="3" s="1"/>
  <c r="M158" i="3" a="1"/>
  <c r="M158" i="3" s="1"/>
  <c r="I158" i="3" a="1"/>
  <c r="I158" i="3" s="1"/>
  <c r="M157" i="3" a="1"/>
  <c r="M157" i="3" s="1"/>
  <c r="I157" i="3" a="1"/>
  <c r="I157" i="3" s="1"/>
  <c r="M156" i="3" a="1"/>
  <c r="M156" i="3" s="1"/>
  <c r="I156" i="3" a="1"/>
  <c r="I156" i="3" s="1"/>
  <c r="M155" i="3" a="1"/>
  <c r="M155" i="3" s="1"/>
  <c r="I155" i="3" a="1"/>
  <c r="I155" i="3" s="1"/>
  <c r="M154" i="3" a="1"/>
  <c r="M154" i="3" s="1"/>
  <c r="I154" i="3" a="1"/>
  <c r="I154" i="3" s="1"/>
  <c r="M153" i="3" a="1"/>
  <c r="M153" i="3" s="1"/>
  <c r="I153" i="3" a="1"/>
  <c r="I153" i="3" s="1"/>
  <c r="M152" i="3" a="1"/>
  <c r="M152" i="3" s="1"/>
  <c r="I152" i="3" a="1"/>
  <c r="I152" i="3" s="1"/>
  <c r="M151" i="3" a="1"/>
  <c r="M151" i="3" s="1"/>
  <c r="I151" i="3" a="1"/>
  <c r="I151" i="3" s="1"/>
  <c r="M150" i="3" a="1"/>
  <c r="M150" i="3" s="1"/>
  <c r="I150" i="3" a="1"/>
  <c r="I150" i="3" s="1"/>
  <c r="M149" i="3" a="1"/>
  <c r="M149" i="3" s="1"/>
  <c r="I149" i="3" a="1"/>
  <c r="I149" i="3" s="1"/>
  <c r="M148" i="3" a="1"/>
  <c r="M148" i="3" s="1"/>
  <c r="I148" i="3" a="1"/>
  <c r="I148" i="3" s="1"/>
  <c r="M147" i="3" a="1"/>
  <c r="M147" i="3" s="1"/>
  <c r="I147" i="3" a="1"/>
  <c r="I147" i="3" s="1"/>
  <c r="M146" i="3" a="1"/>
  <c r="M146" i="3" s="1"/>
  <c r="I146" i="3" a="1"/>
  <c r="I146" i="3" s="1"/>
  <c r="M145" i="3" a="1"/>
  <c r="M145" i="3" s="1"/>
  <c r="I145" i="3" a="1"/>
  <c r="I145" i="3" s="1"/>
  <c r="M144" i="3" a="1"/>
  <c r="M144" i="3" s="1"/>
  <c r="I144" i="3" a="1"/>
  <c r="I144" i="3" s="1"/>
  <c r="M143" i="3" a="1"/>
  <c r="M143" i="3" s="1"/>
  <c r="I143" i="3" a="1"/>
  <c r="I143" i="3" s="1"/>
  <c r="M142" i="3" a="1"/>
  <c r="M142" i="3" s="1"/>
  <c r="I142" i="3" a="1"/>
  <c r="I142" i="3" s="1"/>
  <c r="M141" i="3" a="1"/>
  <c r="M141" i="3" s="1"/>
  <c r="I141" i="3" a="1"/>
  <c r="I141" i="3" s="1"/>
  <c r="M140" i="3" a="1"/>
  <c r="M140" i="3" s="1"/>
  <c r="I140" i="3" a="1"/>
  <c r="I140" i="3" s="1"/>
  <c r="M139" i="3" a="1"/>
  <c r="M139" i="3" s="1"/>
  <c r="I139" i="3" a="1"/>
  <c r="I139" i="3" s="1"/>
  <c r="M138" i="3" a="1"/>
  <c r="M138" i="3" s="1"/>
  <c r="I138" i="3" a="1"/>
  <c r="I138" i="3" s="1"/>
  <c r="M137" i="3" a="1"/>
  <c r="M137" i="3" s="1"/>
  <c r="I137" i="3" a="1"/>
  <c r="I137" i="3" s="1"/>
  <c r="M136" i="3" a="1"/>
  <c r="M136" i="3" s="1"/>
  <c r="I136" i="3" a="1"/>
  <c r="I136" i="3" s="1"/>
  <c r="M135" i="3" a="1"/>
  <c r="M135" i="3" s="1"/>
  <c r="I135" i="3" a="1"/>
  <c r="I135" i="3" s="1"/>
  <c r="M134" i="3" a="1"/>
  <c r="M134" i="3" s="1"/>
  <c r="I134" i="3" a="1"/>
  <c r="I134" i="3" s="1"/>
  <c r="M133" i="3" a="1"/>
  <c r="M133" i="3" s="1"/>
  <c r="I133" i="3" a="1"/>
  <c r="I133" i="3" s="1"/>
  <c r="M132" i="3" a="1"/>
  <c r="M132" i="3" s="1"/>
  <c r="I132" i="3" a="1"/>
  <c r="I132" i="3" s="1"/>
  <c r="M131" i="3" a="1"/>
  <c r="M131" i="3" s="1"/>
  <c r="I131" i="3" a="1"/>
  <c r="I131" i="3" s="1"/>
  <c r="M130" i="3" a="1"/>
  <c r="M130" i="3" s="1"/>
  <c r="I130" i="3" a="1"/>
  <c r="I130" i="3" s="1"/>
  <c r="M129" i="3" a="1"/>
  <c r="M129" i="3" s="1"/>
  <c r="I129" i="3" a="1"/>
  <c r="I129" i="3" s="1"/>
  <c r="M128" i="3" a="1"/>
  <c r="M128" i="3" s="1"/>
  <c r="I128" i="3" a="1"/>
  <c r="I128" i="3" s="1"/>
  <c r="M127" i="3" a="1"/>
  <c r="M127" i="3" s="1"/>
  <c r="I127" i="3" a="1"/>
  <c r="I127" i="3" s="1"/>
  <c r="M126" i="3" a="1"/>
  <c r="M126" i="3" s="1"/>
  <c r="I126" i="3" a="1"/>
  <c r="I126" i="3" s="1"/>
  <c r="M125" i="3" a="1"/>
  <c r="M125" i="3" s="1"/>
  <c r="I125" i="3" a="1"/>
  <c r="I125" i="3" s="1"/>
  <c r="M124" i="3" a="1"/>
  <c r="M124" i="3" s="1"/>
  <c r="I124" i="3" a="1"/>
  <c r="I124" i="3" s="1"/>
  <c r="M123" i="3" a="1"/>
  <c r="M123" i="3" s="1"/>
  <c r="I123" i="3" a="1"/>
  <c r="I123" i="3" s="1"/>
  <c r="M122" i="3" a="1"/>
  <c r="M122" i="3" s="1"/>
  <c r="I122" i="3" a="1"/>
  <c r="I122" i="3" s="1"/>
  <c r="M121" i="3" a="1"/>
  <c r="M121" i="3" s="1"/>
  <c r="I121" i="3" a="1"/>
  <c r="I121" i="3" s="1"/>
  <c r="M120" i="3" a="1"/>
  <c r="M120" i="3" s="1"/>
  <c r="I120" i="3" a="1"/>
  <c r="I120" i="3" s="1"/>
  <c r="M119" i="3" a="1"/>
  <c r="M119" i="3" s="1"/>
  <c r="I119" i="3" a="1"/>
  <c r="I119" i="3" s="1"/>
  <c r="M118" i="3" a="1"/>
  <c r="M118" i="3" s="1"/>
  <c r="I118" i="3" a="1"/>
  <c r="I118" i="3" s="1"/>
  <c r="M117" i="3" a="1"/>
  <c r="M117" i="3" s="1"/>
  <c r="I117" i="3" a="1"/>
  <c r="I117" i="3" s="1"/>
  <c r="M116" i="3" a="1"/>
  <c r="M116" i="3" s="1"/>
  <c r="I116" i="3" a="1"/>
  <c r="I116" i="3" s="1"/>
  <c r="M115" i="3" a="1"/>
  <c r="M115" i="3" s="1"/>
  <c r="I115" i="3" a="1"/>
  <c r="I115" i="3" s="1"/>
  <c r="M114" i="3" a="1"/>
  <c r="M114" i="3" s="1"/>
  <c r="I114" i="3" a="1"/>
  <c r="I114" i="3" s="1"/>
  <c r="M113" i="3" a="1"/>
  <c r="M113" i="3" s="1"/>
  <c r="I113" i="3" a="1"/>
  <c r="I113" i="3" s="1"/>
  <c r="M112" i="3" a="1"/>
  <c r="M112" i="3" s="1"/>
  <c r="I112" i="3" a="1"/>
  <c r="I112" i="3" s="1"/>
  <c r="M111" i="3" a="1"/>
  <c r="M111" i="3" s="1"/>
  <c r="I111" i="3" a="1"/>
  <c r="I111" i="3" s="1"/>
  <c r="M110" i="3" a="1"/>
  <c r="M110" i="3" s="1"/>
  <c r="I110" i="3" a="1"/>
  <c r="I110" i="3" s="1"/>
  <c r="M109" i="3" a="1"/>
  <c r="M109" i="3" s="1"/>
  <c r="I109" i="3" a="1"/>
  <c r="I109" i="3" s="1"/>
  <c r="M108" i="3" a="1"/>
  <c r="M108" i="3" s="1"/>
  <c r="I108" i="3" a="1"/>
  <c r="I108" i="3" s="1"/>
  <c r="M107" i="3" a="1"/>
  <c r="M107" i="3" s="1"/>
  <c r="I107" i="3" a="1"/>
  <c r="I107" i="3" s="1"/>
  <c r="M106" i="3" a="1"/>
  <c r="M106" i="3" s="1"/>
  <c r="I106" i="3" a="1"/>
  <c r="I106" i="3" s="1"/>
  <c r="M105" i="3" a="1"/>
  <c r="M105" i="3" s="1"/>
  <c r="I105" i="3" a="1"/>
  <c r="I105" i="3" s="1"/>
  <c r="M104" i="3" a="1"/>
  <c r="M104" i="3" s="1"/>
  <c r="I104" i="3" a="1"/>
  <c r="I104" i="3" s="1"/>
  <c r="M103" i="3" a="1"/>
  <c r="M103" i="3" s="1"/>
  <c r="I103" i="3" a="1"/>
  <c r="I103" i="3" s="1"/>
  <c r="M102" i="3" a="1"/>
  <c r="M102" i="3" s="1"/>
  <c r="I102" i="3" a="1"/>
  <c r="I102" i="3" s="1"/>
  <c r="M101" i="3" a="1"/>
  <c r="M101" i="3" s="1"/>
  <c r="I101" i="3" a="1"/>
  <c r="I101" i="3" s="1"/>
  <c r="M100" i="3" a="1"/>
  <c r="M100" i="3" s="1"/>
  <c r="I100" i="3" a="1"/>
  <c r="I100" i="3" s="1"/>
  <c r="M99" i="3" a="1"/>
  <c r="M99" i="3" s="1"/>
  <c r="I99" i="3" a="1"/>
  <c r="I99" i="3" s="1"/>
  <c r="M98" i="3" a="1"/>
  <c r="M98" i="3" s="1"/>
  <c r="I98" i="3" a="1"/>
  <c r="I98" i="3" s="1"/>
  <c r="M97" i="3" a="1"/>
  <c r="M97" i="3" s="1"/>
  <c r="I97" i="3" a="1"/>
  <c r="I97" i="3" s="1"/>
  <c r="M96" i="3" a="1"/>
  <c r="M96" i="3" s="1"/>
  <c r="I96" i="3" a="1"/>
  <c r="I96" i="3" s="1"/>
  <c r="M95" i="3" a="1"/>
  <c r="M95" i="3" s="1"/>
  <c r="I95" i="3" a="1"/>
  <c r="I95" i="3" s="1"/>
  <c r="M94" i="3" a="1"/>
  <c r="M94" i="3" s="1"/>
  <c r="I94" i="3" a="1"/>
  <c r="I94" i="3" s="1"/>
  <c r="M93" i="3" a="1"/>
  <c r="M93" i="3" s="1"/>
  <c r="I93" i="3" a="1"/>
  <c r="I93" i="3" s="1"/>
  <c r="M92" i="3" a="1"/>
  <c r="M92" i="3" s="1"/>
  <c r="I92" i="3" a="1"/>
  <c r="I92" i="3" s="1"/>
  <c r="M91" i="3" a="1"/>
  <c r="M91" i="3" s="1"/>
  <c r="I91" i="3" a="1"/>
  <c r="I91" i="3" s="1"/>
  <c r="M90" i="3" a="1"/>
  <c r="M90" i="3" s="1"/>
  <c r="I90" i="3" a="1"/>
  <c r="I90" i="3" s="1"/>
  <c r="M89" i="3" a="1"/>
  <c r="M89" i="3" s="1"/>
  <c r="I89" i="3" a="1"/>
  <c r="I89" i="3" s="1"/>
  <c r="M88" i="3" a="1"/>
  <c r="M88" i="3" s="1"/>
  <c r="I88" i="3" a="1"/>
  <c r="I88" i="3" s="1"/>
  <c r="M87" i="3" a="1"/>
  <c r="M87" i="3" s="1"/>
  <c r="I87" i="3" a="1"/>
  <c r="I87" i="3" s="1"/>
  <c r="M86" i="3" a="1"/>
  <c r="M86" i="3" s="1"/>
  <c r="I86" i="3" a="1"/>
  <c r="I86" i="3" s="1"/>
  <c r="M85" i="3" a="1"/>
  <c r="M85" i="3" s="1"/>
  <c r="I85" i="3" a="1"/>
  <c r="I85" i="3" s="1"/>
  <c r="M84" i="3" a="1"/>
  <c r="M84" i="3" s="1"/>
  <c r="I84" i="3" a="1"/>
  <c r="I84" i="3" s="1"/>
  <c r="M83" i="3" a="1"/>
  <c r="M83" i="3" s="1"/>
  <c r="I83" i="3" a="1"/>
  <c r="I83" i="3" s="1"/>
  <c r="M82" i="3" a="1"/>
  <c r="M82" i="3" s="1"/>
  <c r="I82" i="3" a="1"/>
  <c r="I82" i="3" s="1"/>
  <c r="M81" i="3" a="1"/>
  <c r="M81" i="3" s="1"/>
  <c r="I81" i="3" a="1"/>
  <c r="I81" i="3" s="1"/>
  <c r="M80" i="3" a="1"/>
  <c r="M80" i="3" s="1"/>
  <c r="I80" i="3" a="1"/>
  <c r="I80" i="3" s="1"/>
  <c r="M79" i="3" a="1"/>
  <c r="M79" i="3" s="1"/>
  <c r="I79" i="3" a="1"/>
  <c r="I79" i="3" s="1"/>
  <c r="M78" i="3" a="1"/>
  <c r="M78" i="3" s="1"/>
  <c r="I78" i="3" a="1"/>
  <c r="I78" i="3" s="1"/>
  <c r="M77" i="3" a="1"/>
  <c r="M77" i="3" s="1"/>
  <c r="I77" i="3" a="1"/>
  <c r="I77" i="3" s="1"/>
  <c r="M76" i="3" a="1"/>
  <c r="M76" i="3" s="1"/>
  <c r="I76" i="3" a="1"/>
  <c r="I76" i="3" s="1"/>
  <c r="M75" i="3" a="1"/>
  <c r="M75" i="3" s="1"/>
  <c r="I75" i="3" a="1"/>
  <c r="I75" i="3" s="1"/>
  <c r="M74" i="3" a="1"/>
  <c r="M74" i="3" s="1"/>
  <c r="I74" i="3" a="1"/>
  <c r="I74" i="3" s="1"/>
  <c r="M73" i="3" a="1"/>
  <c r="M73" i="3" s="1"/>
  <c r="I73" i="3" a="1"/>
  <c r="I73" i="3" s="1"/>
  <c r="M72" i="3" a="1"/>
  <c r="M72" i="3" s="1"/>
  <c r="I72" i="3" a="1"/>
  <c r="I72" i="3" s="1"/>
  <c r="M71" i="3" a="1"/>
  <c r="M71" i="3" s="1"/>
  <c r="I71" i="3" a="1"/>
  <c r="I71" i="3" s="1"/>
  <c r="M70" i="3" a="1"/>
  <c r="M70" i="3" s="1"/>
  <c r="I70" i="3" a="1"/>
  <c r="I70" i="3" s="1"/>
  <c r="M69" i="3" a="1"/>
  <c r="M69" i="3" s="1"/>
  <c r="I69" i="3" a="1"/>
  <c r="I69" i="3" s="1"/>
  <c r="M68" i="3" a="1"/>
  <c r="M68" i="3" s="1"/>
  <c r="I68" i="3" a="1"/>
  <c r="I68" i="3" s="1"/>
  <c r="M67" i="3" a="1"/>
  <c r="M67" i="3" s="1"/>
  <c r="I67" i="3" a="1"/>
  <c r="I67" i="3" s="1"/>
  <c r="M66" i="3" a="1"/>
  <c r="M66" i="3" s="1"/>
  <c r="I66" i="3" a="1"/>
  <c r="I66" i="3" s="1"/>
  <c r="M65" i="3" a="1"/>
  <c r="M65" i="3" s="1"/>
  <c r="I65" i="3" a="1"/>
  <c r="I65" i="3" s="1"/>
  <c r="M64" i="3" a="1"/>
  <c r="M64" i="3" s="1"/>
  <c r="I64" i="3" a="1"/>
  <c r="I64" i="3" s="1"/>
  <c r="M63" i="3" a="1"/>
  <c r="M63" i="3" s="1"/>
  <c r="I63" i="3" a="1"/>
  <c r="I63" i="3" s="1"/>
  <c r="M62" i="3" a="1"/>
  <c r="M62" i="3" s="1"/>
  <c r="I62" i="3" a="1"/>
  <c r="I62" i="3" s="1"/>
  <c r="M61" i="3" a="1"/>
  <c r="M61" i="3" s="1"/>
  <c r="I61" i="3" a="1"/>
  <c r="I61" i="3" s="1"/>
  <c r="M60" i="3" a="1"/>
  <c r="M60" i="3" s="1"/>
  <c r="I60" i="3" a="1"/>
  <c r="I60" i="3" s="1"/>
  <c r="M59" i="3" a="1"/>
  <c r="M59" i="3" s="1"/>
  <c r="I59" i="3" a="1"/>
  <c r="I59" i="3" s="1"/>
  <c r="M58" i="3" a="1"/>
  <c r="M58" i="3" s="1"/>
  <c r="I58" i="3" a="1"/>
  <c r="I58" i="3" s="1"/>
  <c r="M57" i="3" a="1"/>
  <c r="M57" i="3" s="1"/>
  <c r="I57" i="3" a="1"/>
  <c r="I57" i="3" s="1"/>
  <c r="M56" i="3" a="1"/>
  <c r="M56" i="3" s="1"/>
  <c r="I56" i="3" a="1"/>
  <c r="I56" i="3" s="1"/>
  <c r="M55" i="3" a="1"/>
  <c r="M55" i="3" s="1"/>
  <c r="I55" i="3" a="1"/>
  <c r="I55" i="3" s="1"/>
  <c r="M54" i="3" a="1"/>
  <c r="M54" i="3" s="1"/>
  <c r="I54" i="3" a="1"/>
  <c r="I54" i="3" s="1"/>
  <c r="M53" i="3" a="1"/>
  <c r="M53" i="3" s="1"/>
  <c r="I53" i="3" a="1"/>
  <c r="I53" i="3" s="1"/>
  <c r="M52" i="3" a="1"/>
  <c r="M52" i="3" s="1"/>
  <c r="I52" i="3" a="1"/>
  <c r="I52" i="3" s="1"/>
  <c r="M51" i="3" a="1"/>
  <c r="M51" i="3" s="1"/>
  <c r="I51" i="3" a="1"/>
  <c r="I51" i="3" s="1"/>
  <c r="M50" i="3" a="1"/>
  <c r="M50" i="3" s="1"/>
  <c r="I50" i="3" a="1"/>
  <c r="I50" i="3" s="1"/>
  <c r="M49" i="3" a="1"/>
  <c r="M49" i="3" s="1"/>
  <c r="I49" i="3" a="1"/>
  <c r="I49" i="3" s="1"/>
  <c r="M48" i="3" a="1"/>
  <c r="M48" i="3" s="1"/>
  <c r="I48" i="3" a="1"/>
  <c r="I48" i="3" s="1"/>
  <c r="M47" i="3" a="1"/>
  <c r="M47" i="3" s="1"/>
  <c r="I47" i="3" a="1"/>
  <c r="I47" i="3" s="1"/>
  <c r="M46" i="3" a="1"/>
  <c r="M46" i="3" s="1"/>
  <c r="I46" i="3" a="1"/>
  <c r="I46" i="3" s="1"/>
  <c r="M45" i="3" a="1"/>
  <c r="M45" i="3" s="1"/>
  <c r="I45" i="3" a="1"/>
  <c r="I45" i="3" s="1"/>
  <c r="M44" i="3" a="1"/>
  <c r="M44" i="3" s="1"/>
  <c r="I44" i="3" a="1"/>
  <c r="I44" i="3" s="1"/>
  <c r="M43" i="3" a="1"/>
  <c r="M43" i="3" s="1"/>
  <c r="I43" i="3" a="1"/>
  <c r="I43" i="3" s="1"/>
  <c r="M42" i="3" a="1"/>
  <c r="M42" i="3" s="1"/>
  <c r="I42" i="3" a="1"/>
  <c r="I42" i="3" s="1"/>
  <c r="M41" i="3" a="1"/>
  <c r="M41" i="3" s="1"/>
  <c r="I41" i="3" a="1"/>
  <c r="I41" i="3" s="1"/>
  <c r="M40" i="3" a="1"/>
  <c r="M40" i="3" s="1"/>
  <c r="I40" i="3" a="1"/>
  <c r="I40" i="3" s="1"/>
  <c r="M39" i="3" a="1"/>
  <c r="M39" i="3" s="1"/>
  <c r="I39" i="3" a="1"/>
  <c r="I39" i="3" s="1"/>
  <c r="M38" i="3" a="1"/>
  <c r="M38" i="3" s="1"/>
  <c r="I38" i="3" a="1"/>
  <c r="I38" i="3" s="1"/>
  <c r="M37" i="3" a="1"/>
  <c r="M37" i="3" s="1"/>
  <c r="I37" i="3" a="1"/>
  <c r="I37" i="3" s="1"/>
  <c r="M36" i="3" a="1"/>
  <c r="M36" i="3" s="1"/>
  <c r="I36" i="3" a="1"/>
  <c r="I36" i="3" s="1"/>
  <c r="M35" i="3" a="1"/>
  <c r="M35" i="3" s="1"/>
  <c r="I35" i="3" a="1"/>
  <c r="I35" i="3" s="1"/>
  <c r="M34" i="3" a="1"/>
  <c r="M34" i="3" s="1"/>
  <c r="I34" i="3" a="1"/>
  <c r="I34" i="3" s="1"/>
  <c r="M33" i="3" a="1"/>
  <c r="M33" i="3" s="1"/>
  <c r="I33" i="3" a="1"/>
  <c r="I33" i="3" s="1"/>
  <c r="M32" i="3" a="1"/>
  <c r="M32" i="3" s="1"/>
  <c r="I32" i="3" a="1"/>
  <c r="I32" i="3" s="1"/>
  <c r="M31" i="3" a="1"/>
  <c r="M31" i="3" s="1"/>
  <c r="I31" i="3" a="1"/>
  <c r="I31" i="3" s="1"/>
  <c r="M30" i="3" a="1"/>
  <c r="M30" i="3" s="1"/>
  <c r="I30" i="3" a="1"/>
  <c r="I30" i="3" s="1"/>
  <c r="M29" i="3" a="1"/>
  <c r="M29" i="3" s="1"/>
  <c r="I29" i="3" a="1"/>
  <c r="I29" i="3" s="1"/>
  <c r="M28" i="3" a="1"/>
  <c r="M28" i="3" s="1"/>
  <c r="I28" i="3" a="1"/>
  <c r="I28" i="3" s="1"/>
  <c r="M27" i="3" a="1"/>
  <c r="M27" i="3" s="1"/>
  <c r="I27" i="3" a="1"/>
  <c r="I27" i="3" s="1"/>
  <c r="M26" i="3" a="1"/>
  <c r="M26" i="3" s="1"/>
  <c r="I26" i="3" a="1"/>
  <c r="I26" i="3" s="1"/>
  <c r="M25" i="3" a="1"/>
  <c r="M25" i="3" s="1"/>
  <c r="I25" i="3" a="1"/>
  <c r="I25" i="3" s="1"/>
  <c r="M24" i="3" a="1"/>
  <c r="M24" i="3" s="1"/>
  <c r="I24" i="3" a="1"/>
  <c r="I24" i="3" s="1"/>
  <c r="M23" i="3" a="1"/>
  <c r="M23" i="3" s="1"/>
  <c r="I23" i="3" a="1"/>
  <c r="I23" i="3" s="1"/>
  <c r="M22" i="3" a="1"/>
  <c r="M22" i="3" s="1"/>
  <c r="I22" i="3" a="1"/>
  <c r="I22" i="3" s="1"/>
  <c r="M21" i="3" a="1"/>
  <c r="M21" i="3" s="1"/>
  <c r="I21" i="3" a="1"/>
  <c r="I21" i="3" s="1"/>
  <c r="M20" i="3" a="1"/>
  <c r="M20" i="3" s="1"/>
  <c r="I20" i="3" a="1"/>
  <c r="I20" i="3" s="1"/>
  <c r="M19" i="3" a="1"/>
  <c r="M19" i="3" s="1"/>
  <c r="I19" i="3" a="1"/>
  <c r="I19" i="3" s="1"/>
  <c r="M18" i="3" a="1"/>
  <c r="M18" i="3" s="1"/>
  <c r="I18" i="3" a="1"/>
  <c r="I18" i="3" s="1"/>
  <c r="M17" i="3" a="1"/>
  <c r="M17" i="3" s="1"/>
  <c r="I17" i="3" a="1"/>
  <c r="I17" i="3" s="1"/>
  <c r="M16" i="3" a="1"/>
  <c r="M16" i="3" s="1"/>
  <c r="I16" i="3" a="1"/>
  <c r="I16" i="3" s="1"/>
  <c r="M15" i="3" a="1"/>
  <c r="M15" i="3" s="1"/>
  <c r="I15" i="3" a="1"/>
  <c r="I15" i="3" s="1"/>
  <c r="M14" i="3" a="1"/>
  <c r="M14" i="3" s="1"/>
  <c r="I14" i="3" a="1"/>
  <c r="I14" i="3" s="1"/>
  <c r="M13" i="3" a="1"/>
  <c r="M13" i="3" s="1"/>
  <c r="I13" i="3" a="1"/>
  <c r="I13" i="3" s="1"/>
  <c r="M12" i="3" a="1"/>
  <c r="M12" i="3" s="1"/>
  <c r="I12" i="3" a="1"/>
  <c r="I12" i="3" s="1"/>
  <c r="M11" i="3" a="1"/>
  <c r="M11" i="3" s="1"/>
  <c r="I11" i="3" a="1"/>
  <c r="I11" i="3" s="1"/>
  <c r="M10" i="3" a="1"/>
  <c r="M10" i="3" s="1"/>
  <c r="I10" i="3" a="1"/>
  <c r="I10" i="3" s="1"/>
  <c r="M9" i="3" a="1"/>
  <c r="M9" i="3" s="1"/>
  <c r="I9" i="3" a="1"/>
  <c r="I9" i="3" s="1"/>
  <c r="M8" i="3" a="1"/>
  <c r="M8" i="3" s="1"/>
  <c r="I8" i="3" a="1"/>
  <c r="I8" i="3" s="1"/>
  <c r="M7" i="3" a="1"/>
  <c r="M7" i="3" s="1"/>
  <c r="I7" i="3" a="1"/>
  <c r="I7" i="3" s="1"/>
  <c r="M6" i="3" a="1"/>
  <c r="M6" i="3" s="1"/>
  <c r="I6" i="3" a="1"/>
  <c r="I6" i="3" s="1"/>
  <c r="M5" i="3" a="1"/>
  <c r="M5" i="3" s="1"/>
  <c r="I5" i="3" a="1"/>
  <c r="I5" i="3" s="1"/>
  <c r="M4" i="3" a="1"/>
  <c r="M4" i="3" s="1"/>
  <c r="I4" i="3" a="1"/>
  <c r="I4" i="3" s="1"/>
  <c r="G11" i="3" l="1"/>
  <c r="T11" i="3" s="1"/>
  <c r="T4" i="3"/>
  <c r="G25" i="3"/>
  <c r="T25" i="3" s="1"/>
  <c r="G26" i="3"/>
  <c r="G18" i="3"/>
  <c r="T18" i="3" s="1"/>
  <c r="G14" i="3"/>
  <c r="T14" i="3" s="1"/>
  <c r="G7" i="3"/>
  <c r="G16" i="3"/>
  <c r="G24" i="3"/>
  <c r="T24" i="3" s="1"/>
  <c r="G23" i="3"/>
  <c r="G8" i="3"/>
  <c r="G19" i="3"/>
  <c r="G6" i="3"/>
  <c r="T6" i="3" s="1"/>
  <c r="G17" i="3"/>
  <c r="G9" i="3"/>
  <c r="T9" i="3" s="1"/>
  <c r="G15" i="3"/>
  <c r="G5" i="3"/>
  <c r="O21" i="3"/>
  <c r="Q21" i="3" s="1"/>
  <c r="R21" i="3" s="1" a="1"/>
  <c r="R21" i="3" s="1"/>
  <c r="S21" i="3" s="1"/>
  <c r="N21" i="3"/>
  <c r="G22" i="3"/>
  <c r="T22" i="3" s="1"/>
  <c r="G12" i="3"/>
  <c r="T12" i="3" s="1"/>
  <c r="O4" i="3"/>
  <c r="Q4" i="3" s="1"/>
  <c r="R4" i="3" s="1" a="1"/>
  <c r="R4" i="3" s="1"/>
  <c r="G27" i="3"/>
  <c r="T27" i="3" s="1"/>
  <c r="N4" i="3"/>
  <c r="G10" i="3"/>
  <c r="T10" i="3" s="1"/>
  <c r="G13" i="3"/>
  <c r="T13" i="3" s="1"/>
  <c r="G20" i="3"/>
  <c r="T20" i="3" s="1"/>
  <c r="N24" i="3" l="1"/>
  <c r="O25" i="3"/>
  <c r="Q25" i="3" s="1"/>
  <c r="R25" i="3" s="1" a="1"/>
  <c r="R25" i="3" s="1"/>
  <c r="S25" i="3" s="1"/>
  <c r="O24" i="3"/>
  <c r="Q24" i="3" s="1"/>
  <c r="R24" i="3" s="1" a="1"/>
  <c r="R24" i="3" s="1"/>
  <c r="S24" i="3" s="1"/>
  <c r="S4" i="3"/>
  <c r="O18" i="3"/>
  <c r="Q18" i="3" s="1"/>
  <c r="R18" i="3" s="1" a="1"/>
  <c r="R18" i="3" s="1"/>
  <c r="S18" i="3" s="1"/>
  <c r="N18" i="3"/>
  <c r="O6" i="3"/>
  <c r="Q6" i="3" s="1"/>
  <c r="R6" i="3" s="1" a="1"/>
  <c r="R6" i="3" s="1"/>
  <c r="S6" i="3" s="1"/>
  <c r="N6" i="3"/>
  <c r="N11" i="3"/>
  <c r="O11" i="3"/>
  <c r="Q11" i="3" s="1"/>
  <c r="R11" i="3" s="1" a="1"/>
  <c r="R11" i="3" s="1"/>
  <c r="S11" i="3" s="1"/>
  <c r="O15" i="3"/>
  <c r="Q15" i="3" s="1"/>
  <c r="R15" i="3" s="1" a="1"/>
  <c r="R15" i="3" s="1"/>
  <c r="S15" i="3" s="1"/>
  <c r="T15" i="3"/>
  <c r="O7" i="3"/>
  <c r="Q7" i="3" s="1"/>
  <c r="R7" i="3" s="1" a="1"/>
  <c r="R7" i="3" s="1"/>
  <c r="S7" i="3" s="1"/>
  <c r="T7" i="3"/>
  <c r="N26" i="3"/>
  <c r="T26" i="3"/>
  <c r="O17" i="3"/>
  <c r="Q17" i="3" s="1"/>
  <c r="R17" i="3" s="1" a="1"/>
  <c r="R17" i="3" s="1"/>
  <c r="S17" i="3" s="1"/>
  <c r="T17" i="3"/>
  <c r="N14" i="3"/>
  <c r="O26" i="3"/>
  <c r="Q26" i="3" s="1"/>
  <c r="R26" i="3" s="1" a="1"/>
  <c r="R26" i="3" s="1"/>
  <c r="S26" i="3" s="1"/>
  <c r="O14" i="3"/>
  <c r="Q14" i="3" s="1"/>
  <c r="R14" i="3" s="1" a="1"/>
  <c r="R14" i="3" s="1"/>
  <c r="S14" i="3" s="1"/>
  <c r="O19" i="3"/>
  <c r="Q19" i="3" s="1"/>
  <c r="R19" i="3" s="1" a="1"/>
  <c r="R19" i="3" s="1"/>
  <c r="S19" i="3" s="1"/>
  <c r="T19" i="3"/>
  <c r="N8" i="3"/>
  <c r="T8" i="3"/>
  <c r="N25" i="3"/>
  <c r="O23" i="3"/>
  <c r="Q23" i="3" s="1"/>
  <c r="R23" i="3" s="1" a="1"/>
  <c r="R23" i="3" s="1"/>
  <c r="S23" i="3" s="1"/>
  <c r="T23" i="3"/>
  <c r="O5" i="3"/>
  <c r="Q5" i="3" s="1"/>
  <c r="R5" i="3" s="1" a="1"/>
  <c r="R5" i="3" s="1"/>
  <c r="S5" i="3" s="1"/>
  <c r="T5" i="3"/>
  <c r="O16" i="3"/>
  <c r="Q16" i="3" s="1"/>
  <c r="R16" i="3" s="1" a="1"/>
  <c r="R16" i="3" s="1"/>
  <c r="S16" i="3" s="1"/>
  <c r="T16" i="3"/>
  <c r="N23" i="3"/>
  <c r="N16" i="3"/>
  <c r="O8" i="3"/>
  <c r="Q8" i="3" s="1"/>
  <c r="R8" i="3" s="1" a="1"/>
  <c r="R8" i="3" s="1"/>
  <c r="S8" i="3" s="1"/>
  <c r="N19" i="3"/>
  <c r="N15" i="3"/>
  <c r="N17" i="3"/>
  <c r="N7" i="3"/>
  <c r="N9" i="3"/>
  <c r="O9" i="3"/>
  <c r="Q9" i="3" s="1"/>
  <c r="R9" i="3" s="1" a="1"/>
  <c r="R9" i="3" s="1"/>
  <c r="S9" i="3" s="1"/>
  <c r="P4" i="3"/>
  <c r="N5" i="3"/>
  <c r="P21" i="3"/>
  <c r="O10" i="3"/>
  <c r="Q10" i="3" s="1"/>
  <c r="R10" i="3" s="1" a="1"/>
  <c r="R10" i="3" s="1"/>
  <c r="S10" i="3" s="1"/>
  <c r="N10" i="3"/>
  <c r="O20" i="3"/>
  <c r="Q20" i="3" s="1"/>
  <c r="R20" i="3" s="1" a="1"/>
  <c r="R20" i="3" s="1"/>
  <c r="S20" i="3" s="1"/>
  <c r="N20" i="3"/>
  <c r="O12" i="3"/>
  <c r="Q12" i="3" s="1"/>
  <c r="R12" i="3" s="1" a="1"/>
  <c r="R12" i="3" s="1"/>
  <c r="S12" i="3" s="1"/>
  <c r="N12" i="3"/>
  <c r="O13" i="3"/>
  <c r="Q13" i="3" s="1"/>
  <c r="R13" i="3" s="1" a="1"/>
  <c r="R13" i="3" s="1"/>
  <c r="S13" i="3" s="1"/>
  <c r="N13" i="3"/>
  <c r="O27" i="3"/>
  <c r="Q27" i="3" s="1"/>
  <c r="R27" i="3" s="1" a="1"/>
  <c r="R27" i="3" s="1"/>
  <c r="S27" i="3" s="1"/>
  <c r="G41" i="3"/>
  <c r="T41" i="3" s="1"/>
  <c r="G39" i="3"/>
  <c r="T39" i="3" s="1"/>
  <c r="G31" i="3"/>
  <c r="T31" i="3" s="1"/>
  <c r="G29" i="3"/>
  <c r="T29" i="3" s="1"/>
  <c r="G46" i="3"/>
  <c r="T46" i="3" s="1"/>
  <c r="G44" i="3"/>
  <c r="T44" i="3" s="1"/>
  <c r="G42" i="3"/>
  <c r="T42" i="3" s="1"/>
  <c r="G28" i="3"/>
  <c r="T28" i="3" s="1"/>
  <c r="G37" i="3"/>
  <c r="T37" i="3" s="1"/>
  <c r="G49" i="3"/>
  <c r="T49" i="3" s="1"/>
  <c r="G34" i="3"/>
  <c r="T34" i="3" s="1"/>
  <c r="G38" i="3"/>
  <c r="T38" i="3" s="1"/>
  <c r="G43" i="3"/>
  <c r="T43" i="3" s="1"/>
  <c r="G35" i="3"/>
  <c r="T35" i="3" s="1"/>
  <c r="G48" i="3"/>
  <c r="T48" i="3" s="1"/>
  <c r="G30" i="3"/>
  <c r="T30" i="3" s="1"/>
  <c r="G32" i="3"/>
  <c r="T32" i="3" s="1"/>
  <c r="G40" i="3"/>
  <c r="T40" i="3" s="1"/>
  <c r="G33" i="3"/>
  <c r="T33" i="3" s="1"/>
  <c r="G45" i="3"/>
  <c r="T45" i="3" s="1"/>
  <c r="N27" i="3"/>
  <c r="G50" i="3"/>
  <c r="G36" i="3"/>
  <c r="T36" i="3" s="1"/>
  <c r="G47" i="3"/>
  <c r="T47" i="3" s="1"/>
  <c r="O22" i="3"/>
  <c r="Q22" i="3" s="1"/>
  <c r="R22" i="3" s="1" a="1"/>
  <c r="R22" i="3" s="1"/>
  <c r="S22" i="3" s="1"/>
  <c r="N22" i="3"/>
  <c r="P25" i="3" l="1"/>
  <c r="P20" i="3"/>
  <c r="P18" i="3"/>
  <c r="P22" i="3"/>
  <c r="P24" i="3"/>
  <c r="P6" i="3"/>
  <c r="P12" i="3"/>
  <c r="T50" i="3"/>
  <c r="G73" i="3"/>
  <c r="P10" i="3"/>
  <c r="P26" i="3"/>
  <c r="P19" i="3"/>
  <c r="P16" i="3"/>
  <c r="P7" i="3"/>
  <c r="P15" i="3"/>
  <c r="P11" i="3"/>
  <c r="P27" i="3"/>
  <c r="P8" i="3"/>
  <c r="P23" i="3"/>
  <c r="P17" i="3"/>
  <c r="P14" i="3"/>
  <c r="P5" i="3"/>
  <c r="P9" i="3"/>
  <c r="P13" i="3"/>
  <c r="O28" i="3"/>
  <c r="Q28" i="3" s="1"/>
  <c r="R28" i="3" s="1" a="1"/>
  <c r="R28" i="3" s="1"/>
  <c r="N28" i="3"/>
  <c r="N44" i="3"/>
  <c r="O44" i="3"/>
  <c r="Q44" i="3" s="1"/>
  <c r="R44" i="3" s="1" a="1"/>
  <c r="R44" i="3" s="1"/>
  <c r="S44" i="3" s="1"/>
  <c r="O29" i="3"/>
  <c r="Q29" i="3" s="1"/>
  <c r="R29" i="3" s="1" a="1"/>
  <c r="R29" i="3" s="1"/>
  <c r="S29" i="3" s="1"/>
  <c r="N29" i="3"/>
  <c r="O35" i="3"/>
  <c r="Q35" i="3" s="1"/>
  <c r="R35" i="3" s="1" a="1"/>
  <c r="R35" i="3" s="1"/>
  <c r="S35" i="3" s="1"/>
  <c r="N35" i="3"/>
  <c r="O43" i="3"/>
  <c r="Q43" i="3" s="1"/>
  <c r="R43" i="3" s="1" a="1"/>
  <c r="R43" i="3" s="1"/>
  <c r="S43" i="3" s="1"/>
  <c r="N43" i="3"/>
  <c r="O34" i="3"/>
  <c r="Q34" i="3" s="1"/>
  <c r="R34" i="3" s="1" a="1"/>
  <c r="R34" i="3" s="1"/>
  <c r="S34" i="3" s="1"/>
  <c r="N34" i="3"/>
  <c r="O37" i="3"/>
  <c r="Q37" i="3" s="1"/>
  <c r="R37" i="3" s="1" a="1"/>
  <c r="R37" i="3" s="1"/>
  <c r="S37" i="3" s="1"/>
  <c r="N37" i="3"/>
  <c r="O42" i="3"/>
  <c r="Q42" i="3" s="1"/>
  <c r="R42" i="3" s="1" a="1"/>
  <c r="R42" i="3" s="1"/>
  <c r="S42" i="3" s="1"/>
  <c r="N42" i="3"/>
  <c r="O47" i="3"/>
  <c r="Q47" i="3" s="1"/>
  <c r="R47" i="3" s="1" a="1"/>
  <c r="R47" i="3" s="1"/>
  <c r="S47" i="3" s="1"/>
  <c r="N47" i="3"/>
  <c r="O36" i="3"/>
  <c r="Q36" i="3" s="1"/>
  <c r="R36" i="3" s="1" a="1"/>
  <c r="R36" i="3" s="1"/>
  <c r="S36" i="3" s="1"/>
  <c r="N36" i="3"/>
  <c r="O31" i="3"/>
  <c r="Q31" i="3" s="1"/>
  <c r="R31" i="3" s="1" a="1"/>
  <c r="R31" i="3" s="1"/>
  <c r="S31" i="3" s="1"/>
  <c r="N31" i="3"/>
  <c r="N33" i="3"/>
  <c r="O33" i="3"/>
  <c r="Q33" i="3" s="1"/>
  <c r="R33" i="3" s="1" a="1"/>
  <c r="R33" i="3" s="1"/>
  <c r="S33" i="3" s="1"/>
  <c r="O32" i="3"/>
  <c r="Q32" i="3" s="1"/>
  <c r="R32" i="3" s="1" a="1"/>
  <c r="R32" i="3" s="1"/>
  <c r="S32" i="3" s="1"/>
  <c r="N32" i="3"/>
  <c r="N38" i="3"/>
  <c r="O38" i="3"/>
  <c r="Q38" i="3" s="1"/>
  <c r="R38" i="3" s="1" a="1"/>
  <c r="R38" i="3" s="1"/>
  <c r="S38" i="3" s="1"/>
  <c r="N49" i="3"/>
  <c r="O49" i="3"/>
  <c r="Q49" i="3" s="1"/>
  <c r="R49" i="3" s="1" a="1"/>
  <c r="R49" i="3" s="1"/>
  <c r="S49" i="3" s="1"/>
  <c r="O46" i="3"/>
  <c r="Q46" i="3" s="1"/>
  <c r="R46" i="3" s="1" a="1"/>
  <c r="R46" i="3" s="1"/>
  <c r="S46" i="3" s="1"/>
  <c r="N46" i="3"/>
  <c r="O41" i="3"/>
  <c r="Q41" i="3" s="1"/>
  <c r="R41" i="3" s="1" a="1"/>
  <c r="R41" i="3" s="1"/>
  <c r="S41" i="3" s="1"/>
  <c r="N41" i="3"/>
  <c r="G56" i="3"/>
  <c r="T56" i="3" s="1"/>
  <c r="G54" i="3"/>
  <c r="T54" i="3" s="1"/>
  <c r="G63" i="3"/>
  <c r="T63" i="3" s="1"/>
  <c r="G61" i="3"/>
  <c r="T61" i="3" s="1"/>
  <c r="G59" i="3"/>
  <c r="T59" i="3" s="1"/>
  <c r="G58" i="3"/>
  <c r="T58" i="3" s="1"/>
  <c r="G65" i="3"/>
  <c r="T65" i="3" s="1"/>
  <c r="G60" i="3"/>
  <c r="T60" i="3" s="1"/>
  <c r="G69" i="3"/>
  <c r="T69" i="3" s="1"/>
  <c r="O50" i="3"/>
  <c r="Q50" i="3" s="1"/>
  <c r="R50" i="3" s="1" a="1"/>
  <c r="R50" i="3" s="1"/>
  <c r="S50" i="3" s="1"/>
  <c r="G64" i="3"/>
  <c r="T64" i="3" s="1"/>
  <c r="G57" i="3"/>
  <c r="T57" i="3" s="1"/>
  <c r="G55" i="3"/>
  <c r="T55" i="3" s="1"/>
  <c r="N50" i="3"/>
  <c r="G51" i="3"/>
  <c r="T51" i="3" s="1"/>
  <c r="G52" i="3"/>
  <c r="T52" i="3" s="1"/>
  <c r="G72" i="3"/>
  <c r="T72" i="3" s="1"/>
  <c r="G66" i="3"/>
  <c r="T66" i="3" s="1"/>
  <c r="G71" i="3"/>
  <c r="T71" i="3" s="1"/>
  <c r="G68" i="3"/>
  <c r="T68" i="3" s="1"/>
  <c r="G62" i="3"/>
  <c r="T62" i="3" s="1"/>
  <c r="G67" i="3"/>
  <c r="T67" i="3" s="1"/>
  <c r="G70" i="3"/>
  <c r="T70" i="3" s="1"/>
  <c r="G53" i="3"/>
  <c r="T53" i="3" s="1"/>
  <c r="O39" i="3"/>
  <c r="Q39" i="3" s="1"/>
  <c r="R39" i="3" s="1" a="1"/>
  <c r="R39" i="3" s="1"/>
  <c r="S39" i="3" s="1"/>
  <c r="N39" i="3"/>
  <c r="O45" i="3"/>
  <c r="Q45" i="3" s="1"/>
  <c r="R45" i="3" s="1" a="1"/>
  <c r="R45" i="3" s="1"/>
  <c r="S45" i="3" s="1"/>
  <c r="N45" i="3"/>
  <c r="O40" i="3"/>
  <c r="Q40" i="3" s="1"/>
  <c r="R40" i="3" s="1" a="1"/>
  <c r="R40" i="3" s="1"/>
  <c r="S40" i="3" s="1"/>
  <c r="N40" i="3"/>
  <c r="N30" i="3"/>
  <c r="O30" i="3"/>
  <c r="Q30" i="3" s="1"/>
  <c r="R30" i="3" s="1" a="1"/>
  <c r="R30" i="3" s="1"/>
  <c r="S30" i="3" s="1"/>
  <c r="N48" i="3"/>
  <c r="O48" i="3"/>
  <c r="Q48" i="3" s="1"/>
  <c r="R48" i="3" s="1" a="1"/>
  <c r="R48" i="3" s="1"/>
  <c r="S48" i="3" s="1"/>
  <c r="P41" i="3" l="1"/>
  <c r="P42" i="3"/>
  <c r="P37" i="3"/>
  <c r="S28" i="3"/>
  <c r="P29" i="3"/>
  <c r="P46" i="3"/>
  <c r="P34" i="3"/>
  <c r="P28" i="3"/>
  <c r="G86" i="3"/>
  <c r="G96" i="3"/>
  <c r="G79" i="3"/>
  <c r="G92" i="3"/>
  <c r="G85" i="3"/>
  <c r="G78" i="3"/>
  <c r="G91" i="3"/>
  <c r="G84" i="3"/>
  <c r="G77" i="3"/>
  <c r="G90" i="3"/>
  <c r="G94" i="3"/>
  <c r="G74" i="3"/>
  <c r="G87" i="3"/>
  <c r="G93" i="3"/>
  <c r="G83" i="3"/>
  <c r="G76" i="3"/>
  <c r="G89" i="3"/>
  <c r="T73" i="3"/>
  <c r="G82" i="3"/>
  <c r="G95" i="3"/>
  <c r="G75" i="3"/>
  <c r="G88" i="3"/>
  <c r="G81" i="3"/>
  <c r="G80" i="3"/>
  <c r="O73" i="3"/>
  <c r="Q73" i="3" s="1"/>
  <c r="R73" i="3" s="1" a="1"/>
  <c r="R73" i="3" s="1"/>
  <c r="S73" i="3" s="1"/>
  <c r="N73" i="3"/>
  <c r="P43" i="3"/>
  <c r="P47" i="3"/>
  <c r="P40" i="3"/>
  <c r="P45" i="3"/>
  <c r="P50" i="3"/>
  <c r="P35" i="3"/>
  <c r="P49" i="3"/>
  <c r="P36" i="3"/>
  <c r="P39" i="3"/>
  <c r="O58" i="3"/>
  <c r="Q58" i="3" s="1"/>
  <c r="R58" i="3" s="1" a="1"/>
  <c r="R58" i="3" s="1"/>
  <c r="S58" i="3" s="1"/>
  <c r="N58" i="3"/>
  <c r="O63" i="3"/>
  <c r="Q63" i="3" s="1"/>
  <c r="R63" i="3" s="1" a="1"/>
  <c r="R63" i="3" s="1"/>
  <c r="S63" i="3" s="1"/>
  <c r="N63" i="3"/>
  <c r="O67" i="3"/>
  <c r="Q67" i="3" s="1"/>
  <c r="R67" i="3" s="1" a="1"/>
  <c r="R67" i="3" s="1"/>
  <c r="S67" i="3" s="1"/>
  <c r="N67" i="3"/>
  <c r="N56" i="3"/>
  <c r="O56" i="3"/>
  <c r="Q56" i="3" s="1"/>
  <c r="R56" i="3" s="1" a="1"/>
  <c r="R56" i="3" s="1"/>
  <c r="S56" i="3" s="1"/>
  <c r="P30" i="3"/>
  <c r="N59" i="3"/>
  <c r="O59" i="3"/>
  <c r="Q59" i="3" s="1"/>
  <c r="R59" i="3" s="1" a="1"/>
  <c r="R59" i="3" s="1"/>
  <c r="S59" i="3" s="1"/>
  <c r="O61" i="3"/>
  <c r="Q61" i="3" s="1"/>
  <c r="R61" i="3" s="1" a="1"/>
  <c r="R61" i="3" s="1"/>
  <c r="S61" i="3" s="1"/>
  <c r="N61" i="3"/>
  <c r="O72" i="3"/>
  <c r="Q72" i="3" s="1"/>
  <c r="R72" i="3" s="1" a="1"/>
  <c r="R72" i="3" s="1"/>
  <c r="S72" i="3" s="1"/>
  <c r="N72" i="3"/>
  <c r="O53" i="3"/>
  <c r="Q53" i="3" s="1"/>
  <c r="R53" i="3" s="1" a="1"/>
  <c r="R53" i="3" s="1"/>
  <c r="S53" i="3" s="1"/>
  <c r="N53" i="3"/>
  <c r="O70" i="3"/>
  <c r="Q70" i="3" s="1"/>
  <c r="R70" i="3" s="1" a="1"/>
  <c r="R70" i="3" s="1"/>
  <c r="S70" i="3" s="1"/>
  <c r="N70" i="3"/>
  <c r="O54" i="3"/>
  <c r="Q54" i="3" s="1"/>
  <c r="R54" i="3" s="1" a="1"/>
  <c r="R54" i="3" s="1"/>
  <c r="S54" i="3" s="1"/>
  <c r="N54" i="3"/>
  <c r="O66" i="3"/>
  <c r="Q66" i="3" s="1"/>
  <c r="R66" i="3" s="1" a="1"/>
  <c r="R66" i="3" s="1"/>
  <c r="S66" i="3" s="1"/>
  <c r="N66" i="3"/>
  <c r="O62" i="3"/>
  <c r="Q62" i="3" s="1"/>
  <c r="R62" i="3" s="1" a="1"/>
  <c r="R62" i="3" s="1"/>
  <c r="S62" i="3" s="1"/>
  <c r="N62" i="3"/>
  <c r="P48" i="3"/>
  <c r="O52" i="3"/>
  <c r="Q52" i="3" s="1"/>
  <c r="R52" i="3" s="1" a="1"/>
  <c r="R52" i="3" s="1"/>
  <c r="S52" i="3" s="1"/>
  <c r="N52" i="3"/>
  <c r="P38" i="3"/>
  <c r="P32" i="3"/>
  <c r="O64" i="3"/>
  <c r="Q64" i="3" s="1"/>
  <c r="R64" i="3" s="1" a="1"/>
  <c r="R64" i="3" s="1"/>
  <c r="S64" i="3" s="1"/>
  <c r="N64" i="3"/>
  <c r="O69" i="3"/>
  <c r="Q69" i="3" s="1"/>
  <c r="R69" i="3" s="1" a="1"/>
  <c r="R69" i="3" s="1"/>
  <c r="S69" i="3" s="1"/>
  <c r="N69" i="3"/>
  <c r="P33" i="3"/>
  <c r="P44" i="3"/>
  <c r="O68" i="3"/>
  <c r="Q68" i="3" s="1"/>
  <c r="R68" i="3" s="1" a="1"/>
  <c r="R68" i="3" s="1"/>
  <c r="S68" i="3" s="1"/>
  <c r="N68" i="3"/>
  <c r="N55" i="3"/>
  <c r="O55" i="3"/>
  <c r="Q55" i="3" s="1"/>
  <c r="R55" i="3" s="1" a="1"/>
  <c r="R55" i="3" s="1"/>
  <c r="S55" i="3" s="1"/>
  <c r="O57" i="3"/>
  <c r="Q57" i="3" s="1"/>
  <c r="R57" i="3" s="1" a="1"/>
  <c r="R57" i="3" s="1"/>
  <c r="S57" i="3" s="1"/>
  <c r="N57" i="3"/>
  <c r="O60" i="3"/>
  <c r="Q60" i="3" s="1"/>
  <c r="R60" i="3" s="1" a="1"/>
  <c r="R60" i="3" s="1"/>
  <c r="S60" i="3" s="1"/>
  <c r="N60" i="3"/>
  <c r="P31" i="3"/>
  <c r="N71" i="3"/>
  <c r="O71" i="3"/>
  <c r="Q71" i="3" s="1"/>
  <c r="R71" i="3" s="1" a="1"/>
  <c r="R71" i="3" s="1"/>
  <c r="S71" i="3" s="1"/>
  <c r="O51" i="3"/>
  <c r="Q51" i="3" s="1"/>
  <c r="R51" i="3" s="1" a="1"/>
  <c r="R51" i="3" s="1"/>
  <c r="S51" i="3" s="1"/>
  <c r="N51" i="3"/>
  <c r="N65" i="3"/>
  <c r="O65" i="3"/>
  <c r="Q65" i="3" s="1"/>
  <c r="R65" i="3" s="1" a="1"/>
  <c r="R65" i="3" s="1"/>
  <c r="S65" i="3" s="1"/>
  <c r="P53" i="3" l="1"/>
  <c r="P73" i="3"/>
  <c r="P54" i="3"/>
  <c r="T95" i="3"/>
  <c r="O95" i="3"/>
  <c r="Q95" i="3" s="1"/>
  <c r="R95" i="3" s="1" a="1"/>
  <c r="R95" i="3" s="1"/>
  <c r="S95" i="3" s="1"/>
  <c r="N95" i="3"/>
  <c r="T82" i="3"/>
  <c r="N82" i="3"/>
  <c r="O82" i="3"/>
  <c r="Q82" i="3" s="1"/>
  <c r="R82" i="3" s="1" a="1"/>
  <c r="R82" i="3" s="1"/>
  <c r="S82" i="3" s="1"/>
  <c r="T83" i="3"/>
  <c r="O83" i="3"/>
  <c r="Q83" i="3" s="1"/>
  <c r="R83" i="3" s="1" a="1"/>
  <c r="R83" i="3" s="1"/>
  <c r="S83" i="3" s="1"/>
  <c r="N83" i="3"/>
  <c r="T93" i="3"/>
  <c r="N93" i="3"/>
  <c r="O93" i="3"/>
  <c r="Q93" i="3" s="1"/>
  <c r="R93" i="3" s="1" a="1"/>
  <c r="R93" i="3" s="1"/>
  <c r="S93" i="3" s="1"/>
  <c r="N87" i="3"/>
  <c r="T87" i="3"/>
  <c r="O87" i="3"/>
  <c r="Q87" i="3" s="1"/>
  <c r="R87" i="3" s="1" a="1"/>
  <c r="R87" i="3" s="1"/>
  <c r="S87" i="3" s="1"/>
  <c r="N74" i="3"/>
  <c r="T74" i="3"/>
  <c r="O74" i="3"/>
  <c r="Q74" i="3" s="1"/>
  <c r="R74" i="3" s="1" a="1"/>
  <c r="R74" i="3" s="1"/>
  <c r="T94" i="3"/>
  <c r="O94" i="3"/>
  <c r="Q94" i="3" s="1"/>
  <c r="R94" i="3" s="1" a="1"/>
  <c r="R94" i="3" s="1"/>
  <c r="S94" i="3" s="1"/>
  <c r="N94" i="3"/>
  <c r="T90" i="3"/>
  <c r="O90" i="3"/>
  <c r="Q90" i="3" s="1"/>
  <c r="R90" i="3" s="1" a="1"/>
  <c r="R90" i="3" s="1"/>
  <c r="S90" i="3" s="1"/>
  <c r="N90" i="3"/>
  <c r="N89" i="3"/>
  <c r="O89" i="3"/>
  <c r="Q89" i="3" s="1"/>
  <c r="R89" i="3" s="1" a="1"/>
  <c r="R89" i="3" s="1"/>
  <c r="S89" i="3" s="1"/>
  <c r="T89" i="3"/>
  <c r="N76" i="3"/>
  <c r="O76" i="3"/>
  <c r="Q76" i="3" s="1"/>
  <c r="R76" i="3" s="1" a="1"/>
  <c r="R76" i="3" s="1"/>
  <c r="S76" i="3" s="1"/>
  <c r="T76" i="3"/>
  <c r="T77" i="3"/>
  <c r="O77" i="3"/>
  <c r="Q77" i="3" s="1"/>
  <c r="R77" i="3" s="1" a="1"/>
  <c r="R77" i="3" s="1"/>
  <c r="S77" i="3" s="1"/>
  <c r="N77" i="3"/>
  <c r="T84" i="3"/>
  <c r="O84" i="3"/>
  <c r="Q84" i="3" s="1"/>
  <c r="R84" i="3" s="1" a="1"/>
  <c r="R84" i="3" s="1"/>
  <c r="S84" i="3" s="1"/>
  <c r="N84" i="3"/>
  <c r="T91" i="3"/>
  <c r="O91" i="3"/>
  <c r="Q91" i="3" s="1"/>
  <c r="R91" i="3" s="1" a="1"/>
  <c r="R91" i="3" s="1"/>
  <c r="S91" i="3" s="1"/>
  <c r="N91" i="3"/>
  <c r="O78" i="3"/>
  <c r="Q78" i="3" s="1"/>
  <c r="R78" i="3" s="1" a="1"/>
  <c r="R78" i="3" s="1"/>
  <c r="S78" i="3" s="1"/>
  <c r="T78" i="3"/>
  <c r="N78" i="3"/>
  <c r="T85" i="3"/>
  <c r="N85" i="3"/>
  <c r="O85" i="3"/>
  <c r="Q85" i="3" s="1"/>
  <c r="R85" i="3" s="1" a="1"/>
  <c r="R85" i="3" s="1"/>
  <c r="S85" i="3" s="1"/>
  <c r="T80" i="3"/>
  <c r="O80" i="3"/>
  <c r="Q80" i="3" s="1"/>
  <c r="R80" i="3" s="1" a="1"/>
  <c r="R80" i="3" s="1"/>
  <c r="S80" i="3" s="1"/>
  <c r="N80" i="3"/>
  <c r="T92" i="3"/>
  <c r="N92" i="3"/>
  <c r="O92" i="3"/>
  <c r="Q92" i="3" s="1"/>
  <c r="R92" i="3" s="1" a="1"/>
  <c r="R92" i="3" s="1"/>
  <c r="S92" i="3" s="1"/>
  <c r="T81" i="3"/>
  <c r="O81" i="3"/>
  <c r="Q81" i="3" s="1"/>
  <c r="R81" i="3" s="1" a="1"/>
  <c r="R81" i="3" s="1"/>
  <c r="S81" i="3" s="1"/>
  <c r="N81" i="3"/>
  <c r="T79" i="3"/>
  <c r="O79" i="3"/>
  <c r="Q79" i="3" s="1"/>
  <c r="R79" i="3" s="1" a="1"/>
  <c r="R79" i="3" s="1"/>
  <c r="S79" i="3" s="1"/>
  <c r="N79" i="3"/>
  <c r="T88" i="3"/>
  <c r="N88" i="3"/>
  <c r="O88" i="3"/>
  <c r="Q88" i="3" s="1"/>
  <c r="R88" i="3" s="1" a="1"/>
  <c r="R88" i="3" s="1"/>
  <c r="S88" i="3" s="1"/>
  <c r="G109" i="3"/>
  <c r="G119" i="3"/>
  <c r="G113" i="3"/>
  <c r="G106" i="3"/>
  <c r="G99" i="3"/>
  <c r="G112" i="3"/>
  <c r="G105" i="3"/>
  <c r="G98" i="3"/>
  <c r="T96" i="3"/>
  <c r="G118" i="3"/>
  <c r="G111" i="3"/>
  <c r="G104" i="3"/>
  <c r="G97" i="3"/>
  <c r="G114" i="3"/>
  <c r="G107" i="3"/>
  <c r="G100" i="3"/>
  <c r="G117" i="3"/>
  <c r="G110" i="3"/>
  <c r="G103" i="3"/>
  <c r="G116" i="3"/>
  <c r="G102" i="3"/>
  <c r="G115" i="3"/>
  <c r="G108" i="3"/>
  <c r="G101" i="3"/>
  <c r="O96" i="3"/>
  <c r="Q96" i="3" s="1"/>
  <c r="R96" i="3" s="1" a="1"/>
  <c r="R96" i="3" s="1"/>
  <c r="S96" i="3" s="1"/>
  <c r="N96" i="3"/>
  <c r="P57" i="3"/>
  <c r="P58" i="3"/>
  <c r="T75" i="3"/>
  <c r="N75" i="3"/>
  <c r="O75" i="3"/>
  <c r="Q75" i="3" s="1"/>
  <c r="R75" i="3" s="1" a="1"/>
  <c r="R75" i="3" s="1"/>
  <c r="S75" i="3" s="1"/>
  <c r="T86" i="3"/>
  <c r="O86" i="3"/>
  <c r="Q86" i="3" s="1"/>
  <c r="R86" i="3" s="1" a="1"/>
  <c r="R86" i="3" s="1"/>
  <c r="S86" i="3" s="1"/>
  <c r="N86" i="3"/>
  <c r="P66" i="3"/>
  <c r="P51" i="3"/>
  <c r="P64" i="3"/>
  <c r="P60" i="3"/>
  <c r="P63" i="3"/>
  <c r="P62" i="3"/>
  <c r="P69" i="3"/>
  <c r="P67" i="3"/>
  <c r="P72" i="3"/>
  <c r="P61" i="3"/>
  <c r="P52" i="3"/>
  <c r="P56" i="3"/>
  <c r="P55" i="3"/>
  <c r="P70" i="3"/>
  <c r="P68" i="3"/>
  <c r="P59" i="3"/>
  <c r="P71" i="3"/>
  <c r="P65" i="3"/>
  <c r="P90" i="3" l="1"/>
  <c r="P86" i="3"/>
  <c r="P96" i="3"/>
  <c r="P81" i="3"/>
  <c r="P79" i="3"/>
  <c r="P77" i="3"/>
  <c r="P83" i="3"/>
  <c r="S74" i="3"/>
  <c r="P80" i="3"/>
  <c r="P91" i="3"/>
  <c r="P95" i="3"/>
  <c r="P84" i="3"/>
  <c r="T116" i="3"/>
  <c r="N116" i="3"/>
  <c r="O116" i="3"/>
  <c r="Q116" i="3" s="1"/>
  <c r="R116" i="3" s="1" a="1"/>
  <c r="R116" i="3" s="1"/>
  <c r="S116" i="3" s="1"/>
  <c r="P93" i="3"/>
  <c r="P75" i="3"/>
  <c r="T118" i="3"/>
  <c r="N118" i="3"/>
  <c r="O118" i="3"/>
  <c r="Q118" i="3" s="1"/>
  <c r="R118" i="3" s="1" a="1"/>
  <c r="R118" i="3" s="1"/>
  <c r="S118" i="3" s="1"/>
  <c r="P92" i="3"/>
  <c r="T103" i="3"/>
  <c r="O103" i="3"/>
  <c r="Q103" i="3" s="1"/>
  <c r="R103" i="3" s="1" a="1"/>
  <c r="R103" i="3" s="1"/>
  <c r="S103" i="3" s="1"/>
  <c r="N103" i="3"/>
  <c r="P74" i="3"/>
  <c r="T107" i="3"/>
  <c r="O107" i="3"/>
  <c r="Q107" i="3" s="1"/>
  <c r="R107" i="3" s="1" a="1"/>
  <c r="R107" i="3" s="1"/>
  <c r="S107" i="3" s="1"/>
  <c r="N107" i="3"/>
  <c r="T98" i="3"/>
  <c r="O98" i="3"/>
  <c r="Q98" i="3" s="1"/>
  <c r="R98" i="3" s="1" a="1"/>
  <c r="R98" i="3" s="1"/>
  <c r="S98" i="3" s="1"/>
  <c r="N98" i="3"/>
  <c r="P76" i="3"/>
  <c r="T105" i="3"/>
  <c r="N105" i="3"/>
  <c r="O105" i="3"/>
  <c r="Q105" i="3" s="1"/>
  <c r="R105" i="3" s="1" a="1"/>
  <c r="R105" i="3" s="1"/>
  <c r="S105" i="3" s="1"/>
  <c r="P85" i="3"/>
  <c r="T113" i="3"/>
  <c r="N113" i="3"/>
  <c r="O113" i="3"/>
  <c r="Q113" i="3" s="1"/>
  <c r="R113" i="3" s="1" a="1"/>
  <c r="R113" i="3" s="1"/>
  <c r="S113" i="3" s="1"/>
  <c r="P88" i="3"/>
  <c r="T110" i="3"/>
  <c r="N110" i="3"/>
  <c r="O110" i="3"/>
  <c r="Q110" i="3" s="1"/>
  <c r="R110" i="3" s="1" a="1"/>
  <c r="R110" i="3" s="1"/>
  <c r="S110" i="3" s="1"/>
  <c r="T117" i="3"/>
  <c r="N117" i="3"/>
  <c r="O117" i="3"/>
  <c r="Q117" i="3" s="1"/>
  <c r="R117" i="3" s="1" a="1"/>
  <c r="R117" i="3" s="1"/>
  <c r="S117" i="3" s="1"/>
  <c r="T100" i="3"/>
  <c r="O100" i="3"/>
  <c r="Q100" i="3" s="1"/>
  <c r="R100" i="3" s="1" a="1"/>
  <c r="R100" i="3" s="1"/>
  <c r="S100" i="3" s="1"/>
  <c r="N100" i="3"/>
  <c r="T114" i="3"/>
  <c r="N114" i="3"/>
  <c r="O114" i="3"/>
  <c r="Q114" i="3" s="1"/>
  <c r="R114" i="3" s="1" a="1"/>
  <c r="R114" i="3" s="1"/>
  <c r="S114" i="3" s="1"/>
  <c r="T97" i="3"/>
  <c r="O97" i="3"/>
  <c r="Q97" i="3" s="1"/>
  <c r="R97" i="3" s="1" a="1"/>
  <c r="R97" i="3" s="1"/>
  <c r="S97" i="3" s="1"/>
  <c r="N97" i="3"/>
  <c r="P87" i="3"/>
  <c r="T104" i="3"/>
  <c r="N104" i="3"/>
  <c r="O104" i="3"/>
  <c r="Q104" i="3" s="1"/>
  <c r="R104" i="3" s="1" a="1"/>
  <c r="R104" i="3" s="1"/>
  <c r="S104" i="3" s="1"/>
  <c r="T111" i="3"/>
  <c r="O111" i="3"/>
  <c r="Q111" i="3" s="1"/>
  <c r="R111" i="3" s="1" a="1"/>
  <c r="R111" i="3" s="1"/>
  <c r="S111" i="3" s="1"/>
  <c r="N111" i="3"/>
  <c r="T112" i="3"/>
  <c r="O112" i="3"/>
  <c r="Q112" i="3" s="1"/>
  <c r="R112" i="3" s="1" a="1"/>
  <c r="R112" i="3" s="1"/>
  <c r="S112" i="3" s="1"/>
  <c r="N112" i="3"/>
  <c r="T99" i="3"/>
  <c r="O99" i="3"/>
  <c r="Q99" i="3" s="1"/>
  <c r="R99" i="3" s="1" a="1"/>
  <c r="R99" i="3" s="1"/>
  <c r="S99" i="3" s="1"/>
  <c r="N99" i="3"/>
  <c r="P89" i="3"/>
  <c r="P82" i="3"/>
  <c r="N101" i="3"/>
  <c r="T101" i="3"/>
  <c r="O101" i="3"/>
  <c r="Q101" i="3" s="1"/>
  <c r="R101" i="3" s="1" a="1"/>
  <c r="R101" i="3" s="1"/>
  <c r="S101" i="3" s="1"/>
  <c r="T106" i="3"/>
  <c r="O106" i="3"/>
  <c r="Q106" i="3" s="1"/>
  <c r="R106" i="3" s="1" a="1"/>
  <c r="R106" i="3" s="1"/>
  <c r="S106" i="3" s="1"/>
  <c r="N106" i="3"/>
  <c r="N108" i="3"/>
  <c r="T108" i="3"/>
  <c r="O108" i="3"/>
  <c r="T115" i="3"/>
  <c r="N115" i="3"/>
  <c r="O115" i="3"/>
  <c r="Q115" i="3" s="1"/>
  <c r="R115" i="3" s="1" a="1"/>
  <c r="R115" i="3" s="1"/>
  <c r="S115" i="3" s="1"/>
  <c r="G140" i="3"/>
  <c r="G128" i="3"/>
  <c r="G135" i="3"/>
  <c r="G142" i="3"/>
  <c r="G127" i="3"/>
  <c r="G134" i="3"/>
  <c r="G141" i="3"/>
  <c r="G129" i="3"/>
  <c r="G121" i="3"/>
  <c r="G124" i="3"/>
  <c r="G131" i="3"/>
  <c r="G138" i="3"/>
  <c r="G123" i="3"/>
  <c r="G130" i="3"/>
  <c r="G137" i="3"/>
  <c r="G122" i="3"/>
  <c r="G125" i="3"/>
  <c r="G136" i="3"/>
  <c r="G132" i="3"/>
  <c r="G139" i="3"/>
  <c r="G126" i="3"/>
  <c r="T119" i="3"/>
  <c r="G133" i="3"/>
  <c r="G120" i="3"/>
  <c r="N119" i="3"/>
  <c r="O119" i="3"/>
  <c r="Q119" i="3" s="1"/>
  <c r="R119" i="3" s="1" a="1"/>
  <c r="R119" i="3" s="1"/>
  <c r="S119" i="3" s="1"/>
  <c r="P78" i="3"/>
  <c r="T102" i="3"/>
  <c r="O102" i="3"/>
  <c r="Q102" i="3" s="1"/>
  <c r="R102" i="3" s="1" a="1"/>
  <c r="R102" i="3" s="1"/>
  <c r="S102" i="3" s="1"/>
  <c r="N102" i="3"/>
  <c r="T109" i="3"/>
  <c r="O109" i="3"/>
  <c r="Q109" i="3" s="1"/>
  <c r="R109" i="3" s="1" a="1"/>
  <c r="R109" i="3" s="1"/>
  <c r="S109" i="3" s="1"/>
  <c r="N109" i="3"/>
  <c r="P94" i="3"/>
  <c r="P109" i="3" l="1"/>
  <c r="P102" i="3"/>
  <c r="P112" i="3"/>
  <c r="P97" i="3"/>
  <c r="P106" i="3"/>
  <c r="P103" i="3"/>
  <c r="P100" i="3"/>
  <c r="P99" i="3"/>
  <c r="P107" i="3"/>
  <c r="P115" i="3"/>
  <c r="P101" i="3"/>
  <c r="P98" i="3"/>
  <c r="T124" i="3"/>
  <c r="N124" i="3"/>
  <c r="O124" i="3"/>
  <c r="Q124" i="3" s="1"/>
  <c r="R124" i="3" s="1" a="1"/>
  <c r="R124" i="3" s="1"/>
  <c r="S124" i="3" s="1"/>
  <c r="T141" i="3"/>
  <c r="O141" i="3"/>
  <c r="Q141" i="3" s="1"/>
  <c r="R141" i="3" s="1" a="1"/>
  <c r="R141" i="3" s="1"/>
  <c r="S141" i="3" s="1"/>
  <c r="N141" i="3"/>
  <c r="T120" i="3"/>
  <c r="N120" i="3"/>
  <c r="O120" i="3"/>
  <c r="Q120" i="3" s="1"/>
  <c r="R120" i="3" s="1" a="1"/>
  <c r="R120" i="3" s="1"/>
  <c r="S120" i="3" s="1"/>
  <c r="G165" i="3"/>
  <c r="G143" i="3"/>
  <c r="N142" i="3"/>
  <c r="T142" i="3"/>
  <c r="O142" i="3"/>
  <c r="Q142" i="3" s="1"/>
  <c r="R142" i="3" s="1" a="1"/>
  <c r="R142" i="3" s="1"/>
  <c r="S142" i="3" s="1"/>
  <c r="T133" i="3"/>
  <c r="O133" i="3"/>
  <c r="Q133" i="3" s="1"/>
  <c r="R133" i="3" s="1" a="1"/>
  <c r="R133" i="3" s="1"/>
  <c r="S133" i="3" s="1"/>
  <c r="N133" i="3"/>
  <c r="T135" i="3"/>
  <c r="O135" i="3"/>
  <c r="Q135" i="3" s="1"/>
  <c r="R135" i="3" s="1" a="1"/>
  <c r="R135" i="3" s="1"/>
  <c r="S135" i="3" s="1"/>
  <c r="N135" i="3"/>
  <c r="P117" i="3"/>
  <c r="O128" i="3"/>
  <c r="Q128" i="3" s="1"/>
  <c r="R128" i="3" s="1" a="1"/>
  <c r="R128" i="3" s="1"/>
  <c r="S128" i="3" s="1"/>
  <c r="N128" i="3"/>
  <c r="T128" i="3"/>
  <c r="T126" i="3"/>
  <c r="O126" i="3"/>
  <c r="Q126" i="3" s="1"/>
  <c r="R126" i="3" s="1" a="1"/>
  <c r="R126" i="3" s="1"/>
  <c r="S126" i="3" s="1"/>
  <c r="N126" i="3"/>
  <c r="T140" i="3"/>
  <c r="O140" i="3"/>
  <c r="Q140" i="3" s="1"/>
  <c r="R140" i="3" s="1" a="1"/>
  <c r="R140" i="3" s="1"/>
  <c r="S140" i="3" s="1"/>
  <c r="N140" i="3"/>
  <c r="T139" i="3"/>
  <c r="N139" i="3"/>
  <c r="O139" i="3"/>
  <c r="Q139" i="3" s="1"/>
  <c r="R139" i="3" s="1" a="1"/>
  <c r="R139" i="3" s="1"/>
  <c r="S139" i="3" s="1"/>
  <c r="P111" i="3"/>
  <c r="P110" i="3"/>
  <c r="T121" i="3"/>
  <c r="N121" i="3"/>
  <c r="O121" i="3"/>
  <c r="Q121" i="3" s="1"/>
  <c r="R121" i="3" s="1" a="1"/>
  <c r="R121" i="3" s="1"/>
  <c r="S121" i="3" s="1"/>
  <c r="T129" i="3"/>
  <c r="N129" i="3"/>
  <c r="O129" i="3"/>
  <c r="Q129" i="3" s="1"/>
  <c r="R129" i="3" s="1" a="1"/>
  <c r="R129" i="3" s="1"/>
  <c r="S129" i="3" s="1"/>
  <c r="P119" i="3"/>
  <c r="T127" i="3"/>
  <c r="O127" i="3"/>
  <c r="Q127" i="3" s="1"/>
  <c r="R127" i="3" s="1" a="1"/>
  <c r="R127" i="3" s="1"/>
  <c r="S127" i="3" s="1"/>
  <c r="N127" i="3"/>
  <c r="T132" i="3"/>
  <c r="O132" i="3"/>
  <c r="Q132" i="3" s="1"/>
  <c r="R132" i="3" s="1" a="1"/>
  <c r="R132" i="3" s="1"/>
  <c r="S132" i="3" s="1"/>
  <c r="N132" i="3"/>
  <c r="T125" i="3"/>
  <c r="O125" i="3"/>
  <c r="Q125" i="3" s="1"/>
  <c r="R125" i="3" s="1" a="1"/>
  <c r="R125" i="3" s="1"/>
  <c r="S125" i="3" s="1"/>
  <c r="N125" i="3"/>
  <c r="P104" i="3"/>
  <c r="T123" i="3"/>
  <c r="O123" i="3"/>
  <c r="Q123" i="3" s="1"/>
  <c r="R123" i="3" s="1" a="1"/>
  <c r="R123" i="3" s="1"/>
  <c r="S123" i="3" s="1"/>
  <c r="N123" i="3"/>
  <c r="P114" i="3"/>
  <c r="N134" i="3"/>
  <c r="O134" i="3"/>
  <c r="T134" i="3"/>
  <c r="T136" i="3"/>
  <c r="O136" i="3"/>
  <c r="Q136" i="3" s="1"/>
  <c r="R136" i="3" s="1" a="1"/>
  <c r="R136" i="3" s="1"/>
  <c r="S136" i="3" s="1"/>
  <c r="N136" i="3"/>
  <c r="P108" i="3"/>
  <c r="Q108" i="3"/>
  <c r="R108" i="3" s="1" a="1"/>
  <c r="R108" i="3" s="1"/>
  <c r="P118" i="3"/>
  <c r="N122" i="3"/>
  <c r="T122" i="3"/>
  <c r="O122" i="3"/>
  <c r="Q122" i="3" s="1"/>
  <c r="R122" i="3" s="1" a="1"/>
  <c r="R122" i="3" s="1"/>
  <c r="S122" i="3" s="1"/>
  <c r="P113" i="3"/>
  <c r="T137" i="3"/>
  <c r="N137" i="3"/>
  <c r="O137" i="3"/>
  <c r="Q137" i="3" s="1"/>
  <c r="R137" i="3" s="1" a="1"/>
  <c r="R137" i="3" s="1"/>
  <c r="S137" i="3" s="1"/>
  <c r="N130" i="3"/>
  <c r="T130" i="3"/>
  <c r="O130" i="3"/>
  <c r="Q130" i="3" s="1"/>
  <c r="R130" i="3" s="1" a="1"/>
  <c r="R130" i="3" s="1"/>
  <c r="S130" i="3" s="1"/>
  <c r="N138" i="3"/>
  <c r="O138" i="3"/>
  <c r="Q138" i="3" s="1"/>
  <c r="R138" i="3" s="1" a="1"/>
  <c r="R138" i="3" s="1"/>
  <c r="S138" i="3" s="1"/>
  <c r="T138" i="3"/>
  <c r="P105" i="3"/>
  <c r="P116" i="3"/>
  <c r="T131" i="3"/>
  <c r="O131" i="3"/>
  <c r="Q131" i="3" s="1"/>
  <c r="R131" i="3" s="1" a="1"/>
  <c r="R131" i="3" s="1"/>
  <c r="S131" i="3" s="1"/>
  <c r="N131" i="3"/>
  <c r="P136" i="3" l="1"/>
  <c r="P131" i="3"/>
  <c r="P123" i="3"/>
  <c r="P128" i="3"/>
  <c r="P127" i="3"/>
  <c r="P141" i="3"/>
  <c r="P132" i="3"/>
  <c r="S108" i="3"/>
  <c r="P135" i="3"/>
  <c r="P133" i="3"/>
  <c r="P125" i="3"/>
  <c r="P126" i="3"/>
  <c r="P129" i="3"/>
  <c r="P121" i="3"/>
  <c r="P138" i="3"/>
  <c r="P130" i="3"/>
  <c r="P139" i="3"/>
  <c r="P142" i="3"/>
  <c r="P137" i="3"/>
  <c r="T143" i="3"/>
  <c r="O143" i="3"/>
  <c r="Q143" i="3" s="1"/>
  <c r="R143" i="3" s="1" a="1"/>
  <c r="R143" i="3" s="1"/>
  <c r="S143" i="3" s="1"/>
  <c r="N143" i="3"/>
  <c r="G144" i="3"/>
  <c r="P140" i="3"/>
  <c r="G166" i="3"/>
  <c r="N165" i="3"/>
  <c r="O165" i="3"/>
  <c r="Q165" i="3" s="1"/>
  <c r="R165" i="3" s="1" a="1"/>
  <c r="R165" i="3" s="1"/>
  <c r="S165" i="3" s="1"/>
  <c r="T165" i="3"/>
  <c r="P134" i="3"/>
  <c r="Q134" i="3"/>
  <c r="R134" i="3" s="1" a="1"/>
  <c r="R134" i="3" s="1"/>
  <c r="S134" i="3" s="1"/>
  <c r="P120" i="3"/>
  <c r="P122" i="3"/>
  <c r="P124" i="3"/>
  <c r="P143" i="3" l="1"/>
  <c r="P165" i="3"/>
  <c r="G167" i="3"/>
  <c r="T166" i="3"/>
  <c r="N166" i="3"/>
  <c r="O166" i="3"/>
  <c r="Q166" i="3" s="1"/>
  <c r="R166" i="3" s="1" a="1"/>
  <c r="R166" i="3" s="1"/>
  <c r="S166" i="3" s="1"/>
  <c r="T144" i="3"/>
  <c r="N144" i="3"/>
  <c r="G145" i="3"/>
  <c r="O144" i="3"/>
  <c r="Q144" i="3" s="1"/>
  <c r="R144" i="3" s="1" a="1"/>
  <c r="R144" i="3" s="1"/>
  <c r="S144" i="3" l="1"/>
  <c r="T145" i="3"/>
  <c r="O145" i="3"/>
  <c r="Q145" i="3" s="1"/>
  <c r="R145" i="3" s="1" a="1"/>
  <c r="R145" i="3" s="1"/>
  <c r="N145" i="3"/>
  <c r="G146" i="3"/>
  <c r="P144" i="3"/>
  <c r="P166" i="3"/>
  <c r="T167" i="3"/>
  <c r="G168" i="3"/>
  <c r="O167" i="3"/>
  <c r="Q167" i="3" s="1"/>
  <c r="R167" i="3" s="1" a="1"/>
  <c r="R167" i="3" s="1"/>
  <c r="S167" i="3" s="1"/>
  <c r="N167" i="3"/>
  <c r="S145" i="3" l="1"/>
  <c r="P145" i="3"/>
  <c r="P167" i="3"/>
  <c r="N168" i="3"/>
  <c r="T168" i="3"/>
  <c r="O168" i="3"/>
  <c r="Q168" i="3" s="1"/>
  <c r="R168" i="3" s="1" a="1"/>
  <c r="R168" i="3" s="1"/>
  <c r="S168" i="3" s="1"/>
  <c r="G169" i="3"/>
  <c r="T146" i="3"/>
  <c r="O146" i="3"/>
  <c r="Q146" i="3" s="1"/>
  <c r="R146" i="3" s="1" a="1"/>
  <c r="R146" i="3" s="1"/>
  <c r="G147" i="3"/>
  <c r="N146" i="3"/>
  <c r="S146" i="3" l="1"/>
  <c r="P146" i="3"/>
  <c r="P168" i="3"/>
  <c r="T147" i="3"/>
  <c r="O147" i="3"/>
  <c r="Q147" i="3" s="1"/>
  <c r="R147" i="3" s="1" a="1"/>
  <c r="R147" i="3" s="1"/>
  <c r="N147" i="3"/>
  <c r="G148" i="3"/>
  <c r="N169" i="3"/>
  <c r="G170" i="3"/>
  <c r="T169" i="3"/>
  <c r="O169" i="3"/>
  <c r="Q169" i="3" s="1"/>
  <c r="R169" i="3" s="1" a="1"/>
  <c r="R169" i="3" s="1"/>
  <c r="S169" i="3" s="1"/>
  <c r="P147" i="3" l="1"/>
  <c r="S147" i="3"/>
  <c r="G171" i="3"/>
  <c r="N170" i="3"/>
  <c r="T170" i="3"/>
  <c r="O170" i="3"/>
  <c r="Q170" i="3" s="1"/>
  <c r="R170" i="3" s="1" a="1"/>
  <c r="R170" i="3" s="1"/>
  <c r="S170" i="3" s="1"/>
  <c r="P169" i="3"/>
  <c r="T148" i="3"/>
  <c r="G149" i="3"/>
  <c r="N148" i="3"/>
  <c r="O148" i="3"/>
  <c r="Q148" i="3" s="1"/>
  <c r="R148" i="3" s="1" a="1"/>
  <c r="R148" i="3" s="1"/>
  <c r="S148" i="3" l="1"/>
  <c r="P148" i="3"/>
  <c r="T149" i="3"/>
  <c r="N149" i="3"/>
  <c r="O149" i="3"/>
  <c r="Q149" i="3" s="1"/>
  <c r="R149" i="3" s="1" a="1"/>
  <c r="R149" i="3" s="1"/>
  <c r="G150" i="3"/>
  <c r="P170" i="3"/>
  <c r="G172" i="3"/>
  <c r="T171" i="3"/>
  <c r="N171" i="3"/>
  <c r="O171" i="3"/>
  <c r="Q171" i="3" s="1"/>
  <c r="R171" i="3" s="1" a="1"/>
  <c r="R171" i="3" s="1"/>
  <c r="S171" i="3" s="1"/>
  <c r="S149" i="3" l="1"/>
  <c r="P149" i="3"/>
  <c r="P171" i="3"/>
  <c r="O172" i="3"/>
  <c r="Q172" i="3" s="1"/>
  <c r="R172" i="3" s="1" a="1"/>
  <c r="R172" i="3" s="1"/>
  <c r="S172" i="3" s="1"/>
  <c r="G173" i="3"/>
  <c r="N172" i="3"/>
  <c r="T172" i="3"/>
  <c r="T150" i="3"/>
  <c r="O150" i="3"/>
  <c r="Q150" i="3" s="1"/>
  <c r="R150" i="3" s="1" a="1"/>
  <c r="R150" i="3" s="1"/>
  <c r="G151" i="3"/>
  <c r="N150" i="3"/>
  <c r="P150" i="3" l="1"/>
  <c r="S150" i="3"/>
  <c r="P172" i="3"/>
  <c r="G174" i="3"/>
  <c r="T173" i="3"/>
  <c r="O173" i="3"/>
  <c r="Q173" i="3" s="1"/>
  <c r="R173" i="3" s="1" a="1"/>
  <c r="R173" i="3" s="1"/>
  <c r="S173" i="3" s="1"/>
  <c r="N173" i="3"/>
  <c r="T151" i="3"/>
  <c r="O151" i="3"/>
  <c r="Q151" i="3" s="1"/>
  <c r="R151" i="3" s="1" a="1"/>
  <c r="R151" i="3" s="1"/>
  <c r="N151" i="3"/>
  <c r="G152" i="3"/>
  <c r="P173" i="3" l="1"/>
  <c r="S151" i="3"/>
  <c r="P151" i="3"/>
  <c r="T152" i="3"/>
  <c r="O152" i="3"/>
  <c r="Q152" i="3" s="1"/>
  <c r="R152" i="3" s="1" a="1"/>
  <c r="R152" i="3" s="1"/>
  <c r="G153" i="3"/>
  <c r="N152" i="3"/>
  <c r="O174" i="3"/>
  <c r="Q174" i="3" s="1"/>
  <c r="R174" i="3" s="1" a="1"/>
  <c r="R174" i="3" s="1"/>
  <c r="S174" i="3" s="1"/>
  <c r="N174" i="3"/>
  <c r="G175" i="3"/>
  <c r="T174" i="3"/>
  <c r="S152" i="3" l="1"/>
  <c r="P152" i="3"/>
  <c r="P174" i="3"/>
  <c r="T153" i="3"/>
  <c r="O153" i="3"/>
  <c r="Q153" i="3" s="1"/>
  <c r="R153" i="3" s="1" a="1"/>
  <c r="R153" i="3" s="1"/>
  <c r="S153" i="3" s="1"/>
  <c r="G154" i="3"/>
  <c r="N153" i="3"/>
  <c r="O175" i="3"/>
  <c r="Q175" i="3" s="1"/>
  <c r="R175" i="3" s="1" a="1"/>
  <c r="R175" i="3" s="1"/>
  <c r="S175" i="3" s="1"/>
  <c r="N175" i="3"/>
  <c r="G176" i="3"/>
  <c r="T175" i="3"/>
  <c r="P175" i="3" l="1"/>
  <c r="P153" i="3"/>
  <c r="T154" i="3"/>
  <c r="N154" i="3"/>
  <c r="O154" i="3"/>
  <c r="Q154" i="3" s="1"/>
  <c r="R154" i="3" s="1" a="1"/>
  <c r="R154" i="3" s="1"/>
  <c r="G155" i="3"/>
  <c r="G177" i="3"/>
  <c r="T176" i="3"/>
  <c r="O176" i="3"/>
  <c r="Q176" i="3" s="1"/>
  <c r="R176" i="3" s="1" a="1"/>
  <c r="R176" i="3" s="1"/>
  <c r="S176" i="3" s="1"/>
  <c r="N176" i="3"/>
  <c r="P176" i="3" l="1"/>
  <c r="S154" i="3"/>
  <c r="G178" i="3"/>
  <c r="T177" i="3"/>
  <c r="N177" i="3"/>
  <c r="O177" i="3"/>
  <c r="Q177" i="3" s="1"/>
  <c r="R177" i="3" s="1" a="1"/>
  <c r="R177" i="3" s="1"/>
  <c r="S177" i="3" s="1"/>
  <c r="P154" i="3"/>
  <c r="T155" i="3"/>
  <c r="G156" i="3"/>
  <c r="O155" i="3"/>
  <c r="Q155" i="3" s="1"/>
  <c r="R155" i="3" s="1" a="1"/>
  <c r="R155" i="3" s="1"/>
  <c r="N155" i="3"/>
  <c r="P155" i="3" l="1"/>
  <c r="S155" i="3"/>
  <c r="P177" i="3"/>
  <c r="O178" i="3"/>
  <c r="Q178" i="3" s="1"/>
  <c r="R178" i="3" s="1" a="1"/>
  <c r="R178" i="3" s="1"/>
  <c r="S178" i="3" s="1"/>
  <c r="N178" i="3"/>
  <c r="G179" i="3"/>
  <c r="T178" i="3"/>
  <c r="T156" i="3"/>
  <c r="N156" i="3"/>
  <c r="O156" i="3"/>
  <c r="Q156" i="3" s="1"/>
  <c r="R156" i="3" s="1" a="1"/>
  <c r="R156" i="3" s="1"/>
  <c r="G157" i="3"/>
  <c r="P178" i="3" l="1"/>
  <c r="S156" i="3"/>
  <c r="P156" i="3"/>
  <c r="T157" i="3"/>
  <c r="O157" i="3"/>
  <c r="Q157" i="3" s="1"/>
  <c r="R157" i="3" s="1" a="1"/>
  <c r="R157" i="3" s="1"/>
  <c r="S157" i="3" s="1"/>
  <c r="N157" i="3"/>
  <c r="G158" i="3"/>
  <c r="G180" i="3"/>
  <c r="T179" i="3"/>
  <c r="O179" i="3"/>
  <c r="Q179" i="3" s="1"/>
  <c r="R179" i="3" s="1" a="1"/>
  <c r="R179" i="3" s="1"/>
  <c r="S179" i="3" s="1"/>
  <c r="N179" i="3"/>
  <c r="P179" i="3" l="1"/>
  <c r="P157" i="3"/>
  <c r="O180" i="3"/>
  <c r="Q180" i="3" s="1"/>
  <c r="R180" i="3" s="1" a="1"/>
  <c r="R180" i="3" s="1"/>
  <c r="S180" i="3" s="1"/>
  <c r="N180" i="3"/>
  <c r="T180" i="3"/>
  <c r="G181" i="3"/>
  <c r="T158" i="3"/>
  <c r="N158" i="3"/>
  <c r="O158" i="3"/>
  <c r="Q158" i="3" s="1"/>
  <c r="R158" i="3" s="1" a="1"/>
  <c r="R158" i="3" s="1"/>
  <c r="G159" i="3"/>
  <c r="P180" i="3" l="1"/>
  <c r="S158" i="3"/>
  <c r="T159" i="3"/>
  <c r="N159" i="3"/>
  <c r="G160" i="3"/>
  <c r="O159" i="3"/>
  <c r="Q159" i="3" s="1"/>
  <c r="R159" i="3" s="1" a="1"/>
  <c r="R159" i="3" s="1"/>
  <c r="S159" i="3" s="1"/>
  <c r="P158" i="3"/>
  <c r="T181" i="3"/>
  <c r="O181" i="3"/>
  <c r="Q181" i="3" s="1"/>
  <c r="R181" i="3" s="1" a="1"/>
  <c r="R181" i="3" s="1"/>
  <c r="S181" i="3" s="1"/>
  <c r="N181" i="3"/>
  <c r="G182" i="3"/>
  <c r="P181" i="3" l="1"/>
  <c r="G183" i="3"/>
  <c r="T182" i="3"/>
  <c r="O182" i="3"/>
  <c r="Q182" i="3" s="1"/>
  <c r="R182" i="3" s="1" a="1"/>
  <c r="R182" i="3" s="1"/>
  <c r="S182" i="3" s="1"/>
  <c r="N182" i="3"/>
  <c r="T160" i="3"/>
  <c r="G161" i="3"/>
  <c r="O160" i="3"/>
  <c r="Q160" i="3" s="1"/>
  <c r="R160" i="3" s="1" a="1"/>
  <c r="R160" i="3" s="1"/>
  <c r="N160" i="3"/>
  <c r="P159" i="3"/>
  <c r="P182" i="3" l="1"/>
  <c r="S160" i="3"/>
  <c r="P160" i="3"/>
  <c r="T161" i="3"/>
  <c r="O161" i="3"/>
  <c r="Q161" i="3" s="1"/>
  <c r="R161" i="3" s="1" a="1"/>
  <c r="R161" i="3" s="1"/>
  <c r="S161" i="3" s="1"/>
  <c r="G162" i="3"/>
  <c r="N161" i="3"/>
  <c r="N183" i="3"/>
  <c r="G184" i="3"/>
  <c r="T183" i="3"/>
  <c r="O183" i="3"/>
  <c r="Q183" i="3" s="1"/>
  <c r="R183" i="3" s="1" a="1"/>
  <c r="R183" i="3" s="1"/>
  <c r="S183" i="3" s="1"/>
  <c r="P161" i="3" l="1"/>
  <c r="T184" i="3"/>
  <c r="O184" i="3"/>
  <c r="Q184" i="3" s="1"/>
  <c r="R184" i="3" s="1" a="1"/>
  <c r="R184" i="3" s="1"/>
  <c r="S184" i="3" s="1"/>
  <c r="N184" i="3"/>
  <c r="G185" i="3"/>
  <c r="P183" i="3"/>
  <c r="T162" i="3"/>
  <c r="O162" i="3"/>
  <c r="Q162" i="3" s="1"/>
  <c r="R162" i="3" s="1" a="1"/>
  <c r="R162" i="3" s="1"/>
  <c r="N162" i="3"/>
  <c r="G163" i="3"/>
  <c r="P184" i="3" l="1"/>
  <c r="P162" i="3"/>
  <c r="S162" i="3"/>
  <c r="G186" i="3"/>
  <c r="O185" i="3"/>
  <c r="Q185" i="3" s="1"/>
  <c r="R185" i="3" s="1" a="1"/>
  <c r="R185" i="3" s="1"/>
  <c r="S185" i="3" s="1"/>
  <c r="N185" i="3"/>
  <c r="T185" i="3"/>
  <c r="T163" i="3"/>
  <c r="G164" i="3"/>
  <c r="O163" i="3"/>
  <c r="Q163" i="3" s="1"/>
  <c r="R163" i="3" s="1" a="1"/>
  <c r="R163" i="3" s="1"/>
  <c r="N163" i="3"/>
  <c r="P185" i="3" l="1"/>
  <c r="P163" i="3"/>
  <c r="S163" i="3"/>
  <c r="T164" i="3"/>
  <c r="N164" i="3"/>
  <c r="O164" i="3"/>
  <c r="Q164" i="3" s="1"/>
  <c r="R164" i="3" s="1" a="1"/>
  <c r="R164" i="3" s="1"/>
  <c r="N186" i="3"/>
  <c r="G187" i="3"/>
  <c r="T186" i="3"/>
  <c r="O186" i="3"/>
  <c r="Q186" i="3" s="1"/>
  <c r="R186" i="3" s="1" a="1"/>
  <c r="R186" i="3" s="1"/>
  <c r="S186" i="3" s="1"/>
  <c r="S164" i="3" l="1"/>
  <c r="U4" i="3" a="1"/>
  <c r="U4" i="3" s="1"/>
  <c r="T187" i="3"/>
  <c r="O187" i="3"/>
  <c r="Q187" i="3" s="1"/>
  <c r="R187" i="3" s="1" a="1"/>
  <c r="R187" i="3" s="1"/>
  <c r="N187" i="3"/>
  <c r="P186" i="3"/>
  <c r="P164" i="3"/>
  <c r="P187" i="3" l="1"/>
  <c r="S187" i="3"/>
  <c r="V4" i="3" a="1"/>
  <c r="V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<sst xmlns="http://schemas.openxmlformats.org/spreadsheetml/2006/main" count="1546" uniqueCount="105">
  <si>
    <t>Milestone</t>
  </si>
  <si>
    <t>Milestone Calendar</t>
  </si>
  <si>
    <t>Holiday</t>
  </si>
  <si>
    <t>Observance in Region</t>
  </si>
  <si>
    <t>Day Observed</t>
  </si>
  <si>
    <t>Conditions</t>
  </si>
  <si>
    <t>Remark</t>
  </si>
  <si>
    <t>Year</t>
  </si>
  <si>
    <t>Month</t>
  </si>
  <si>
    <t>Month in #</t>
  </si>
  <si>
    <t>Day</t>
  </si>
  <si>
    <t>Week</t>
  </si>
  <si>
    <t>Weekday</t>
  </si>
  <si>
    <t>Weekday in #</t>
  </si>
  <si>
    <t>Holiday Formula</t>
  </si>
  <si>
    <t>Match?</t>
  </si>
  <si>
    <t>Holiday Day</t>
  </si>
  <si>
    <t>New Year's Day</t>
  </si>
  <si>
    <t>AB;BC;MB;NB;NL;NS;NT;NU;ON;PE;QC;SK;YT</t>
  </si>
  <si>
    <t>January 1st</t>
  </si>
  <si>
    <t>Fixed</t>
  </si>
  <si>
    <t>Jan</t>
  </si>
  <si>
    <t>N/A</t>
  </si>
  <si>
    <t>Family Day</t>
  </si>
  <si>
    <t>AB;BC;SK;ON;NB</t>
  </si>
  <si>
    <t>3rd Monday in February</t>
  </si>
  <si>
    <t>Simple Floating Monday</t>
  </si>
  <si>
    <t>Feb</t>
  </si>
  <si>
    <t>Mon</t>
  </si>
  <si>
    <t>Good Friday</t>
  </si>
  <si>
    <t>AB;BC;MB;NB;NL;NS;NT;NU;ON;PE;SK;YT</t>
  </si>
  <si>
    <t>Friday before Easter Sunday</t>
  </si>
  <si>
    <t>Complex Floating Friday</t>
  </si>
  <si>
    <t>Use month/day/year date format, valid until 2203</t>
  </si>
  <si>
    <t>Victoria Day (National Patriotes Day in QC)</t>
  </si>
  <si>
    <t>AB;BC;MB;NT;NU;ON;QC;SK;YT</t>
  </si>
  <si>
    <t>Monday preceding May 25th</t>
  </si>
  <si>
    <t>Complex Floating Monday</t>
  </si>
  <si>
    <t>May</t>
  </si>
  <si>
    <t>Canada Day (Memorial Day in NFL)</t>
  </si>
  <si>
    <t>July 1st</t>
  </si>
  <si>
    <t>Jul</t>
  </si>
  <si>
    <t>Civic Holiday</t>
  </si>
  <si>
    <t>AB;BC;SK;ON;NB;NU</t>
  </si>
  <si>
    <t>1st Monday in August</t>
  </si>
  <si>
    <t>Aug</t>
  </si>
  <si>
    <t>Labour Day</t>
  </si>
  <si>
    <t>1st Monday in September</t>
  </si>
  <si>
    <t>Sep</t>
  </si>
  <si>
    <t>National Day for Truth and Reconciliation</t>
  </si>
  <si>
    <t>September 30th</t>
  </si>
  <si>
    <t>Thanksgiving</t>
  </si>
  <si>
    <t>2nd Monday in October</t>
  </si>
  <si>
    <t>Oct</t>
  </si>
  <si>
    <t>Remembrance Day</t>
  </si>
  <si>
    <t>AB;BC;MB;NB;NT;NU;PE;SK;YT</t>
  </si>
  <si>
    <t>November 11th</t>
  </si>
  <si>
    <t>Nov</t>
  </si>
  <si>
    <t>Christmas Day</t>
  </si>
  <si>
    <t>December 25th</t>
  </si>
  <si>
    <t>Dec</t>
  </si>
  <si>
    <t>Company Holiday</t>
  </si>
  <si>
    <t>Country</t>
  </si>
  <si>
    <t>US</t>
  </si>
  <si>
    <t>Birthday of Martin Luther King, Jr.</t>
  </si>
  <si>
    <t>3rd Monday in January</t>
  </si>
  <si>
    <t>Washington's Birthday</t>
  </si>
  <si>
    <t>Memorial Day</t>
  </si>
  <si>
    <t>Last Monday in May</t>
  </si>
  <si>
    <t>Simple Floating Monday, Last</t>
  </si>
  <si>
    <t>Juneteenth National Independence Day</t>
  </si>
  <si>
    <t>June 19th</t>
  </si>
  <si>
    <t>Jun</t>
  </si>
  <si>
    <t>Independence Day</t>
  </si>
  <si>
    <t>July 4th</t>
  </si>
  <si>
    <t>Labor Day</t>
  </si>
  <si>
    <t>Columbus Day</t>
  </si>
  <si>
    <t>Veterans Day</t>
  </si>
  <si>
    <t>Thanksgiving Day</t>
  </si>
  <si>
    <t>4th Thursday in November</t>
  </si>
  <si>
    <t>Simple Floating Thursday</t>
  </si>
  <si>
    <t>Thu</t>
  </si>
  <si>
    <t>Boxing Day</t>
  </si>
  <si>
    <t>ON</t>
  </si>
  <si>
    <t>December 26th</t>
  </si>
  <si>
    <t>CA</t>
  </si>
  <si>
    <t>Holiday Formula (from the Internet)</t>
  </si>
  <si>
    <t>MS Date</t>
  </si>
  <si>
    <t>Holiday Info</t>
  </si>
  <si>
    <t>Holiday Calculation</t>
  </si>
  <si>
    <t>Holiday Year</t>
  </si>
  <si>
    <t>BC</t>
  </si>
  <si>
    <t>Converted Holiday</t>
  </si>
  <si>
    <t>Converted Holiday Day</t>
  </si>
  <si>
    <t>Canada Stat / US Federal Holidays Table</t>
  </si>
  <si>
    <t>CA / US Holidays</t>
  </si>
  <si>
    <t>Project Start (MS 1 Bgn)</t>
  </si>
  <si>
    <t>MS 1.1</t>
  </si>
  <si>
    <t>MS 1.2</t>
  </si>
  <si>
    <t>MS 1.3</t>
  </si>
  <si>
    <t>MS 1 End</t>
  </si>
  <si>
    <t>MS 2 Bgn</t>
  </si>
  <si>
    <t>MS 2 End</t>
  </si>
  <si>
    <t>MS 3 Bgn</t>
  </si>
  <si>
    <t>Project End (MS 3 End)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</si>
</sst>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,###,###;\-###,###,###;;@"/>
    <numFmt numFmtId="165" formatCode="dd\-mmm\-yyyy;\-dd\-mmm\-yyyy;;@"/>
    <numFmt numFmtId="166" formatCode="d;d;;@"/>
    <numFmt numFmtId="167" formatCode="m/d/yyyy;;;"/>
  </numFmts>
  <fonts count="1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0"/>
      <name val="Calibri"/>
      <family val="2"/>
    </font>
    <font>
      <b/>
      <sz val="11"/>
      <color rgb="FFFFFFFF"/>
      <name val="Calibri"/>
      <family val="2"/>
    </font>
    <font>
      <sz val="1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2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8"/>
      <color rgb="FFFF0000"/>
      <name val="Arial"/>
      <family val="2"/>
    </font>
    <font>
      <sz val="10"/>
      <name val="Arial"/>
      <family val="2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A0AF"/>
        <bgColor rgb="FF000000"/>
      </patternFill>
    </fill>
    <fill>
      <patternFill patternType="solid">
        <fgColor rgb="FF00A0A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2">
    <xf numFmtId="0" fontId="0" fillId="0" borderId="0"/>
    <xf numFmtId="0" fontId="6" fillId="0" borderId="0"/>
  </cellStyleXfs>
  <cellXfs count="47">
    <xf numFmtId="0" fontId="0" fillId="0" borderId="0" xfId="0"/>
    <xf numFmtId="164" fontId="3" fillId="2" borderId="0" xfId="0" applyNumberFormat="1" applyFont="1" applyFill="1" applyAlignment="1" applyProtection="1">
      <alignment horizontal="center" vertical="center"/>
      <protection locked="0"/>
    </xf>
    <xf numFmtId="165" fontId="4" fillId="4" borderId="0" xfId="0" applyNumberFormat="1" applyFont="1" applyFill="1" applyAlignment="1">
      <alignment horizontal="center"/>
    </xf>
    <xf numFmtId="166" fontId="5" fillId="0" borderId="0" xfId="0" applyNumberFormat="1" applyFont="1"/>
    <xf numFmtId="165" fontId="0" fillId="4" borderId="0" xfId="0" applyNumberFormat="1" applyFill="1" applyAlignment="1">
      <alignment horizontal="center"/>
    </xf>
    <xf numFmtId="165" fontId="0" fillId="5" borderId="0" xfId="0" applyNumberFormat="1" applyFill="1" applyAlignment="1">
      <alignment horizontal="center"/>
    </xf>
    <xf numFmtId="165" fontId="0" fillId="6" borderId="0" xfId="0" applyNumberFormat="1" applyFill="1" applyAlignment="1">
      <alignment horizontal="center"/>
    </xf>
    <xf numFmtId="0" fontId="7" fillId="0" borderId="0" xfId="1" applyFont="1" applyProtection="1">
      <protection locked="0"/>
    </xf>
    <xf numFmtId="0" fontId="6" fillId="0" borderId="0" xfId="1"/>
    <xf numFmtId="0" fontId="10" fillId="0" borderId="0" xfId="1" applyFont="1" applyAlignment="1">
      <alignment horizontal="center" vertical="center"/>
    </xf>
    <xf numFmtId="0" fontId="6" fillId="0" borderId="1" xfId="1" applyBorder="1" applyAlignment="1">
      <alignment horizontal="center"/>
    </xf>
    <xf numFmtId="0" fontId="6" fillId="0" borderId="1" xfId="1" applyBorder="1"/>
    <xf numFmtId="16" fontId="6" fillId="0" borderId="1" xfId="1" applyNumberFormat="1" applyBorder="1"/>
    <xf numFmtId="16" fontId="6" fillId="0" borderId="1" xfId="1" applyNumberFormat="1" applyBorder="1" applyAlignment="1">
      <alignment horizontal="center"/>
    </xf>
    <xf numFmtId="14" fontId="6" fillId="0" borderId="1" xfId="1" applyNumberFormat="1" applyBorder="1" applyAlignment="1">
      <alignment horizontal="center"/>
    </xf>
    <xf numFmtId="0" fontId="6" fillId="0" borderId="2" xfId="1" applyBorder="1" applyAlignment="1">
      <alignment horizontal="center"/>
    </xf>
    <xf numFmtId="0" fontId="6" fillId="0" borderId="2" xfId="1" applyBorder="1"/>
    <xf numFmtId="14" fontId="6" fillId="0" borderId="2" xfId="1" applyNumberFormat="1" applyBorder="1" applyAlignment="1">
      <alignment horizontal="center"/>
    </xf>
    <xf numFmtId="16" fontId="6" fillId="0" borderId="2" xfId="1" applyNumberFormat="1" applyBorder="1"/>
    <xf numFmtId="16" fontId="6" fillId="0" borderId="2" xfId="1" applyNumberFormat="1" applyBorder="1" applyAlignment="1">
      <alignment horizontal="center"/>
    </xf>
    <xf numFmtId="0" fontId="6" fillId="0" borderId="3" xfId="1" applyBorder="1" applyAlignment="1">
      <alignment horizontal="center"/>
    </xf>
    <xf numFmtId="0" fontId="6" fillId="0" borderId="3" xfId="1" applyBorder="1"/>
    <xf numFmtId="16" fontId="6" fillId="0" borderId="3" xfId="1" applyNumberFormat="1" applyBorder="1"/>
    <xf numFmtId="16" fontId="6" fillId="0" borderId="3" xfId="1" applyNumberFormat="1" applyBorder="1" applyAlignment="1">
      <alignment horizontal="center"/>
    </xf>
    <xf numFmtId="14" fontId="6" fillId="0" borderId="3" xfId="1" applyNumberFormat="1" applyBorder="1" applyAlignment="1">
      <alignment horizontal="center"/>
    </xf>
    <xf numFmtId="0" fontId="11" fillId="0" borderId="2" xfId="1" applyFont="1" applyBorder="1" applyAlignment="1">
      <alignment horizontal="center"/>
    </xf>
    <xf numFmtId="0" fontId="11" fillId="0" borderId="1" xfId="1" applyFont="1" applyBorder="1" applyAlignment="1">
      <alignment horizontal="center"/>
    </xf>
    <xf numFmtId="167" fontId="6" fillId="0" borderId="2" xfId="1" applyNumberFormat="1" applyBorder="1" applyAlignment="1">
      <alignment horizontal="center"/>
    </xf>
    <xf numFmtId="167" fontId="6" fillId="0" borderId="3" xfId="1" applyNumberFormat="1" applyBorder="1" applyAlignment="1">
      <alignment horizontal="center"/>
    </xf>
    <xf numFmtId="167" fontId="6" fillId="0" borderId="1" xfId="1" applyNumberFormat="1" applyBorder="1" applyAlignment="1">
      <alignment horizontal="center"/>
    </xf>
    <xf numFmtId="0" fontId="9" fillId="0" borderId="0" xfId="0" applyFont="1" applyAlignment="1">
      <alignment horizontal="center"/>
    </xf>
    <xf numFmtId="164" fontId="3" fillId="2" borderId="4" xfId="0" applyNumberFormat="1" applyFont="1" applyFill="1" applyBorder="1" applyAlignment="1">
      <alignment horizontal="center"/>
    </xf>
    <xf numFmtId="164" fontId="3" fillId="2" borderId="5" xfId="0" applyNumberFormat="1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>
      <alignment horizontal="center"/>
    </xf>
    <xf numFmtId="0" fontId="1" fillId="3" borderId="4" xfId="1" applyFont="1" applyFill="1" applyBorder="1" applyAlignment="1">
      <alignment horizontal="centerContinuous"/>
    </xf>
    <xf numFmtId="0" fontId="1" fillId="3" borderId="6" xfId="1" applyFont="1" applyFill="1" applyBorder="1" applyAlignment="1">
      <alignment horizontal="centerContinuous"/>
    </xf>
    <xf numFmtId="0" fontId="1" fillId="3" borderId="7" xfId="1" applyFont="1" applyFill="1" applyBorder="1" applyAlignment="1">
      <alignment horizontal="centerContinuous"/>
    </xf>
    <xf numFmtId="0" fontId="1" fillId="3" borderId="5" xfId="1" applyFont="1" applyFill="1" applyBorder="1" applyAlignment="1">
      <alignment horizontal="center"/>
    </xf>
    <xf numFmtId="0" fontId="1" fillId="3" borderId="8" xfId="1" applyFont="1" applyFill="1" applyBorder="1" applyAlignment="1">
      <alignment horizontal="center"/>
    </xf>
    <xf numFmtId="0" fontId="1" fillId="3" borderId="9" xfId="1" applyFont="1" applyFill="1" applyBorder="1" applyAlignment="1">
      <alignment horizontal="center"/>
    </xf>
    <xf numFmtId="0" fontId="1" fillId="3" borderId="10" xfId="1" applyFont="1" applyFill="1" applyBorder="1" applyAlignment="1">
      <alignment horizontal="centerContinuous"/>
    </xf>
    <xf numFmtId="0" fontId="1" fillId="3" borderId="11" xfId="1" applyFont="1" applyFill="1" applyBorder="1" applyAlignment="1">
      <alignment horizontal="center"/>
    </xf>
    <xf numFmtId="165" fontId="12" fillId="4" borderId="5" xfId="0" applyNumberFormat="1" applyFont="1" applyFill="1" applyBorder="1" applyAlignment="1">
      <alignment horizontal="center"/>
    </xf>
    <xf numFmtId="165" fontId="8" fillId="6" borderId="0" xfId="0" applyNumberFormat="1" applyFont="1" applyFill="1" applyAlignment="1">
      <alignment horizontal="center"/>
    </xf>
    <xf numFmtId="166" fontId="0" fillId="0" borderId="0" xfId="0" applyNumberFormat="1"/>
    <xf numFmtId="166" fontId="0" fillId="0" borderId="0" xfId="0" applyNumberFormat="1" applyAlignment="1">
      <alignment horizontal="centerContinuous"/>
    </xf>
  </cellXfs>
  <cellStyles count="2">
    <cellStyle name="Normal" xfId="0" builtinId="0"/>
    <cellStyle name="Normal 2" xfId="1" xr:uid="{A057F461-F4B7-4084-B9BA-5BE50464B93B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auto="1"/>
      </font>
      <fill>
        <patternFill patternType="solid">
          <bgColor theme="9" tint="0.79998168889431442"/>
        </patternFill>
      </fill>
    </dxf>
    <dxf>
      <font>
        <b val="0"/>
        <i val="0"/>
        <color auto="1"/>
      </font>
      <fill>
        <patternFill patternType="solid">
          <bgColor theme="4" tint="0.79998168889431442"/>
        </patternFill>
      </fill>
    </dxf>
    <dxf>
      <font>
        <b val="0"/>
        <i val="0"/>
        <color auto="1"/>
      </font>
      <fill>
        <patternFill patternType="solid">
          <bgColor theme="5" tint="0.79998168889431442"/>
        </patternFill>
      </fill>
    </dxf>
    <dxf>
      <font>
        <b/>
        <i val="0"/>
      </font>
      <border>
        <top style="thin">
          <color auto="1"/>
        </top>
      </border>
    </dxf>
    <dxf>
      <font>
        <color theme="0" tint="-0.34998626667073579"/>
      </font>
    </dxf>
    <dxf>
      <border>
        <left style="thin">
          <color auto="1"/>
        </left>
        <vertical/>
        <horizontal/>
      </border>
    </dxf>
    <dxf>
      <font>
        <b/>
        <i val="0"/>
        <color rgb="FFFF0000"/>
      </font>
    </dxf>
    <dxf>
      <font>
        <b/>
        <i val="0"/>
        <color theme="0"/>
      </font>
      <fill>
        <patternFill>
          <bgColor rgb="FF00A0AF"/>
        </patternFill>
      </fill>
    </dxf>
  </dxfs>
  <tableStyles count="0" defaultTableStyle="TableStyleMedium2" defaultPivotStyle="PivotStyleLight16"/>
  <colors>
    <mruColors>
      <color rgb="FF00A0AF"/>
      <color rgb="FF33CC33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oodplc-my.sharepoint.com/personal/daeyun_park_woodplc_com/Documents/Desktop/Wood/Excel/9040.14%20Electrical%20Workload%20-%20Stat%20Holidays%20(Daniel)/Electrical%20Workload%20-%20Stat%20Holidays%20added_23.10.13.xlsx" TargetMode="External"/><Relationship Id="rId1" Type="http://schemas.openxmlformats.org/officeDocument/2006/relationships/externalLinkPath" Target="https://woodplc-my.sharepoint.com/personal/daeyun_park_woodplc_com/Documents/Desktop/Wood/Excel/9040.14%20Electrical%20Workload%20-%20Stat%20Holidays%20(Daniel)/Electrical%20Workload%20-%20Stat%20Holidays%20added_23.10.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jects"/>
      <sheetName val="Future"/>
      <sheetName val="Summary"/>
      <sheetName val="Vacation"/>
      <sheetName val="Stats"/>
      <sheetName val="Stats Table"/>
      <sheetName val="Stats Table_Year"/>
      <sheetName val="Summary %"/>
      <sheetName val="Graphs"/>
      <sheetName val="Other"/>
      <sheetName val="Team"/>
      <sheetName val="Project List"/>
      <sheetName val="SRMGrap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>
        <row r="3">
          <cell r="A3" t="str">
            <v>Cheng, Paul</v>
          </cell>
          <cell r="D3" t="str">
            <v>AB</v>
          </cell>
        </row>
        <row r="4">
          <cell r="A4" t="str">
            <v xml:space="preserve">Ramezanian, Mohammad </v>
          </cell>
          <cell r="D4" t="str">
            <v>BC</v>
          </cell>
        </row>
        <row r="5">
          <cell r="A5" t="str">
            <v>Beskaravayny, Alexey</v>
          </cell>
          <cell r="D5" t="str">
            <v>ON</v>
          </cell>
        </row>
        <row r="6">
          <cell r="D6" t="str">
            <v>US</v>
          </cell>
        </row>
        <row r="7">
          <cell r="A7" t="str">
            <v>Zhideleva, Tatiana</v>
          </cell>
        </row>
        <row r="8">
          <cell r="A8" t="str">
            <v>Yudov, Michael</v>
          </cell>
        </row>
        <row r="9">
          <cell r="A9" t="str">
            <v>Kivlichan, Michael</v>
          </cell>
        </row>
        <row r="10">
          <cell r="A10" t="str">
            <v>Malik, Ahsan</v>
          </cell>
        </row>
        <row r="11">
          <cell r="A11" t="str">
            <v>Ansari, Muhammad Ammad</v>
          </cell>
        </row>
        <row r="12">
          <cell r="A12" t="str">
            <v>Gao, Xuan</v>
          </cell>
        </row>
        <row r="13">
          <cell r="A13" t="str">
            <v>Baclaan, Arlene</v>
          </cell>
        </row>
        <row r="14">
          <cell r="A14" t="str">
            <v>Agluba, Amelia</v>
          </cell>
        </row>
        <row r="15">
          <cell r="A15" t="str">
            <v>Cai, Jason</v>
          </cell>
        </row>
        <row r="16">
          <cell r="A16" t="str">
            <v>Diego, Mark</v>
          </cell>
        </row>
        <row r="17">
          <cell r="A17" t="str">
            <v>Adamek, Goran</v>
          </cell>
        </row>
        <row r="18">
          <cell r="A18" t="str">
            <v>Sydorov, Dmitri</v>
          </cell>
        </row>
        <row r="19">
          <cell r="A19" t="str">
            <v>Valencia, Paul</v>
          </cell>
        </row>
        <row r="20">
          <cell r="A20" t="str">
            <v>Yadav, Anshu</v>
          </cell>
        </row>
        <row r="22">
          <cell r="A22" t="str">
            <v>Godoy, Eduardo</v>
          </cell>
        </row>
        <row r="23">
          <cell r="A23" t="str">
            <v>Yu, Hans</v>
          </cell>
        </row>
        <row r="24">
          <cell r="A24" t="str">
            <v>Burrows, Carlos</v>
          </cell>
        </row>
        <row r="26">
          <cell r="A26" t="str">
            <v>tbd - Lead</v>
          </cell>
        </row>
        <row r="27">
          <cell r="A27" t="str">
            <v>tbd - Design</v>
          </cell>
        </row>
        <row r="28">
          <cell r="A28" t="str">
            <v>tbd - Drafting</v>
          </cell>
        </row>
        <row r="29">
          <cell r="A29" t="str">
            <v>tbd - Checking</v>
          </cell>
        </row>
        <row r="30">
          <cell r="A30" t="str">
            <v>tbd</v>
          </cell>
        </row>
      </sheetData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C9DB8-EC63-4890-9781-50CEAFE1A44D}">
  <sheetPr>
    <outlinePr summaryRight="0"/>
  </sheetPr>
  <dimension ref="A1:AE110"/>
  <sheetViews>
    <sheetView tabSelected="1" zoomScale="70" zoomScaleNormal="70" workbookViewId="0">
      <selection activeCell="D7" sqref="D7"/>
    </sheetView>
  </sheetViews>
  <sheetFormatPr defaultRowHeight="14.4" x14ac:dyDescent="0.3"/>
  <cols>
    <col min="1" max="1" width="34.44140625" customWidth="1"/>
    <col min="2" max="2" width="16.88671875" bestFit="1" customWidth="1"/>
    <col min="3" max="3" width="8.88671875" customWidth="1"/>
    <col min="4" max="24" width="8.88671875" style="3" customWidth="1"/>
    <col min="25" max="31" width="8.88671875" style="3"/>
  </cols>
  <sheetData>
    <row r="1" spans="1:31" ht="28.2" x14ac:dyDescent="0.5">
      <c r="A1" s="7" t="s">
        <v>1</v>
      </c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</row>
    <row r="2" spans="1:31" x14ac:dyDescent="0.3"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</row>
    <row r="3" spans="1:31" x14ac:dyDescent="0.3"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</row>
    <row r="4" spans="1:31" x14ac:dyDescent="0.3"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</row>
    <row r="5" spans="1:31" x14ac:dyDescent="0.3"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</row>
    <row r="6" spans="1:31" ht="14.4" customHeight="1" x14ac:dyDescent="0.3">
      <c r="A6" s="33" t="s">
        <v>0</v>
      </c>
      <c r="B6" s="34" t="s">
        <v>87</v>
      </c>
      <c r="D6" s="46" t="s">
        <v>1</v>
      </c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5"/>
      <c r="Z6" s="45"/>
      <c r="AA6" s="45"/>
      <c r="AB6" s="45"/>
      <c r="AC6" s="45"/>
      <c r="AD6" s="45"/>
      <c r="AE6" s="45"/>
    </row>
    <row r="7" spans="1:31" x14ac:dyDescent="0.3">
      <c r="A7" s="32" t="s">
        <v>96</v>
      </c>
      <c r="B7" s="43">
        <v>45323</v>
      </c>
      <c r="D7" s="3" t="str" cm="1">
        <f t="array" ref="D7:X110">_xlfn.LET(
   _xlpm.wrap_count, 3,
   _xlpm.low, MIN(B7:B15),
   _xlpm.upp, MAX(B7:B15),
   _xlpm.num, _xlfn.CEILING.MATH((YEAR(_xlpm.upp) - YEAR(_xlpm.low)) * 12 + MONTH(_xlpm.upp) - MONTH(_xlpm.low) + 1, _xlpm.wrap_count),
   _xlpm.beg, DATE(YEAR(_xlpm.low), MONTH(_xlpm.low) + _xlfn.SEQUENCE(_xlpm.num,, 0), 1),
   _xlpm.pad, _xlfn.EXPAND("", ROWS(_xlpm.beg), 3, ""),
   _xlpm.lbl, _xlfn.EXPAND(TEXT(_xlpm.beg, "mmm-e"),, 4, ""),
   _xlpm.hdr, _xlfn.IFNA(TEXT(_xlfn.SEQUENCE(, 7), "ddd"), _xlpm.beg),
   _xlpm.bdy, _xlpm.beg - WEEKDAY(_xlpm.beg) + _xlfn.SEQUENCE(, 42),
   _xlpm.arr, _xlfn.HSTACK(_xlpm.pad, _xlpm.lbl, _xlpm.hdr, (MONTH(_xlpm.bdy) = MONTH(_xlpm.beg)) * _xlpm.bdy),
     _xlpm.h, 8, _xlpm.w, 7,
     _xlpm.n, _xlpm.wrap_count * _xlpm.w,
     _xlpm.i, _xlfn.SEQUENCE(COUNTA(_xlpm.arr) / _xlpm.n,, 0),
     _xlpm.j, _xlfn.SEQUENCE(, _xlpm.n, 0),
   INDEX(_xlpm.arr, 1 + QUOTIENT(_xlpm.j, _xlpm.w) + _xlpm.wrap_count * QUOTIENT(_xlpm.i, _xlpm.h), 1 + MOD(_xlpm.j, _xlpm.w) + _xlpm.w * MOD(_xlpm.i, _xlpm.h))
)</f>
        <v/>
      </c>
      <c r="E7" s="3" t="str">
        <v/>
      </c>
      <c r="F7" s="3" t="str">
        <v/>
      </c>
      <c r="G7" s="3" t="str">
        <v>Feb-2024</v>
      </c>
      <c r="H7" s="3" t="str">
        <v/>
      </c>
      <c r="I7" s="3" t="str">
        <v/>
      </c>
      <c r="J7" s="3" t="str">
        <v/>
      </c>
      <c r="K7" s="3" t="str">
        <v/>
      </c>
      <c r="L7" s="3" t="str">
        <v/>
      </c>
      <c r="M7" s="3" t="str">
        <v/>
      </c>
      <c r="N7" s="3" t="str">
        <v>Mar-2024</v>
      </c>
      <c r="O7" s="3" t="str">
        <v/>
      </c>
      <c r="P7" s="3" t="str">
        <v/>
      </c>
      <c r="Q7" s="3" t="str">
        <v/>
      </c>
      <c r="R7" s="3" t="str">
        <v/>
      </c>
      <c r="S7" s="3" t="str">
        <v/>
      </c>
      <c r="T7" s="3" t="str">
        <v/>
      </c>
      <c r="U7" s="3" t="str">
        <v>Apr-2024</v>
      </c>
      <c r="V7" s="3" t="str">
        <v/>
      </c>
      <c r="W7" s="3" t="str">
        <v/>
      </c>
      <c r="X7" s="3" t="str">
        <v/>
      </c>
    </row>
    <row r="8" spans="1:31" x14ac:dyDescent="0.3">
      <c r="A8" s="1" t="s">
        <v>97</v>
      </c>
      <c r="B8" s="2">
        <v>45650</v>
      </c>
      <c r="D8" s="3" t="str">
        <v>Sun</v>
      </c>
      <c r="E8" s="3" t="str">
        <v>Mon</v>
      </c>
      <c r="F8" s="3" t="str">
        <v>Tue</v>
      </c>
      <c r="G8" s="3" t="str">
        <v>Wed</v>
      </c>
      <c r="H8" s="3" t="str">
        <v>Thu</v>
      </c>
      <c r="I8" s="3" t="str">
        <v>Fri</v>
      </c>
      <c r="J8" s="3" t="str">
        <v>Sat</v>
      </c>
      <c r="K8" s="3" t="str">
        <v>Sun</v>
      </c>
      <c r="L8" s="3" t="str">
        <v>Mon</v>
      </c>
      <c r="M8" s="3" t="str">
        <v>Tue</v>
      </c>
      <c r="N8" s="3" t="str">
        <v>Wed</v>
      </c>
      <c r="O8" s="3" t="str">
        <v>Thu</v>
      </c>
      <c r="P8" s="3" t="str">
        <v>Fri</v>
      </c>
      <c r="Q8" s="3" t="str">
        <v>Sat</v>
      </c>
      <c r="R8" s="3" t="str">
        <v>Sun</v>
      </c>
      <c r="S8" s="3" t="str">
        <v>Mon</v>
      </c>
      <c r="T8" s="3" t="str">
        <v>Tue</v>
      </c>
      <c r="U8" s="3" t="str">
        <v>Wed</v>
      </c>
      <c r="V8" s="3" t="str">
        <v>Thu</v>
      </c>
      <c r="W8" s="3" t="str">
        <v>Fri</v>
      </c>
      <c r="X8" s="3" t="str">
        <v>Sat</v>
      </c>
    </row>
    <row r="9" spans="1:31" x14ac:dyDescent="0.3">
      <c r="A9" s="1" t="s">
        <v>98</v>
      </c>
      <c r="B9" s="2">
        <v>45936</v>
      </c>
      <c r="D9" s="3">
        <v>0</v>
      </c>
      <c r="E9" s="3">
        <v>0</v>
      </c>
      <c r="F9" s="3">
        <v>0</v>
      </c>
      <c r="G9" s="3">
        <v>0</v>
      </c>
      <c r="H9" s="3">
        <v>45323</v>
      </c>
      <c r="I9" s="3">
        <v>45324</v>
      </c>
      <c r="J9" s="3">
        <v>45325</v>
      </c>
      <c r="K9" s="3">
        <v>0</v>
      </c>
      <c r="L9" s="3">
        <v>0</v>
      </c>
      <c r="M9" s="3">
        <v>0</v>
      </c>
      <c r="N9" s="3">
        <v>0</v>
      </c>
      <c r="O9" s="3">
        <v>0</v>
      </c>
      <c r="P9" s="3">
        <v>45352</v>
      </c>
      <c r="Q9" s="3">
        <v>45353</v>
      </c>
      <c r="R9" s="3">
        <v>0</v>
      </c>
      <c r="S9" s="3">
        <v>45383</v>
      </c>
      <c r="T9" s="3">
        <v>45384</v>
      </c>
      <c r="U9" s="3">
        <v>45385</v>
      </c>
      <c r="V9" s="3">
        <v>45386</v>
      </c>
      <c r="W9" s="3">
        <v>45387</v>
      </c>
      <c r="X9" s="3">
        <v>45388</v>
      </c>
    </row>
    <row r="10" spans="1:31" x14ac:dyDescent="0.3">
      <c r="A10" s="1" t="s">
        <v>99</v>
      </c>
      <c r="B10" s="2">
        <v>46058</v>
      </c>
      <c r="D10" s="3">
        <v>45326</v>
      </c>
      <c r="E10" s="3">
        <v>45327</v>
      </c>
      <c r="F10" s="3">
        <v>45328</v>
      </c>
      <c r="G10" s="3">
        <v>45329</v>
      </c>
      <c r="H10" s="3">
        <v>45330</v>
      </c>
      <c r="I10" s="3">
        <v>45331</v>
      </c>
      <c r="J10" s="3">
        <v>45332</v>
      </c>
      <c r="K10" s="3">
        <v>45354</v>
      </c>
      <c r="L10" s="3">
        <v>45355</v>
      </c>
      <c r="M10" s="3">
        <v>45356</v>
      </c>
      <c r="N10" s="3">
        <v>45357</v>
      </c>
      <c r="O10" s="3">
        <v>45358</v>
      </c>
      <c r="P10" s="3">
        <v>45359</v>
      </c>
      <c r="Q10" s="3">
        <v>45360</v>
      </c>
      <c r="R10" s="3">
        <v>45389</v>
      </c>
      <c r="S10" s="3">
        <v>45390</v>
      </c>
      <c r="T10" s="3">
        <v>45391</v>
      </c>
      <c r="U10" s="3">
        <v>45392</v>
      </c>
      <c r="V10" s="3">
        <v>45393</v>
      </c>
      <c r="W10" s="3">
        <v>45394</v>
      </c>
      <c r="X10" s="3">
        <v>45395</v>
      </c>
    </row>
    <row r="11" spans="1:31" x14ac:dyDescent="0.3">
      <c r="A11" s="1" t="s">
        <v>100</v>
      </c>
      <c r="B11" s="4">
        <v>46140</v>
      </c>
      <c r="D11" s="3">
        <v>45333</v>
      </c>
      <c r="E11" s="3">
        <v>45334</v>
      </c>
      <c r="F11" s="3">
        <v>45335</v>
      </c>
      <c r="G11" s="3">
        <v>45336</v>
      </c>
      <c r="H11" s="3">
        <v>45337</v>
      </c>
      <c r="I11" s="3">
        <v>45338</v>
      </c>
      <c r="J11" s="3">
        <v>45339</v>
      </c>
      <c r="K11" s="3">
        <v>45361</v>
      </c>
      <c r="L11" s="3">
        <v>45362</v>
      </c>
      <c r="M11" s="3">
        <v>45363</v>
      </c>
      <c r="N11" s="3">
        <v>45364</v>
      </c>
      <c r="O11" s="3">
        <v>45365</v>
      </c>
      <c r="P11" s="3">
        <v>45366</v>
      </c>
      <c r="Q11" s="3">
        <v>45367</v>
      </c>
      <c r="R11" s="3">
        <v>45396</v>
      </c>
      <c r="S11" s="3">
        <v>45397</v>
      </c>
      <c r="T11" s="3">
        <v>45398</v>
      </c>
      <c r="U11" s="3">
        <v>45399</v>
      </c>
      <c r="V11" s="3">
        <v>45400</v>
      </c>
      <c r="W11" s="3">
        <v>45401</v>
      </c>
      <c r="X11" s="3">
        <v>45402</v>
      </c>
    </row>
    <row r="12" spans="1:31" x14ac:dyDescent="0.3">
      <c r="A12" s="1" t="s">
        <v>101</v>
      </c>
      <c r="B12" s="5">
        <v>46200</v>
      </c>
      <c r="D12" s="3">
        <v>45340</v>
      </c>
      <c r="E12" s="3">
        <v>45341</v>
      </c>
      <c r="F12" s="3">
        <v>45342</v>
      </c>
      <c r="G12" s="3">
        <v>45343</v>
      </c>
      <c r="H12" s="3">
        <v>45344</v>
      </c>
      <c r="I12" s="3">
        <v>45345</v>
      </c>
      <c r="J12" s="3">
        <v>45346</v>
      </c>
      <c r="K12" s="3">
        <v>45368</v>
      </c>
      <c r="L12" s="3">
        <v>45369</v>
      </c>
      <c r="M12" s="3">
        <v>45370</v>
      </c>
      <c r="N12" s="3">
        <v>45371</v>
      </c>
      <c r="O12" s="3">
        <v>45372</v>
      </c>
      <c r="P12" s="3">
        <v>45373</v>
      </c>
      <c r="Q12" s="3">
        <v>45374</v>
      </c>
      <c r="R12" s="3">
        <v>45403</v>
      </c>
      <c r="S12" s="3">
        <v>45404</v>
      </c>
      <c r="T12" s="3">
        <v>45405</v>
      </c>
      <c r="U12" s="3">
        <v>45406</v>
      </c>
      <c r="V12" s="3">
        <v>45407</v>
      </c>
      <c r="W12" s="3">
        <v>45408</v>
      </c>
      <c r="X12" s="3">
        <v>45409</v>
      </c>
    </row>
    <row r="13" spans="1:31" x14ac:dyDescent="0.3">
      <c r="A13" s="1" t="s">
        <v>102</v>
      </c>
      <c r="B13" s="5">
        <v>46300</v>
      </c>
      <c r="D13" s="3">
        <v>45347</v>
      </c>
      <c r="E13" s="3">
        <v>45348</v>
      </c>
      <c r="F13" s="3">
        <v>45349</v>
      </c>
      <c r="G13" s="3">
        <v>45350</v>
      </c>
      <c r="H13" s="3">
        <v>45351</v>
      </c>
      <c r="I13" s="3">
        <v>0</v>
      </c>
      <c r="J13" s="3">
        <v>0</v>
      </c>
      <c r="K13" s="3">
        <v>45375</v>
      </c>
      <c r="L13" s="3">
        <v>45376</v>
      </c>
      <c r="M13" s="3">
        <v>45377</v>
      </c>
      <c r="N13" s="3">
        <v>45378</v>
      </c>
      <c r="O13" s="3">
        <v>45379</v>
      </c>
      <c r="P13" s="3">
        <v>45380</v>
      </c>
      <c r="Q13" s="3">
        <v>45381</v>
      </c>
      <c r="R13" s="3">
        <v>45410</v>
      </c>
      <c r="S13" s="3">
        <v>45411</v>
      </c>
      <c r="T13" s="3">
        <v>45412</v>
      </c>
      <c r="U13" s="3">
        <v>0</v>
      </c>
      <c r="V13" s="3">
        <v>0</v>
      </c>
      <c r="W13" s="3">
        <v>0</v>
      </c>
      <c r="X13" s="3">
        <v>0</v>
      </c>
    </row>
    <row r="14" spans="1:31" x14ac:dyDescent="0.3">
      <c r="A14" s="1" t="s">
        <v>103</v>
      </c>
      <c r="B14" s="6">
        <v>46360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">
        <v>45382</v>
      </c>
      <c r="L14" s="3">
        <v>0</v>
      </c>
      <c r="M14" s="3">
        <v>0</v>
      </c>
      <c r="N14" s="3">
        <v>0</v>
      </c>
      <c r="O14" s="3">
        <v>0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</row>
    <row r="15" spans="1:31" x14ac:dyDescent="0.3">
      <c r="A15" s="31" t="s">
        <v>104</v>
      </c>
      <c r="B15" s="44">
        <v>46460</v>
      </c>
      <c r="D15" s="3" t="str">
        <v/>
      </c>
      <c r="E15" s="3" t="str">
        <v/>
      </c>
      <c r="F15" s="3" t="str">
        <v/>
      </c>
      <c r="G15" s="3" t="str">
        <v>May-2024</v>
      </c>
      <c r="H15" s="3" t="str">
        <v/>
      </c>
      <c r="I15" s="3" t="str">
        <v/>
      </c>
      <c r="J15" s="3" t="str">
        <v/>
      </c>
      <c r="K15" s="3" t="str">
        <v/>
      </c>
      <c r="L15" s="3" t="str">
        <v/>
      </c>
      <c r="M15" s="3" t="str">
        <v/>
      </c>
      <c r="N15" s="3" t="str">
        <v>Jun-2024</v>
      </c>
      <c r="O15" s="3" t="str">
        <v/>
      </c>
      <c r="P15" s="3" t="str">
        <v/>
      </c>
      <c r="Q15" s="3" t="str">
        <v/>
      </c>
      <c r="R15" s="3" t="str">
        <v/>
      </c>
      <c r="S15" s="3" t="str">
        <v/>
      </c>
      <c r="T15" s="3" t="str">
        <v/>
      </c>
      <c r="U15" s="3" t="str">
        <v>Jul-2024</v>
      </c>
      <c r="V15" s="3" t="str">
        <v/>
      </c>
      <c r="W15" s="3" t="str">
        <v/>
      </c>
      <c r="X15" s="3" t="str">
        <v/>
      </c>
    </row>
    <row r="16" spans="1:31" x14ac:dyDescent="0.3">
      <c r="A16" s="32" t="s">
        <v>95</v>
      </c>
      <c r="B16" s="30" t="s">
        <v>91</v>
      </c>
      <c r="D16" s="3" t="str">
        <v>Sun</v>
      </c>
      <c r="E16" s="3" t="str">
        <v>Mon</v>
      </c>
      <c r="F16" s="3" t="str">
        <v>Tue</v>
      </c>
      <c r="G16" s="3" t="str">
        <v>Wed</v>
      </c>
      <c r="H16" s="3" t="str">
        <v>Thu</v>
      </c>
      <c r="I16" s="3" t="str">
        <v>Fri</v>
      </c>
      <c r="J16" s="3" t="str">
        <v>Sat</v>
      </c>
      <c r="K16" s="3" t="str">
        <v>Sun</v>
      </c>
      <c r="L16" s="3" t="str">
        <v>Mon</v>
      </c>
      <c r="M16" s="3" t="str">
        <v>Tue</v>
      </c>
      <c r="N16" s="3" t="str">
        <v>Wed</v>
      </c>
      <c r="O16" s="3" t="str">
        <v>Thu</v>
      </c>
      <c r="P16" s="3" t="str">
        <v>Fri</v>
      </c>
      <c r="Q16" s="3" t="str">
        <v>Sat</v>
      </c>
      <c r="R16" s="3" t="str">
        <v>Sun</v>
      </c>
      <c r="S16" s="3" t="str">
        <v>Mon</v>
      </c>
      <c r="T16" s="3" t="str">
        <v>Tue</v>
      </c>
      <c r="U16" s="3" t="str">
        <v>Wed</v>
      </c>
      <c r="V16" s="3" t="str">
        <v>Thu</v>
      </c>
      <c r="W16" s="3" t="str">
        <v>Fri</v>
      </c>
      <c r="X16" s="3" t="str">
        <v>Sat</v>
      </c>
    </row>
    <row r="17" spans="4:24" x14ac:dyDescent="0.3">
      <c r="D17" s="3">
        <v>0</v>
      </c>
      <c r="E17" s="3">
        <v>0</v>
      </c>
      <c r="F17" s="3">
        <v>0</v>
      </c>
      <c r="G17" s="3">
        <v>45413</v>
      </c>
      <c r="H17" s="3">
        <v>45414</v>
      </c>
      <c r="I17" s="3">
        <v>45415</v>
      </c>
      <c r="J17" s="3">
        <v>45416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45444</v>
      </c>
      <c r="R17" s="3">
        <v>0</v>
      </c>
      <c r="S17" s="3">
        <v>45474</v>
      </c>
      <c r="T17" s="3">
        <v>45475</v>
      </c>
      <c r="U17" s="3">
        <v>45476</v>
      </c>
      <c r="V17" s="3">
        <v>45477</v>
      </c>
      <c r="W17" s="3">
        <v>45478</v>
      </c>
      <c r="X17" s="3">
        <v>45479</v>
      </c>
    </row>
    <row r="18" spans="4:24" x14ac:dyDescent="0.3">
      <c r="D18" s="3">
        <v>45417</v>
      </c>
      <c r="E18" s="3">
        <v>45418</v>
      </c>
      <c r="F18" s="3">
        <v>45419</v>
      </c>
      <c r="G18" s="3">
        <v>45420</v>
      </c>
      <c r="H18" s="3">
        <v>45421</v>
      </c>
      <c r="I18" s="3">
        <v>45422</v>
      </c>
      <c r="J18" s="3">
        <v>45423</v>
      </c>
      <c r="K18" s="3">
        <v>45445</v>
      </c>
      <c r="L18" s="3">
        <v>45446</v>
      </c>
      <c r="M18" s="3">
        <v>45447</v>
      </c>
      <c r="N18" s="3">
        <v>45448</v>
      </c>
      <c r="O18" s="3">
        <v>45449</v>
      </c>
      <c r="P18" s="3">
        <v>45450</v>
      </c>
      <c r="Q18" s="3">
        <v>45451</v>
      </c>
      <c r="R18" s="3">
        <v>45480</v>
      </c>
      <c r="S18" s="3">
        <v>45481</v>
      </c>
      <c r="T18" s="3">
        <v>45482</v>
      </c>
      <c r="U18" s="3">
        <v>45483</v>
      </c>
      <c r="V18" s="3">
        <v>45484</v>
      </c>
      <c r="W18" s="3">
        <v>45485</v>
      </c>
      <c r="X18" s="3">
        <v>45486</v>
      </c>
    </row>
    <row r="19" spans="4:24" x14ac:dyDescent="0.3">
      <c r="D19" s="3">
        <v>45424</v>
      </c>
      <c r="E19" s="3">
        <v>45425</v>
      </c>
      <c r="F19" s="3">
        <v>45426</v>
      </c>
      <c r="G19" s="3">
        <v>45427</v>
      </c>
      <c r="H19" s="3">
        <v>45428</v>
      </c>
      <c r="I19" s="3">
        <v>45429</v>
      </c>
      <c r="J19" s="3">
        <v>45430</v>
      </c>
      <c r="K19" s="3">
        <v>45452</v>
      </c>
      <c r="L19" s="3">
        <v>45453</v>
      </c>
      <c r="M19" s="3">
        <v>45454</v>
      </c>
      <c r="N19" s="3">
        <v>45455</v>
      </c>
      <c r="O19" s="3">
        <v>45456</v>
      </c>
      <c r="P19" s="3">
        <v>45457</v>
      </c>
      <c r="Q19" s="3">
        <v>45458</v>
      </c>
      <c r="R19" s="3">
        <v>45487</v>
      </c>
      <c r="S19" s="3">
        <v>45488</v>
      </c>
      <c r="T19" s="3">
        <v>45489</v>
      </c>
      <c r="U19" s="3">
        <v>45490</v>
      </c>
      <c r="V19" s="3">
        <v>45491</v>
      </c>
      <c r="W19" s="3">
        <v>45492</v>
      </c>
      <c r="X19" s="3">
        <v>45493</v>
      </c>
    </row>
    <row r="20" spans="4:24" x14ac:dyDescent="0.3">
      <c r="D20" s="3">
        <v>45431</v>
      </c>
      <c r="E20" s="3">
        <v>45432</v>
      </c>
      <c r="F20" s="3">
        <v>45433</v>
      </c>
      <c r="G20" s="3">
        <v>45434</v>
      </c>
      <c r="H20" s="3">
        <v>45435</v>
      </c>
      <c r="I20" s="3">
        <v>45436</v>
      </c>
      <c r="J20" s="3">
        <v>45437</v>
      </c>
      <c r="K20" s="3">
        <v>45459</v>
      </c>
      <c r="L20" s="3">
        <v>45460</v>
      </c>
      <c r="M20" s="3">
        <v>45461</v>
      </c>
      <c r="N20" s="3">
        <v>45462</v>
      </c>
      <c r="O20" s="3">
        <v>45463</v>
      </c>
      <c r="P20" s="3">
        <v>45464</v>
      </c>
      <c r="Q20" s="3">
        <v>45465</v>
      </c>
      <c r="R20" s="3">
        <v>45494</v>
      </c>
      <c r="S20" s="3">
        <v>45495</v>
      </c>
      <c r="T20" s="3">
        <v>45496</v>
      </c>
      <c r="U20" s="3">
        <v>45497</v>
      </c>
      <c r="V20" s="3">
        <v>45498</v>
      </c>
      <c r="W20" s="3">
        <v>45499</v>
      </c>
      <c r="X20" s="3">
        <v>45500</v>
      </c>
    </row>
    <row r="21" spans="4:24" x14ac:dyDescent="0.3">
      <c r="D21" s="3">
        <v>45438</v>
      </c>
      <c r="E21" s="3">
        <v>45439</v>
      </c>
      <c r="F21" s="3">
        <v>45440</v>
      </c>
      <c r="G21" s="3">
        <v>45441</v>
      </c>
      <c r="H21" s="3">
        <v>45442</v>
      </c>
      <c r="I21" s="3">
        <v>45443</v>
      </c>
      <c r="J21" s="3">
        <v>0</v>
      </c>
      <c r="K21" s="3">
        <v>45466</v>
      </c>
      <c r="L21" s="3">
        <v>45467</v>
      </c>
      <c r="M21" s="3">
        <v>45468</v>
      </c>
      <c r="N21" s="3">
        <v>45469</v>
      </c>
      <c r="O21" s="3">
        <v>45470</v>
      </c>
      <c r="P21" s="3">
        <v>45471</v>
      </c>
      <c r="Q21" s="3">
        <v>45472</v>
      </c>
      <c r="R21" s="3">
        <v>45501</v>
      </c>
      <c r="S21" s="3">
        <v>45502</v>
      </c>
      <c r="T21" s="3">
        <v>45503</v>
      </c>
      <c r="U21" s="3">
        <v>45504</v>
      </c>
      <c r="V21" s="3">
        <v>0</v>
      </c>
      <c r="W21" s="3">
        <v>0</v>
      </c>
      <c r="X21" s="3">
        <v>0</v>
      </c>
    </row>
    <row r="22" spans="4:24" x14ac:dyDescent="0.3"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45473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</row>
    <row r="23" spans="4:24" x14ac:dyDescent="0.3">
      <c r="D23" s="3" t="str">
        <v/>
      </c>
      <c r="E23" s="3" t="str">
        <v/>
      </c>
      <c r="F23" s="3" t="str">
        <v/>
      </c>
      <c r="G23" s="3" t="str">
        <v>Aug-2024</v>
      </c>
      <c r="H23" s="3" t="str">
        <v/>
      </c>
      <c r="I23" s="3" t="str">
        <v/>
      </c>
      <c r="J23" s="3" t="str">
        <v/>
      </c>
      <c r="K23" s="3" t="str">
        <v/>
      </c>
      <c r="L23" s="3" t="str">
        <v/>
      </c>
      <c r="M23" s="3" t="str">
        <v/>
      </c>
      <c r="N23" s="3" t="str">
        <v>Sep-2024</v>
      </c>
      <c r="O23" s="3" t="str">
        <v/>
      </c>
      <c r="P23" s="3" t="str">
        <v/>
      </c>
      <c r="Q23" s="3" t="str">
        <v/>
      </c>
      <c r="R23" s="3" t="str">
        <v/>
      </c>
      <c r="S23" s="3" t="str">
        <v/>
      </c>
      <c r="T23" s="3" t="str">
        <v/>
      </c>
      <c r="U23" s="3" t="str">
        <v>Oct-2024</v>
      </c>
      <c r="V23" s="3" t="str">
        <v/>
      </c>
      <c r="W23" s="3" t="str">
        <v/>
      </c>
      <c r="X23" s="3" t="str">
        <v/>
      </c>
    </row>
    <row r="24" spans="4:24" x14ac:dyDescent="0.3">
      <c r="D24" s="3" t="str">
        <v>Sun</v>
      </c>
      <c r="E24" s="3" t="str">
        <v>Mon</v>
      </c>
      <c r="F24" s="3" t="str">
        <v>Tue</v>
      </c>
      <c r="G24" s="3" t="str">
        <v>Wed</v>
      </c>
      <c r="H24" s="3" t="str">
        <v>Thu</v>
      </c>
      <c r="I24" s="3" t="str">
        <v>Fri</v>
      </c>
      <c r="J24" s="3" t="str">
        <v>Sat</v>
      </c>
      <c r="K24" s="3" t="str">
        <v>Sun</v>
      </c>
      <c r="L24" s="3" t="str">
        <v>Mon</v>
      </c>
      <c r="M24" s="3" t="str">
        <v>Tue</v>
      </c>
      <c r="N24" s="3" t="str">
        <v>Wed</v>
      </c>
      <c r="O24" s="3" t="str">
        <v>Thu</v>
      </c>
      <c r="P24" s="3" t="str">
        <v>Fri</v>
      </c>
      <c r="Q24" s="3" t="str">
        <v>Sat</v>
      </c>
      <c r="R24" s="3" t="str">
        <v>Sun</v>
      </c>
      <c r="S24" s="3" t="str">
        <v>Mon</v>
      </c>
      <c r="T24" s="3" t="str">
        <v>Tue</v>
      </c>
      <c r="U24" s="3" t="str">
        <v>Wed</v>
      </c>
      <c r="V24" s="3" t="str">
        <v>Thu</v>
      </c>
      <c r="W24" s="3" t="str">
        <v>Fri</v>
      </c>
      <c r="X24" s="3" t="str">
        <v>Sat</v>
      </c>
    </row>
    <row r="25" spans="4:24" x14ac:dyDescent="0.3">
      <c r="D25" s="3">
        <v>0</v>
      </c>
      <c r="E25" s="3">
        <v>0</v>
      </c>
      <c r="F25" s="3">
        <v>0</v>
      </c>
      <c r="G25" s="3">
        <v>0</v>
      </c>
      <c r="H25" s="3">
        <v>45505</v>
      </c>
      <c r="I25" s="3">
        <v>45506</v>
      </c>
      <c r="J25" s="3">
        <v>45507</v>
      </c>
      <c r="K25" s="3">
        <v>45536</v>
      </c>
      <c r="L25" s="3">
        <v>45537</v>
      </c>
      <c r="M25" s="3">
        <v>45538</v>
      </c>
      <c r="N25" s="3">
        <v>45539</v>
      </c>
      <c r="O25" s="3">
        <v>45540</v>
      </c>
      <c r="P25" s="3">
        <v>45541</v>
      </c>
      <c r="Q25" s="3">
        <v>45542</v>
      </c>
      <c r="R25" s="3">
        <v>0</v>
      </c>
      <c r="S25" s="3">
        <v>0</v>
      </c>
      <c r="T25" s="3">
        <v>45566</v>
      </c>
      <c r="U25" s="3">
        <v>45567</v>
      </c>
      <c r="V25" s="3">
        <v>45568</v>
      </c>
      <c r="W25" s="3">
        <v>45569</v>
      </c>
      <c r="X25" s="3">
        <v>45570</v>
      </c>
    </row>
    <row r="26" spans="4:24" x14ac:dyDescent="0.3">
      <c r="D26" s="3">
        <v>45508</v>
      </c>
      <c r="E26" s="3">
        <v>45509</v>
      </c>
      <c r="F26" s="3">
        <v>45510</v>
      </c>
      <c r="G26" s="3">
        <v>45511</v>
      </c>
      <c r="H26" s="3">
        <v>45512</v>
      </c>
      <c r="I26" s="3">
        <v>45513</v>
      </c>
      <c r="J26" s="3">
        <v>45514</v>
      </c>
      <c r="K26" s="3">
        <v>45543</v>
      </c>
      <c r="L26" s="3">
        <v>45544</v>
      </c>
      <c r="M26" s="3">
        <v>45545</v>
      </c>
      <c r="N26" s="3">
        <v>45546</v>
      </c>
      <c r="O26" s="3">
        <v>45547</v>
      </c>
      <c r="P26" s="3">
        <v>45548</v>
      </c>
      <c r="Q26" s="3">
        <v>45549</v>
      </c>
      <c r="R26" s="3">
        <v>45571</v>
      </c>
      <c r="S26" s="3">
        <v>45572</v>
      </c>
      <c r="T26" s="3">
        <v>45573</v>
      </c>
      <c r="U26" s="3">
        <v>45574</v>
      </c>
      <c r="V26" s="3">
        <v>45575</v>
      </c>
      <c r="W26" s="3">
        <v>45576</v>
      </c>
      <c r="X26" s="3">
        <v>45577</v>
      </c>
    </row>
    <row r="27" spans="4:24" x14ac:dyDescent="0.3">
      <c r="D27" s="3">
        <v>45515</v>
      </c>
      <c r="E27" s="3">
        <v>45516</v>
      </c>
      <c r="F27" s="3">
        <v>45517</v>
      </c>
      <c r="G27" s="3">
        <v>45518</v>
      </c>
      <c r="H27" s="3">
        <v>45519</v>
      </c>
      <c r="I27" s="3">
        <v>45520</v>
      </c>
      <c r="J27" s="3">
        <v>45521</v>
      </c>
      <c r="K27" s="3">
        <v>45550</v>
      </c>
      <c r="L27" s="3">
        <v>45551</v>
      </c>
      <c r="M27" s="3">
        <v>45552</v>
      </c>
      <c r="N27" s="3">
        <v>45553</v>
      </c>
      <c r="O27" s="3">
        <v>45554</v>
      </c>
      <c r="P27" s="3">
        <v>45555</v>
      </c>
      <c r="Q27" s="3">
        <v>45556</v>
      </c>
      <c r="R27" s="3">
        <v>45578</v>
      </c>
      <c r="S27" s="3">
        <v>45579</v>
      </c>
      <c r="T27" s="3">
        <v>45580</v>
      </c>
      <c r="U27" s="3">
        <v>45581</v>
      </c>
      <c r="V27" s="3">
        <v>45582</v>
      </c>
      <c r="W27" s="3">
        <v>45583</v>
      </c>
      <c r="X27" s="3">
        <v>45584</v>
      </c>
    </row>
    <row r="28" spans="4:24" x14ac:dyDescent="0.3">
      <c r="D28" s="3">
        <v>45522</v>
      </c>
      <c r="E28" s="3">
        <v>45523</v>
      </c>
      <c r="F28" s="3">
        <v>45524</v>
      </c>
      <c r="G28" s="3">
        <v>45525</v>
      </c>
      <c r="H28" s="3">
        <v>45526</v>
      </c>
      <c r="I28" s="3">
        <v>45527</v>
      </c>
      <c r="J28" s="3">
        <v>45528</v>
      </c>
      <c r="K28" s="3">
        <v>45557</v>
      </c>
      <c r="L28" s="3">
        <v>45558</v>
      </c>
      <c r="M28" s="3">
        <v>45559</v>
      </c>
      <c r="N28" s="3">
        <v>45560</v>
      </c>
      <c r="O28" s="3">
        <v>45561</v>
      </c>
      <c r="P28" s="3">
        <v>45562</v>
      </c>
      <c r="Q28" s="3">
        <v>45563</v>
      </c>
      <c r="R28" s="3">
        <v>45585</v>
      </c>
      <c r="S28" s="3">
        <v>45586</v>
      </c>
      <c r="T28" s="3">
        <v>45587</v>
      </c>
      <c r="U28" s="3">
        <v>45588</v>
      </c>
      <c r="V28" s="3">
        <v>45589</v>
      </c>
      <c r="W28" s="3">
        <v>45590</v>
      </c>
      <c r="X28" s="3">
        <v>45591</v>
      </c>
    </row>
    <row r="29" spans="4:24" x14ac:dyDescent="0.3">
      <c r="D29" s="3">
        <v>45529</v>
      </c>
      <c r="E29" s="3">
        <v>45530</v>
      </c>
      <c r="F29" s="3">
        <v>45531</v>
      </c>
      <c r="G29" s="3">
        <v>45532</v>
      </c>
      <c r="H29" s="3">
        <v>45533</v>
      </c>
      <c r="I29" s="3">
        <v>45534</v>
      </c>
      <c r="J29" s="3">
        <v>45535</v>
      </c>
      <c r="K29" s="3">
        <v>45564</v>
      </c>
      <c r="L29" s="3">
        <v>45565</v>
      </c>
      <c r="M29" s="3">
        <v>0</v>
      </c>
      <c r="N29" s="3">
        <v>0</v>
      </c>
      <c r="O29" s="3">
        <v>0</v>
      </c>
      <c r="P29" s="3">
        <v>0</v>
      </c>
      <c r="Q29" s="3">
        <v>0</v>
      </c>
      <c r="R29" s="3">
        <v>45592</v>
      </c>
      <c r="S29" s="3">
        <v>45593</v>
      </c>
      <c r="T29" s="3">
        <v>45594</v>
      </c>
      <c r="U29" s="3">
        <v>45595</v>
      </c>
      <c r="V29" s="3">
        <v>45596</v>
      </c>
      <c r="W29" s="3">
        <v>0</v>
      </c>
      <c r="X29" s="3">
        <v>0</v>
      </c>
    </row>
    <row r="30" spans="4:24" x14ac:dyDescent="0.3"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</row>
    <row r="31" spans="4:24" x14ac:dyDescent="0.3">
      <c r="D31" s="3" t="str">
        <v/>
      </c>
      <c r="E31" s="3" t="str">
        <v/>
      </c>
      <c r="F31" s="3" t="str">
        <v/>
      </c>
      <c r="G31" s="3" t="str">
        <v>Nov-2024</v>
      </c>
      <c r="H31" s="3" t="str">
        <v/>
      </c>
      <c r="I31" s="3" t="str">
        <v/>
      </c>
      <c r="J31" s="3" t="str">
        <v/>
      </c>
      <c r="K31" s="3" t="str">
        <v/>
      </c>
      <c r="L31" s="3" t="str">
        <v/>
      </c>
      <c r="M31" s="3" t="str">
        <v/>
      </c>
      <c r="N31" s="3" t="str">
        <v>Dec-2024</v>
      </c>
      <c r="O31" s="3" t="str">
        <v/>
      </c>
      <c r="P31" s="3" t="str">
        <v/>
      </c>
      <c r="Q31" s="3" t="str">
        <v/>
      </c>
      <c r="R31" s="3" t="str">
        <v/>
      </c>
      <c r="S31" s="3" t="str">
        <v/>
      </c>
      <c r="T31" s="3" t="str">
        <v/>
      </c>
      <c r="U31" s="3" t="str">
        <v>Jan-2025</v>
      </c>
      <c r="V31" s="3" t="str">
        <v/>
      </c>
      <c r="W31" s="3" t="str">
        <v/>
      </c>
      <c r="X31" s="3" t="str">
        <v/>
      </c>
    </row>
    <row r="32" spans="4:24" x14ac:dyDescent="0.3">
      <c r="D32" s="3" t="str">
        <v>Sun</v>
      </c>
      <c r="E32" s="3" t="str">
        <v>Mon</v>
      </c>
      <c r="F32" s="3" t="str">
        <v>Tue</v>
      </c>
      <c r="G32" s="3" t="str">
        <v>Wed</v>
      </c>
      <c r="H32" s="3" t="str">
        <v>Thu</v>
      </c>
      <c r="I32" s="3" t="str">
        <v>Fri</v>
      </c>
      <c r="J32" s="3" t="str">
        <v>Sat</v>
      </c>
      <c r="K32" s="3" t="str">
        <v>Sun</v>
      </c>
      <c r="L32" s="3" t="str">
        <v>Mon</v>
      </c>
      <c r="M32" s="3" t="str">
        <v>Tue</v>
      </c>
      <c r="N32" s="3" t="str">
        <v>Wed</v>
      </c>
      <c r="O32" s="3" t="str">
        <v>Thu</v>
      </c>
      <c r="P32" s="3" t="str">
        <v>Fri</v>
      </c>
      <c r="Q32" s="3" t="str">
        <v>Sat</v>
      </c>
      <c r="R32" s="3" t="str">
        <v>Sun</v>
      </c>
      <c r="S32" s="3" t="str">
        <v>Mon</v>
      </c>
      <c r="T32" s="3" t="str">
        <v>Tue</v>
      </c>
      <c r="U32" s="3" t="str">
        <v>Wed</v>
      </c>
      <c r="V32" s="3" t="str">
        <v>Thu</v>
      </c>
      <c r="W32" s="3" t="str">
        <v>Fri</v>
      </c>
      <c r="X32" s="3" t="str">
        <v>Sat</v>
      </c>
    </row>
    <row r="33" spans="4:24" x14ac:dyDescent="0.3">
      <c r="D33" s="3">
        <v>0</v>
      </c>
      <c r="E33" s="3">
        <v>0</v>
      </c>
      <c r="F33" s="3">
        <v>0</v>
      </c>
      <c r="G33" s="3">
        <v>0</v>
      </c>
      <c r="H33" s="3">
        <v>0</v>
      </c>
      <c r="I33" s="3">
        <v>45597</v>
      </c>
      <c r="J33" s="3">
        <v>45598</v>
      </c>
      <c r="K33" s="3">
        <v>45627</v>
      </c>
      <c r="L33" s="3">
        <v>45628</v>
      </c>
      <c r="M33" s="3">
        <v>45629</v>
      </c>
      <c r="N33" s="3">
        <v>45630</v>
      </c>
      <c r="O33" s="3">
        <v>45631</v>
      </c>
      <c r="P33" s="3">
        <v>45632</v>
      </c>
      <c r="Q33" s="3">
        <v>45633</v>
      </c>
      <c r="R33" s="3">
        <v>0</v>
      </c>
      <c r="S33" s="3">
        <v>0</v>
      </c>
      <c r="T33" s="3">
        <v>0</v>
      </c>
      <c r="U33" s="3">
        <v>45658</v>
      </c>
      <c r="V33" s="3">
        <v>45659</v>
      </c>
      <c r="W33" s="3">
        <v>45660</v>
      </c>
      <c r="X33" s="3">
        <v>45661</v>
      </c>
    </row>
    <row r="34" spans="4:24" x14ac:dyDescent="0.3">
      <c r="D34" s="3">
        <v>45599</v>
      </c>
      <c r="E34" s="3">
        <v>45600</v>
      </c>
      <c r="F34" s="3">
        <v>45601</v>
      </c>
      <c r="G34" s="3">
        <v>45602</v>
      </c>
      <c r="H34" s="3">
        <v>45603</v>
      </c>
      <c r="I34" s="3">
        <v>45604</v>
      </c>
      <c r="J34" s="3">
        <v>45605</v>
      </c>
      <c r="K34" s="3">
        <v>45634</v>
      </c>
      <c r="L34" s="3">
        <v>45635</v>
      </c>
      <c r="M34" s="3">
        <v>45636</v>
      </c>
      <c r="N34" s="3">
        <v>45637</v>
      </c>
      <c r="O34" s="3">
        <v>45638</v>
      </c>
      <c r="P34" s="3">
        <v>45639</v>
      </c>
      <c r="Q34" s="3">
        <v>45640</v>
      </c>
      <c r="R34" s="3">
        <v>45662</v>
      </c>
      <c r="S34" s="3">
        <v>45663</v>
      </c>
      <c r="T34" s="3">
        <v>45664</v>
      </c>
      <c r="U34" s="3">
        <v>45665</v>
      </c>
      <c r="V34" s="3">
        <v>45666</v>
      </c>
      <c r="W34" s="3">
        <v>45667</v>
      </c>
      <c r="X34" s="3">
        <v>45668</v>
      </c>
    </row>
    <row r="35" spans="4:24" x14ac:dyDescent="0.3">
      <c r="D35" s="3">
        <v>45606</v>
      </c>
      <c r="E35" s="3">
        <v>45607</v>
      </c>
      <c r="F35" s="3">
        <v>45608</v>
      </c>
      <c r="G35" s="3">
        <v>45609</v>
      </c>
      <c r="H35" s="3">
        <v>45610</v>
      </c>
      <c r="I35" s="3">
        <v>45611</v>
      </c>
      <c r="J35" s="3">
        <v>45612</v>
      </c>
      <c r="K35" s="3">
        <v>45641</v>
      </c>
      <c r="L35" s="3">
        <v>45642</v>
      </c>
      <c r="M35" s="3">
        <v>45643</v>
      </c>
      <c r="N35" s="3">
        <v>45644</v>
      </c>
      <c r="O35" s="3">
        <v>45645</v>
      </c>
      <c r="P35" s="3">
        <v>45646</v>
      </c>
      <c r="Q35" s="3">
        <v>45647</v>
      </c>
      <c r="R35" s="3">
        <v>45669</v>
      </c>
      <c r="S35" s="3">
        <v>45670</v>
      </c>
      <c r="T35" s="3">
        <v>45671</v>
      </c>
      <c r="U35" s="3">
        <v>45672</v>
      </c>
      <c r="V35" s="3">
        <v>45673</v>
      </c>
      <c r="W35" s="3">
        <v>45674</v>
      </c>
      <c r="X35" s="3">
        <v>45675</v>
      </c>
    </row>
    <row r="36" spans="4:24" x14ac:dyDescent="0.3">
      <c r="D36" s="3">
        <v>45613</v>
      </c>
      <c r="E36" s="3">
        <v>45614</v>
      </c>
      <c r="F36" s="3">
        <v>45615</v>
      </c>
      <c r="G36" s="3">
        <v>45616</v>
      </c>
      <c r="H36" s="3">
        <v>45617</v>
      </c>
      <c r="I36" s="3">
        <v>45618</v>
      </c>
      <c r="J36" s="3">
        <v>45619</v>
      </c>
      <c r="K36" s="3">
        <v>45648</v>
      </c>
      <c r="L36" s="3">
        <v>45649</v>
      </c>
      <c r="M36" s="3">
        <v>45650</v>
      </c>
      <c r="N36" s="3">
        <v>45651</v>
      </c>
      <c r="O36" s="3">
        <v>45652</v>
      </c>
      <c r="P36" s="3">
        <v>45653</v>
      </c>
      <c r="Q36" s="3">
        <v>45654</v>
      </c>
      <c r="R36" s="3">
        <v>45676</v>
      </c>
      <c r="S36" s="3">
        <v>45677</v>
      </c>
      <c r="T36" s="3">
        <v>45678</v>
      </c>
      <c r="U36" s="3">
        <v>45679</v>
      </c>
      <c r="V36" s="3">
        <v>45680</v>
      </c>
      <c r="W36" s="3">
        <v>45681</v>
      </c>
      <c r="X36" s="3">
        <v>45682</v>
      </c>
    </row>
    <row r="37" spans="4:24" x14ac:dyDescent="0.3">
      <c r="D37" s="3">
        <v>45620</v>
      </c>
      <c r="E37" s="3">
        <v>45621</v>
      </c>
      <c r="F37" s="3">
        <v>45622</v>
      </c>
      <c r="G37" s="3">
        <v>45623</v>
      </c>
      <c r="H37" s="3">
        <v>45624</v>
      </c>
      <c r="I37" s="3">
        <v>45625</v>
      </c>
      <c r="J37" s="3">
        <v>45626</v>
      </c>
      <c r="K37" s="3">
        <v>45655</v>
      </c>
      <c r="L37" s="3">
        <v>45656</v>
      </c>
      <c r="M37" s="3">
        <v>45657</v>
      </c>
      <c r="N37" s="3">
        <v>0</v>
      </c>
      <c r="O37" s="3">
        <v>0</v>
      </c>
      <c r="P37" s="3">
        <v>0</v>
      </c>
      <c r="Q37" s="3">
        <v>0</v>
      </c>
      <c r="R37" s="3">
        <v>45683</v>
      </c>
      <c r="S37" s="3">
        <v>45684</v>
      </c>
      <c r="T37" s="3">
        <v>45685</v>
      </c>
      <c r="U37" s="3">
        <v>45686</v>
      </c>
      <c r="V37" s="3">
        <v>45687</v>
      </c>
      <c r="W37" s="3">
        <v>45688</v>
      </c>
      <c r="X37" s="3">
        <v>0</v>
      </c>
    </row>
    <row r="38" spans="4:24" x14ac:dyDescent="0.3">
      <c r="D38" s="3">
        <v>0</v>
      </c>
      <c r="E38" s="3">
        <v>0</v>
      </c>
      <c r="F38" s="3">
        <v>0</v>
      </c>
      <c r="G38" s="3">
        <v>0</v>
      </c>
      <c r="H38" s="3">
        <v>0</v>
      </c>
      <c r="I38" s="3">
        <v>0</v>
      </c>
      <c r="J38" s="3">
        <v>0</v>
      </c>
      <c r="K38" s="3">
        <v>0</v>
      </c>
      <c r="L38" s="3">
        <v>0</v>
      </c>
      <c r="M38" s="3">
        <v>0</v>
      </c>
      <c r="N38" s="3">
        <v>0</v>
      </c>
      <c r="O38" s="3">
        <v>0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3">
        <v>0</v>
      </c>
      <c r="X38" s="3">
        <v>0</v>
      </c>
    </row>
    <row r="39" spans="4:24" x14ac:dyDescent="0.3">
      <c r="D39" s="3" t="str">
        <v/>
      </c>
      <c r="E39" s="3" t="str">
        <v/>
      </c>
      <c r="F39" s="3" t="str">
        <v/>
      </c>
      <c r="G39" s="3" t="str">
        <v>Feb-2025</v>
      </c>
      <c r="H39" s="3" t="str">
        <v/>
      </c>
      <c r="I39" s="3" t="str">
        <v/>
      </c>
      <c r="J39" s="3" t="str">
        <v/>
      </c>
      <c r="K39" s="3" t="str">
        <v/>
      </c>
      <c r="L39" s="3" t="str">
        <v/>
      </c>
      <c r="M39" s="3" t="str">
        <v/>
      </c>
      <c r="N39" s="3" t="str">
        <v>Mar-2025</v>
      </c>
      <c r="O39" s="3" t="str">
        <v/>
      </c>
      <c r="P39" s="3" t="str">
        <v/>
      </c>
      <c r="Q39" s="3" t="str">
        <v/>
      </c>
      <c r="R39" s="3" t="str">
        <v/>
      </c>
      <c r="S39" s="3" t="str">
        <v/>
      </c>
      <c r="T39" s="3" t="str">
        <v/>
      </c>
      <c r="U39" s="3" t="str">
        <v>Apr-2025</v>
      </c>
      <c r="V39" s="3" t="str">
        <v/>
      </c>
      <c r="W39" s="3" t="str">
        <v/>
      </c>
      <c r="X39" s="3" t="str">
        <v/>
      </c>
    </row>
    <row r="40" spans="4:24" x14ac:dyDescent="0.3">
      <c r="D40" s="3" t="str">
        <v>Sun</v>
      </c>
      <c r="E40" s="3" t="str">
        <v>Mon</v>
      </c>
      <c r="F40" s="3" t="str">
        <v>Tue</v>
      </c>
      <c r="G40" s="3" t="str">
        <v>Wed</v>
      </c>
      <c r="H40" s="3" t="str">
        <v>Thu</v>
      </c>
      <c r="I40" s="3" t="str">
        <v>Fri</v>
      </c>
      <c r="J40" s="3" t="str">
        <v>Sat</v>
      </c>
      <c r="K40" s="3" t="str">
        <v>Sun</v>
      </c>
      <c r="L40" s="3" t="str">
        <v>Mon</v>
      </c>
      <c r="M40" s="3" t="str">
        <v>Tue</v>
      </c>
      <c r="N40" s="3" t="str">
        <v>Wed</v>
      </c>
      <c r="O40" s="3" t="str">
        <v>Thu</v>
      </c>
      <c r="P40" s="3" t="str">
        <v>Fri</v>
      </c>
      <c r="Q40" s="3" t="str">
        <v>Sat</v>
      </c>
      <c r="R40" s="3" t="str">
        <v>Sun</v>
      </c>
      <c r="S40" s="3" t="str">
        <v>Mon</v>
      </c>
      <c r="T40" s="3" t="str">
        <v>Tue</v>
      </c>
      <c r="U40" s="3" t="str">
        <v>Wed</v>
      </c>
      <c r="V40" s="3" t="str">
        <v>Thu</v>
      </c>
      <c r="W40" s="3" t="str">
        <v>Fri</v>
      </c>
      <c r="X40" s="3" t="str">
        <v>Sat</v>
      </c>
    </row>
    <row r="41" spans="4:24" x14ac:dyDescent="0.3">
      <c r="D41" s="3">
        <v>0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  <c r="J41" s="3">
        <v>45689</v>
      </c>
      <c r="K41" s="3">
        <v>0</v>
      </c>
      <c r="L41" s="3">
        <v>0</v>
      </c>
      <c r="M41" s="3">
        <v>0</v>
      </c>
      <c r="N41" s="3">
        <v>0</v>
      </c>
      <c r="O41" s="3">
        <v>0</v>
      </c>
      <c r="P41" s="3">
        <v>0</v>
      </c>
      <c r="Q41" s="3">
        <v>45717</v>
      </c>
      <c r="R41" s="3">
        <v>0</v>
      </c>
      <c r="S41" s="3">
        <v>0</v>
      </c>
      <c r="T41" s="3">
        <v>45748</v>
      </c>
      <c r="U41" s="3">
        <v>45749</v>
      </c>
      <c r="V41" s="3">
        <v>45750</v>
      </c>
      <c r="W41" s="3">
        <v>45751</v>
      </c>
      <c r="X41" s="3">
        <v>45752</v>
      </c>
    </row>
    <row r="42" spans="4:24" x14ac:dyDescent="0.3">
      <c r="D42" s="3">
        <v>45690</v>
      </c>
      <c r="E42" s="3">
        <v>45691</v>
      </c>
      <c r="F42" s="3">
        <v>45692</v>
      </c>
      <c r="G42" s="3">
        <v>45693</v>
      </c>
      <c r="H42" s="3">
        <v>45694</v>
      </c>
      <c r="I42" s="3">
        <v>45695</v>
      </c>
      <c r="J42" s="3">
        <v>45696</v>
      </c>
      <c r="K42" s="3">
        <v>45718</v>
      </c>
      <c r="L42" s="3">
        <v>45719</v>
      </c>
      <c r="M42" s="3">
        <v>45720</v>
      </c>
      <c r="N42" s="3">
        <v>45721</v>
      </c>
      <c r="O42" s="3">
        <v>45722</v>
      </c>
      <c r="P42" s="3">
        <v>45723</v>
      </c>
      <c r="Q42" s="3">
        <v>45724</v>
      </c>
      <c r="R42" s="3">
        <v>45753</v>
      </c>
      <c r="S42" s="3">
        <v>45754</v>
      </c>
      <c r="T42" s="3">
        <v>45755</v>
      </c>
      <c r="U42" s="3">
        <v>45756</v>
      </c>
      <c r="V42" s="3">
        <v>45757</v>
      </c>
      <c r="W42" s="3">
        <v>45758</v>
      </c>
      <c r="X42" s="3">
        <v>45759</v>
      </c>
    </row>
    <row r="43" spans="4:24" x14ac:dyDescent="0.3">
      <c r="D43" s="3">
        <v>45697</v>
      </c>
      <c r="E43" s="3">
        <v>45698</v>
      </c>
      <c r="F43" s="3">
        <v>45699</v>
      </c>
      <c r="G43" s="3">
        <v>45700</v>
      </c>
      <c r="H43" s="3">
        <v>45701</v>
      </c>
      <c r="I43" s="3">
        <v>45702</v>
      </c>
      <c r="J43" s="3">
        <v>45703</v>
      </c>
      <c r="K43" s="3">
        <v>45725</v>
      </c>
      <c r="L43" s="3">
        <v>45726</v>
      </c>
      <c r="M43" s="3">
        <v>45727</v>
      </c>
      <c r="N43" s="3">
        <v>45728</v>
      </c>
      <c r="O43" s="3">
        <v>45729</v>
      </c>
      <c r="P43" s="3">
        <v>45730</v>
      </c>
      <c r="Q43" s="3">
        <v>45731</v>
      </c>
      <c r="R43" s="3">
        <v>45760</v>
      </c>
      <c r="S43" s="3">
        <v>45761</v>
      </c>
      <c r="T43" s="3">
        <v>45762</v>
      </c>
      <c r="U43" s="3">
        <v>45763</v>
      </c>
      <c r="V43" s="3">
        <v>45764</v>
      </c>
      <c r="W43" s="3">
        <v>45765</v>
      </c>
      <c r="X43" s="3">
        <v>45766</v>
      </c>
    </row>
    <row r="44" spans="4:24" x14ac:dyDescent="0.3">
      <c r="D44" s="3">
        <v>45704</v>
      </c>
      <c r="E44" s="3">
        <v>45705</v>
      </c>
      <c r="F44" s="3">
        <v>45706</v>
      </c>
      <c r="G44" s="3">
        <v>45707</v>
      </c>
      <c r="H44" s="3">
        <v>45708</v>
      </c>
      <c r="I44" s="3">
        <v>45709</v>
      </c>
      <c r="J44" s="3">
        <v>45710</v>
      </c>
      <c r="K44" s="3">
        <v>45732</v>
      </c>
      <c r="L44" s="3">
        <v>45733</v>
      </c>
      <c r="M44" s="3">
        <v>45734</v>
      </c>
      <c r="N44" s="3">
        <v>45735</v>
      </c>
      <c r="O44" s="3">
        <v>45736</v>
      </c>
      <c r="P44" s="3">
        <v>45737</v>
      </c>
      <c r="Q44" s="3">
        <v>45738</v>
      </c>
      <c r="R44" s="3">
        <v>45767</v>
      </c>
      <c r="S44" s="3">
        <v>45768</v>
      </c>
      <c r="T44" s="3">
        <v>45769</v>
      </c>
      <c r="U44" s="3">
        <v>45770</v>
      </c>
      <c r="V44" s="3">
        <v>45771</v>
      </c>
      <c r="W44" s="3">
        <v>45772</v>
      </c>
      <c r="X44" s="3">
        <v>45773</v>
      </c>
    </row>
    <row r="45" spans="4:24" x14ac:dyDescent="0.3">
      <c r="D45" s="3">
        <v>45711</v>
      </c>
      <c r="E45" s="3">
        <v>45712</v>
      </c>
      <c r="F45" s="3">
        <v>45713</v>
      </c>
      <c r="G45" s="3">
        <v>45714</v>
      </c>
      <c r="H45" s="3">
        <v>45715</v>
      </c>
      <c r="I45" s="3">
        <v>45716</v>
      </c>
      <c r="J45" s="3">
        <v>0</v>
      </c>
      <c r="K45" s="3">
        <v>45739</v>
      </c>
      <c r="L45" s="3">
        <v>45740</v>
      </c>
      <c r="M45" s="3">
        <v>45741</v>
      </c>
      <c r="N45" s="3">
        <v>45742</v>
      </c>
      <c r="O45" s="3">
        <v>45743</v>
      </c>
      <c r="P45" s="3">
        <v>45744</v>
      </c>
      <c r="Q45" s="3">
        <v>45745</v>
      </c>
      <c r="R45" s="3">
        <v>45774</v>
      </c>
      <c r="S45" s="3">
        <v>45775</v>
      </c>
      <c r="T45" s="3">
        <v>45776</v>
      </c>
      <c r="U45" s="3">
        <v>45777</v>
      </c>
      <c r="V45" s="3">
        <v>0</v>
      </c>
      <c r="W45" s="3">
        <v>0</v>
      </c>
      <c r="X45" s="3">
        <v>0</v>
      </c>
    </row>
    <row r="46" spans="4:24" x14ac:dyDescent="0.3">
      <c r="D46" s="3">
        <v>0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45746</v>
      </c>
      <c r="L46" s="3">
        <v>45747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</row>
    <row r="47" spans="4:24" x14ac:dyDescent="0.3">
      <c r="D47" s="3" t="str">
        <v/>
      </c>
      <c r="E47" s="3" t="str">
        <v/>
      </c>
      <c r="F47" s="3" t="str">
        <v/>
      </c>
      <c r="G47" s="3" t="str">
        <v>May-2025</v>
      </c>
      <c r="H47" s="3" t="str">
        <v/>
      </c>
      <c r="I47" s="3" t="str">
        <v/>
      </c>
      <c r="J47" s="3" t="str">
        <v/>
      </c>
      <c r="K47" s="3" t="str">
        <v/>
      </c>
      <c r="L47" s="3" t="str">
        <v/>
      </c>
      <c r="M47" s="3" t="str">
        <v/>
      </c>
      <c r="N47" s="3" t="str">
        <v>Jun-2025</v>
      </c>
      <c r="O47" s="3" t="str">
        <v/>
      </c>
      <c r="P47" s="3" t="str">
        <v/>
      </c>
      <c r="Q47" s="3" t="str">
        <v/>
      </c>
      <c r="R47" s="3" t="str">
        <v/>
      </c>
      <c r="S47" s="3" t="str">
        <v/>
      </c>
      <c r="T47" s="3" t="str">
        <v/>
      </c>
      <c r="U47" s="3" t="str">
        <v>Jul-2025</v>
      </c>
      <c r="V47" s="3" t="str">
        <v/>
      </c>
      <c r="W47" s="3" t="str">
        <v/>
      </c>
      <c r="X47" s="3" t="str">
        <v/>
      </c>
    </row>
    <row r="48" spans="4:24" x14ac:dyDescent="0.3">
      <c r="D48" s="3" t="str">
        <v>Sun</v>
      </c>
      <c r="E48" s="3" t="str">
        <v>Mon</v>
      </c>
      <c r="F48" s="3" t="str">
        <v>Tue</v>
      </c>
      <c r="G48" s="3" t="str">
        <v>Wed</v>
      </c>
      <c r="H48" s="3" t="str">
        <v>Thu</v>
      </c>
      <c r="I48" s="3" t="str">
        <v>Fri</v>
      </c>
      <c r="J48" s="3" t="str">
        <v>Sat</v>
      </c>
      <c r="K48" s="3" t="str">
        <v>Sun</v>
      </c>
      <c r="L48" s="3" t="str">
        <v>Mon</v>
      </c>
      <c r="M48" s="3" t="str">
        <v>Tue</v>
      </c>
      <c r="N48" s="3" t="str">
        <v>Wed</v>
      </c>
      <c r="O48" s="3" t="str">
        <v>Thu</v>
      </c>
      <c r="P48" s="3" t="str">
        <v>Fri</v>
      </c>
      <c r="Q48" s="3" t="str">
        <v>Sat</v>
      </c>
      <c r="R48" s="3" t="str">
        <v>Sun</v>
      </c>
      <c r="S48" s="3" t="str">
        <v>Mon</v>
      </c>
      <c r="T48" s="3" t="str">
        <v>Tue</v>
      </c>
      <c r="U48" s="3" t="str">
        <v>Wed</v>
      </c>
      <c r="V48" s="3" t="str">
        <v>Thu</v>
      </c>
      <c r="W48" s="3" t="str">
        <v>Fri</v>
      </c>
      <c r="X48" s="3" t="str">
        <v>Sat</v>
      </c>
    </row>
    <row r="49" spans="4:24" x14ac:dyDescent="0.3">
      <c r="D49" s="3">
        <v>0</v>
      </c>
      <c r="E49" s="3">
        <v>0</v>
      </c>
      <c r="F49" s="3">
        <v>0</v>
      </c>
      <c r="G49" s="3">
        <v>0</v>
      </c>
      <c r="H49" s="3">
        <v>45778</v>
      </c>
      <c r="I49" s="3">
        <v>45779</v>
      </c>
      <c r="J49" s="3">
        <v>45780</v>
      </c>
      <c r="K49" s="3">
        <v>45809</v>
      </c>
      <c r="L49" s="3">
        <v>45810</v>
      </c>
      <c r="M49" s="3">
        <v>45811</v>
      </c>
      <c r="N49" s="3">
        <v>45812</v>
      </c>
      <c r="O49" s="3">
        <v>45813</v>
      </c>
      <c r="P49" s="3">
        <v>45814</v>
      </c>
      <c r="Q49" s="3">
        <v>45815</v>
      </c>
      <c r="R49" s="3">
        <v>0</v>
      </c>
      <c r="S49" s="3">
        <v>0</v>
      </c>
      <c r="T49" s="3">
        <v>45839</v>
      </c>
      <c r="U49" s="3">
        <v>45840</v>
      </c>
      <c r="V49" s="3">
        <v>45841</v>
      </c>
      <c r="W49" s="3">
        <v>45842</v>
      </c>
      <c r="X49" s="3">
        <v>45843</v>
      </c>
    </row>
    <row r="50" spans="4:24" x14ac:dyDescent="0.3">
      <c r="D50" s="3">
        <v>45781</v>
      </c>
      <c r="E50" s="3">
        <v>45782</v>
      </c>
      <c r="F50" s="3">
        <v>45783</v>
      </c>
      <c r="G50" s="3">
        <v>45784</v>
      </c>
      <c r="H50" s="3">
        <v>45785</v>
      </c>
      <c r="I50" s="3">
        <v>45786</v>
      </c>
      <c r="J50" s="3">
        <v>45787</v>
      </c>
      <c r="K50" s="3">
        <v>45816</v>
      </c>
      <c r="L50" s="3">
        <v>45817</v>
      </c>
      <c r="M50" s="3">
        <v>45818</v>
      </c>
      <c r="N50" s="3">
        <v>45819</v>
      </c>
      <c r="O50" s="3">
        <v>45820</v>
      </c>
      <c r="P50" s="3">
        <v>45821</v>
      </c>
      <c r="Q50" s="3">
        <v>45822</v>
      </c>
      <c r="R50" s="3">
        <v>45844</v>
      </c>
      <c r="S50" s="3">
        <v>45845</v>
      </c>
      <c r="T50" s="3">
        <v>45846</v>
      </c>
      <c r="U50" s="3">
        <v>45847</v>
      </c>
      <c r="V50" s="3">
        <v>45848</v>
      </c>
      <c r="W50" s="3">
        <v>45849</v>
      </c>
      <c r="X50" s="3">
        <v>45850</v>
      </c>
    </row>
    <row r="51" spans="4:24" x14ac:dyDescent="0.3">
      <c r="D51" s="3">
        <v>45788</v>
      </c>
      <c r="E51" s="3">
        <v>45789</v>
      </c>
      <c r="F51" s="3">
        <v>45790</v>
      </c>
      <c r="G51" s="3">
        <v>45791</v>
      </c>
      <c r="H51" s="3">
        <v>45792</v>
      </c>
      <c r="I51" s="3">
        <v>45793</v>
      </c>
      <c r="J51" s="3">
        <v>45794</v>
      </c>
      <c r="K51" s="3">
        <v>45823</v>
      </c>
      <c r="L51" s="3">
        <v>45824</v>
      </c>
      <c r="M51" s="3">
        <v>45825</v>
      </c>
      <c r="N51" s="3">
        <v>45826</v>
      </c>
      <c r="O51" s="3">
        <v>45827</v>
      </c>
      <c r="P51" s="3">
        <v>45828</v>
      </c>
      <c r="Q51" s="3">
        <v>45829</v>
      </c>
      <c r="R51" s="3">
        <v>45851</v>
      </c>
      <c r="S51" s="3">
        <v>45852</v>
      </c>
      <c r="T51" s="3">
        <v>45853</v>
      </c>
      <c r="U51" s="3">
        <v>45854</v>
      </c>
      <c r="V51" s="3">
        <v>45855</v>
      </c>
      <c r="W51" s="3">
        <v>45856</v>
      </c>
      <c r="X51" s="3">
        <v>45857</v>
      </c>
    </row>
    <row r="52" spans="4:24" x14ac:dyDescent="0.3">
      <c r="D52" s="3">
        <v>45795</v>
      </c>
      <c r="E52" s="3">
        <v>45796</v>
      </c>
      <c r="F52" s="3">
        <v>45797</v>
      </c>
      <c r="G52" s="3">
        <v>45798</v>
      </c>
      <c r="H52" s="3">
        <v>45799</v>
      </c>
      <c r="I52" s="3">
        <v>45800</v>
      </c>
      <c r="J52" s="3">
        <v>45801</v>
      </c>
      <c r="K52" s="3">
        <v>45830</v>
      </c>
      <c r="L52" s="3">
        <v>45831</v>
      </c>
      <c r="M52" s="3">
        <v>45832</v>
      </c>
      <c r="N52" s="3">
        <v>45833</v>
      </c>
      <c r="O52" s="3">
        <v>45834</v>
      </c>
      <c r="P52" s="3">
        <v>45835</v>
      </c>
      <c r="Q52" s="3">
        <v>45836</v>
      </c>
      <c r="R52" s="3">
        <v>45858</v>
      </c>
      <c r="S52" s="3">
        <v>45859</v>
      </c>
      <c r="T52" s="3">
        <v>45860</v>
      </c>
      <c r="U52" s="3">
        <v>45861</v>
      </c>
      <c r="V52" s="3">
        <v>45862</v>
      </c>
      <c r="W52" s="3">
        <v>45863</v>
      </c>
      <c r="X52" s="3">
        <v>45864</v>
      </c>
    </row>
    <row r="53" spans="4:24" x14ac:dyDescent="0.3">
      <c r="D53" s="3">
        <v>45802</v>
      </c>
      <c r="E53" s="3">
        <v>45803</v>
      </c>
      <c r="F53" s="3">
        <v>45804</v>
      </c>
      <c r="G53" s="3">
        <v>45805</v>
      </c>
      <c r="H53" s="3">
        <v>45806</v>
      </c>
      <c r="I53" s="3">
        <v>45807</v>
      </c>
      <c r="J53" s="3">
        <v>45808</v>
      </c>
      <c r="K53" s="3">
        <v>45837</v>
      </c>
      <c r="L53" s="3">
        <v>45838</v>
      </c>
      <c r="M53" s="3">
        <v>0</v>
      </c>
      <c r="N53" s="3">
        <v>0</v>
      </c>
      <c r="O53" s="3">
        <v>0</v>
      </c>
      <c r="P53" s="3">
        <v>0</v>
      </c>
      <c r="Q53" s="3">
        <v>0</v>
      </c>
      <c r="R53" s="3">
        <v>45865</v>
      </c>
      <c r="S53" s="3">
        <v>45866</v>
      </c>
      <c r="T53" s="3">
        <v>45867</v>
      </c>
      <c r="U53" s="3">
        <v>45868</v>
      </c>
      <c r="V53" s="3">
        <v>45869</v>
      </c>
      <c r="W53" s="3">
        <v>0</v>
      </c>
      <c r="X53" s="3">
        <v>0</v>
      </c>
    </row>
    <row r="54" spans="4:24" x14ac:dyDescent="0.3">
      <c r="D54" s="3">
        <v>0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</row>
    <row r="55" spans="4:24" x14ac:dyDescent="0.3">
      <c r="D55" s="3" t="str">
        <v/>
      </c>
      <c r="E55" s="3" t="str">
        <v/>
      </c>
      <c r="F55" s="3" t="str">
        <v/>
      </c>
      <c r="G55" s="3" t="str">
        <v>Aug-2025</v>
      </c>
      <c r="H55" s="3" t="str">
        <v/>
      </c>
      <c r="I55" s="3" t="str">
        <v/>
      </c>
      <c r="J55" s="3" t="str">
        <v/>
      </c>
      <c r="K55" s="3" t="str">
        <v/>
      </c>
      <c r="L55" s="3" t="str">
        <v/>
      </c>
      <c r="M55" s="3" t="str">
        <v/>
      </c>
      <c r="N55" s="3" t="str">
        <v>Sep-2025</v>
      </c>
      <c r="O55" s="3" t="str">
        <v/>
      </c>
      <c r="P55" s="3" t="str">
        <v/>
      </c>
      <c r="Q55" s="3" t="str">
        <v/>
      </c>
      <c r="R55" s="3" t="str">
        <v/>
      </c>
      <c r="S55" s="3" t="str">
        <v/>
      </c>
      <c r="T55" s="3" t="str">
        <v/>
      </c>
      <c r="U55" s="3" t="str">
        <v>Oct-2025</v>
      </c>
      <c r="V55" s="3" t="str">
        <v/>
      </c>
      <c r="W55" s="3" t="str">
        <v/>
      </c>
      <c r="X55" s="3" t="str">
        <v/>
      </c>
    </row>
    <row r="56" spans="4:24" x14ac:dyDescent="0.3">
      <c r="D56" s="3" t="str">
        <v>Sun</v>
      </c>
      <c r="E56" s="3" t="str">
        <v>Mon</v>
      </c>
      <c r="F56" s="3" t="str">
        <v>Tue</v>
      </c>
      <c r="G56" s="3" t="str">
        <v>Wed</v>
      </c>
      <c r="H56" s="3" t="str">
        <v>Thu</v>
      </c>
      <c r="I56" s="3" t="str">
        <v>Fri</v>
      </c>
      <c r="J56" s="3" t="str">
        <v>Sat</v>
      </c>
      <c r="K56" s="3" t="str">
        <v>Sun</v>
      </c>
      <c r="L56" s="3" t="str">
        <v>Mon</v>
      </c>
      <c r="M56" s="3" t="str">
        <v>Tue</v>
      </c>
      <c r="N56" s="3" t="str">
        <v>Wed</v>
      </c>
      <c r="O56" s="3" t="str">
        <v>Thu</v>
      </c>
      <c r="P56" s="3" t="str">
        <v>Fri</v>
      </c>
      <c r="Q56" s="3" t="str">
        <v>Sat</v>
      </c>
      <c r="R56" s="3" t="str">
        <v>Sun</v>
      </c>
      <c r="S56" s="3" t="str">
        <v>Mon</v>
      </c>
      <c r="T56" s="3" t="str">
        <v>Tue</v>
      </c>
      <c r="U56" s="3" t="str">
        <v>Wed</v>
      </c>
      <c r="V56" s="3" t="str">
        <v>Thu</v>
      </c>
      <c r="W56" s="3" t="str">
        <v>Fri</v>
      </c>
      <c r="X56" s="3" t="str">
        <v>Sat</v>
      </c>
    </row>
    <row r="57" spans="4:24" x14ac:dyDescent="0.3">
      <c r="D57" s="3">
        <v>0</v>
      </c>
      <c r="E57" s="3">
        <v>0</v>
      </c>
      <c r="F57" s="3">
        <v>0</v>
      </c>
      <c r="G57" s="3">
        <v>0</v>
      </c>
      <c r="H57" s="3">
        <v>0</v>
      </c>
      <c r="I57" s="3">
        <v>45870</v>
      </c>
      <c r="J57" s="3">
        <v>45871</v>
      </c>
      <c r="K57" s="3">
        <v>0</v>
      </c>
      <c r="L57" s="3">
        <v>45901</v>
      </c>
      <c r="M57" s="3">
        <v>45902</v>
      </c>
      <c r="N57" s="3">
        <v>45903</v>
      </c>
      <c r="O57" s="3">
        <v>45904</v>
      </c>
      <c r="P57" s="3">
        <v>45905</v>
      </c>
      <c r="Q57" s="3">
        <v>45906</v>
      </c>
      <c r="R57" s="3">
        <v>0</v>
      </c>
      <c r="S57" s="3">
        <v>0</v>
      </c>
      <c r="T57" s="3">
        <v>0</v>
      </c>
      <c r="U57" s="3">
        <v>45931</v>
      </c>
      <c r="V57" s="3">
        <v>45932</v>
      </c>
      <c r="W57" s="3">
        <v>45933</v>
      </c>
      <c r="X57" s="3">
        <v>45934</v>
      </c>
    </row>
    <row r="58" spans="4:24" x14ac:dyDescent="0.3">
      <c r="D58" s="3">
        <v>45872</v>
      </c>
      <c r="E58" s="3">
        <v>45873</v>
      </c>
      <c r="F58" s="3">
        <v>45874</v>
      </c>
      <c r="G58" s="3">
        <v>45875</v>
      </c>
      <c r="H58" s="3">
        <v>45876</v>
      </c>
      <c r="I58" s="3">
        <v>45877</v>
      </c>
      <c r="J58" s="3">
        <v>45878</v>
      </c>
      <c r="K58" s="3">
        <v>45907</v>
      </c>
      <c r="L58" s="3">
        <v>45908</v>
      </c>
      <c r="M58" s="3">
        <v>45909</v>
      </c>
      <c r="N58" s="3">
        <v>45910</v>
      </c>
      <c r="O58" s="3">
        <v>45911</v>
      </c>
      <c r="P58" s="3">
        <v>45912</v>
      </c>
      <c r="Q58" s="3">
        <v>45913</v>
      </c>
      <c r="R58" s="3">
        <v>45935</v>
      </c>
      <c r="S58" s="3">
        <v>45936</v>
      </c>
      <c r="T58" s="3">
        <v>45937</v>
      </c>
      <c r="U58" s="3">
        <v>45938</v>
      </c>
      <c r="V58" s="3">
        <v>45939</v>
      </c>
      <c r="W58" s="3">
        <v>45940</v>
      </c>
      <c r="X58" s="3">
        <v>45941</v>
      </c>
    </row>
    <row r="59" spans="4:24" x14ac:dyDescent="0.3">
      <c r="D59" s="3">
        <v>45879</v>
      </c>
      <c r="E59" s="3">
        <v>45880</v>
      </c>
      <c r="F59" s="3">
        <v>45881</v>
      </c>
      <c r="G59" s="3">
        <v>45882</v>
      </c>
      <c r="H59" s="3">
        <v>45883</v>
      </c>
      <c r="I59" s="3">
        <v>45884</v>
      </c>
      <c r="J59" s="3">
        <v>45885</v>
      </c>
      <c r="K59" s="3">
        <v>45914</v>
      </c>
      <c r="L59" s="3">
        <v>45915</v>
      </c>
      <c r="M59" s="3">
        <v>45916</v>
      </c>
      <c r="N59" s="3">
        <v>45917</v>
      </c>
      <c r="O59" s="3">
        <v>45918</v>
      </c>
      <c r="P59" s="3">
        <v>45919</v>
      </c>
      <c r="Q59" s="3">
        <v>45920</v>
      </c>
      <c r="R59" s="3">
        <v>45942</v>
      </c>
      <c r="S59" s="3">
        <v>45943</v>
      </c>
      <c r="T59" s="3">
        <v>45944</v>
      </c>
      <c r="U59" s="3">
        <v>45945</v>
      </c>
      <c r="V59" s="3">
        <v>45946</v>
      </c>
      <c r="W59" s="3">
        <v>45947</v>
      </c>
      <c r="X59" s="3">
        <v>45948</v>
      </c>
    </row>
    <row r="60" spans="4:24" x14ac:dyDescent="0.3">
      <c r="D60" s="3">
        <v>45886</v>
      </c>
      <c r="E60" s="3">
        <v>45887</v>
      </c>
      <c r="F60" s="3">
        <v>45888</v>
      </c>
      <c r="G60" s="3">
        <v>45889</v>
      </c>
      <c r="H60" s="3">
        <v>45890</v>
      </c>
      <c r="I60" s="3">
        <v>45891</v>
      </c>
      <c r="J60" s="3">
        <v>45892</v>
      </c>
      <c r="K60" s="3">
        <v>45921</v>
      </c>
      <c r="L60" s="3">
        <v>45922</v>
      </c>
      <c r="M60" s="3">
        <v>45923</v>
      </c>
      <c r="N60" s="3">
        <v>45924</v>
      </c>
      <c r="O60" s="3">
        <v>45925</v>
      </c>
      <c r="P60" s="3">
        <v>45926</v>
      </c>
      <c r="Q60" s="3">
        <v>45927</v>
      </c>
      <c r="R60" s="3">
        <v>45949</v>
      </c>
      <c r="S60" s="3">
        <v>45950</v>
      </c>
      <c r="T60" s="3">
        <v>45951</v>
      </c>
      <c r="U60" s="3">
        <v>45952</v>
      </c>
      <c r="V60" s="3">
        <v>45953</v>
      </c>
      <c r="W60" s="3">
        <v>45954</v>
      </c>
      <c r="X60" s="3">
        <v>45955</v>
      </c>
    </row>
    <row r="61" spans="4:24" x14ac:dyDescent="0.3">
      <c r="D61" s="3">
        <v>45893</v>
      </c>
      <c r="E61" s="3">
        <v>45894</v>
      </c>
      <c r="F61" s="3">
        <v>45895</v>
      </c>
      <c r="G61" s="3">
        <v>45896</v>
      </c>
      <c r="H61" s="3">
        <v>45897</v>
      </c>
      <c r="I61" s="3">
        <v>45898</v>
      </c>
      <c r="J61" s="3">
        <v>45899</v>
      </c>
      <c r="K61" s="3">
        <v>45928</v>
      </c>
      <c r="L61" s="3">
        <v>45929</v>
      </c>
      <c r="M61" s="3">
        <v>45930</v>
      </c>
      <c r="N61" s="3">
        <v>0</v>
      </c>
      <c r="O61" s="3">
        <v>0</v>
      </c>
      <c r="P61" s="3">
        <v>0</v>
      </c>
      <c r="Q61" s="3">
        <v>0</v>
      </c>
      <c r="R61" s="3">
        <v>45956</v>
      </c>
      <c r="S61" s="3">
        <v>45957</v>
      </c>
      <c r="T61" s="3">
        <v>45958</v>
      </c>
      <c r="U61" s="3">
        <v>45959</v>
      </c>
      <c r="V61" s="3">
        <v>45960</v>
      </c>
      <c r="W61" s="3">
        <v>45961</v>
      </c>
      <c r="X61" s="3">
        <v>0</v>
      </c>
    </row>
    <row r="62" spans="4:24" x14ac:dyDescent="0.3">
      <c r="D62" s="3">
        <v>45900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</row>
    <row r="63" spans="4:24" x14ac:dyDescent="0.3">
      <c r="D63" s="3" t="str">
        <v/>
      </c>
      <c r="E63" s="3" t="str">
        <v/>
      </c>
      <c r="F63" s="3" t="str">
        <v/>
      </c>
      <c r="G63" s="3" t="str">
        <v>Nov-2025</v>
      </c>
      <c r="H63" s="3" t="str">
        <v/>
      </c>
      <c r="I63" s="3" t="str">
        <v/>
      </c>
      <c r="J63" s="3" t="str">
        <v/>
      </c>
      <c r="K63" s="3" t="str">
        <v/>
      </c>
      <c r="L63" s="3" t="str">
        <v/>
      </c>
      <c r="M63" s="3" t="str">
        <v/>
      </c>
      <c r="N63" s="3" t="str">
        <v>Dec-2025</v>
      </c>
      <c r="O63" s="3" t="str">
        <v/>
      </c>
      <c r="P63" s="3" t="str">
        <v/>
      </c>
      <c r="Q63" s="3" t="str">
        <v/>
      </c>
      <c r="R63" s="3" t="str">
        <v/>
      </c>
      <c r="S63" s="3" t="str">
        <v/>
      </c>
      <c r="T63" s="3" t="str">
        <v/>
      </c>
      <c r="U63" s="3" t="str">
        <v>Jan-2026</v>
      </c>
      <c r="V63" s="3" t="str">
        <v/>
      </c>
      <c r="W63" s="3" t="str">
        <v/>
      </c>
      <c r="X63" s="3" t="str">
        <v/>
      </c>
    </row>
    <row r="64" spans="4:24" x14ac:dyDescent="0.3">
      <c r="D64" s="3" t="str">
        <v>Sun</v>
      </c>
      <c r="E64" s="3" t="str">
        <v>Mon</v>
      </c>
      <c r="F64" s="3" t="str">
        <v>Tue</v>
      </c>
      <c r="G64" s="3" t="str">
        <v>Wed</v>
      </c>
      <c r="H64" s="3" t="str">
        <v>Thu</v>
      </c>
      <c r="I64" s="3" t="str">
        <v>Fri</v>
      </c>
      <c r="J64" s="3" t="str">
        <v>Sat</v>
      </c>
      <c r="K64" s="3" t="str">
        <v>Sun</v>
      </c>
      <c r="L64" s="3" t="str">
        <v>Mon</v>
      </c>
      <c r="M64" s="3" t="str">
        <v>Tue</v>
      </c>
      <c r="N64" s="3" t="str">
        <v>Wed</v>
      </c>
      <c r="O64" s="3" t="str">
        <v>Thu</v>
      </c>
      <c r="P64" s="3" t="str">
        <v>Fri</v>
      </c>
      <c r="Q64" s="3" t="str">
        <v>Sat</v>
      </c>
      <c r="R64" s="3" t="str">
        <v>Sun</v>
      </c>
      <c r="S64" s="3" t="str">
        <v>Mon</v>
      </c>
      <c r="T64" s="3" t="str">
        <v>Tue</v>
      </c>
      <c r="U64" s="3" t="str">
        <v>Wed</v>
      </c>
      <c r="V64" s="3" t="str">
        <v>Thu</v>
      </c>
      <c r="W64" s="3" t="str">
        <v>Fri</v>
      </c>
      <c r="X64" s="3" t="str">
        <v>Sat</v>
      </c>
    </row>
    <row r="65" spans="4:24" x14ac:dyDescent="0.3">
      <c r="D65" s="3">
        <v>0</v>
      </c>
      <c r="E65" s="3">
        <v>0</v>
      </c>
      <c r="F65" s="3">
        <v>0</v>
      </c>
      <c r="G65" s="3">
        <v>0</v>
      </c>
      <c r="H65" s="3">
        <v>0</v>
      </c>
      <c r="I65" s="3">
        <v>0</v>
      </c>
      <c r="J65" s="3">
        <v>45962</v>
      </c>
      <c r="K65" s="3">
        <v>0</v>
      </c>
      <c r="L65" s="3">
        <v>45992</v>
      </c>
      <c r="M65" s="3">
        <v>45993</v>
      </c>
      <c r="N65" s="3">
        <v>45994</v>
      </c>
      <c r="O65" s="3">
        <v>45995</v>
      </c>
      <c r="P65" s="3">
        <v>45996</v>
      </c>
      <c r="Q65" s="3">
        <v>45997</v>
      </c>
      <c r="R65" s="3">
        <v>0</v>
      </c>
      <c r="S65" s="3">
        <v>0</v>
      </c>
      <c r="T65" s="3">
        <v>0</v>
      </c>
      <c r="U65" s="3">
        <v>0</v>
      </c>
      <c r="V65" s="3">
        <v>46023</v>
      </c>
      <c r="W65" s="3">
        <v>46024</v>
      </c>
      <c r="X65" s="3">
        <v>46025</v>
      </c>
    </row>
    <row r="66" spans="4:24" x14ac:dyDescent="0.3">
      <c r="D66" s="3">
        <v>45963</v>
      </c>
      <c r="E66" s="3">
        <v>45964</v>
      </c>
      <c r="F66" s="3">
        <v>45965</v>
      </c>
      <c r="G66" s="3">
        <v>45966</v>
      </c>
      <c r="H66" s="3">
        <v>45967</v>
      </c>
      <c r="I66" s="3">
        <v>45968</v>
      </c>
      <c r="J66" s="3">
        <v>45969</v>
      </c>
      <c r="K66" s="3">
        <v>45998</v>
      </c>
      <c r="L66" s="3">
        <v>45999</v>
      </c>
      <c r="M66" s="3">
        <v>46000</v>
      </c>
      <c r="N66" s="3">
        <v>46001</v>
      </c>
      <c r="O66" s="3">
        <v>46002</v>
      </c>
      <c r="P66" s="3">
        <v>46003</v>
      </c>
      <c r="Q66" s="3">
        <v>46004</v>
      </c>
      <c r="R66" s="3">
        <v>46026</v>
      </c>
      <c r="S66" s="3">
        <v>46027</v>
      </c>
      <c r="T66" s="3">
        <v>46028</v>
      </c>
      <c r="U66" s="3">
        <v>46029</v>
      </c>
      <c r="V66" s="3">
        <v>46030</v>
      </c>
      <c r="W66" s="3">
        <v>46031</v>
      </c>
      <c r="X66" s="3">
        <v>46032</v>
      </c>
    </row>
    <row r="67" spans="4:24" x14ac:dyDescent="0.3">
      <c r="D67" s="3">
        <v>45970</v>
      </c>
      <c r="E67" s="3">
        <v>45971</v>
      </c>
      <c r="F67" s="3">
        <v>45972</v>
      </c>
      <c r="G67" s="3">
        <v>45973</v>
      </c>
      <c r="H67" s="3">
        <v>45974</v>
      </c>
      <c r="I67" s="3">
        <v>45975</v>
      </c>
      <c r="J67" s="3">
        <v>45976</v>
      </c>
      <c r="K67" s="3">
        <v>46005</v>
      </c>
      <c r="L67" s="3">
        <v>46006</v>
      </c>
      <c r="M67" s="3">
        <v>46007</v>
      </c>
      <c r="N67" s="3">
        <v>46008</v>
      </c>
      <c r="O67" s="3">
        <v>46009</v>
      </c>
      <c r="P67" s="3">
        <v>46010</v>
      </c>
      <c r="Q67" s="3">
        <v>46011</v>
      </c>
      <c r="R67" s="3">
        <v>46033</v>
      </c>
      <c r="S67" s="3">
        <v>46034</v>
      </c>
      <c r="T67" s="3">
        <v>46035</v>
      </c>
      <c r="U67" s="3">
        <v>46036</v>
      </c>
      <c r="V67" s="3">
        <v>46037</v>
      </c>
      <c r="W67" s="3">
        <v>46038</v>
      </c>
      <c r="X67" s="3">
        <v>46039</v>
      </c>
    </row>
    <row r="68" spans="4:24" x14ac:dyDescent="0.3">
      <c r="D68" s="3">
        <v>45977</v>
      </c>
      <c r="E68" s="3">
        <v>45978</v>
      </c>
      <c r="F68" s="3">
        <v>45979</v>
      </c>
      <c r="G68" s="3">
        <v>45980</v>
      </c>
      <c r="H68" s="3">
        <v>45981</v>
      </c>
      <c r="I68" s="3">
        <v>45982</v>
      </c>
      <c r="J68" s="3">
        <v>45983</v>
      </c>
      <c r="K68" s="3">
        <v>46012</v>
      </c>
      <c r="L68" s="3">
        <v>46013</v>
      </c>
      <c r="M68" s="3">
        <v>46014</v>
      </c>
      <c r="N68" s="3">
        <v>46015</v>
      </c>
      <c r="O68" s="3">
        <v>46016</v>
      </c>
      <c r="P68" s="3">
        <v>46017</v>
      </c>
      <c r="Q68" s="3">
        <v>46018</v>
      </c>
      <c r="R68" s="3">
        <v>46040</v>
      </c>
      <c r="S68" s="3">
        <v>46041</v>
      </c>
      <c r="T68" s="3">
        <v>46042</v>
      </c>
      <c r="U68" s="3">
        <v>46043</v>
      </c>
      <c r="V68" s="3">
        <v>46044</v>
      </c>
      <c r="W68" s="3">
        <v>46045</v>
      </c>
      <c r="X68" s="3">
        <v>46046</v>
      </c>
    </row>
    <row r="69" spans="4:24" x14ac:dyDescent="0.3">
      <c r="D69" s="3">
        <v>45984</v>
      </c>
      <c r="E69" s="3">
        <v>45985</v>
      </c>
      <c r="F69" s="3">
        <v>45986</v>
      </c>
      <c r="G69" s="3">
        <v>45987</v>
      </c>
      <c r="H69" s="3">
        <v>45988</v>
      </c>
      <c r="I69" s="3">
        <v>45989</v>
      </c>
      <c r="J69" s="3">
        <v>45990</v>
      </c>
      <c r="K69" s="3">
        <v>46019</v>
      </c>
      <c r="L69" s="3">
        <v>46020</v>
      </c>
      <c r="M69" s="3">
        <v>46021</v>
      </c>
      <c r="N69" s="3">
        <v>46022</v>
      </c>
      <c r="O69" s="3">
        <v>0</v>
      </c>
      <c r="P69" s="3">
        <v>0</v>
      </c>
      <c r="Q69" s="3">
        <v>0</v>
      </c>
      <c r="R69" s="3">
        <v>46047</v>
      </c>
      <c r="S69" s="3">
        <v>46048</v>
      </c>
      <c r="T69" s="3">
        <v>46049</v>
      </c>
      <c r="U69" s="3">
        <v>46050</v>
      </c>
      <c r="V69" s="3">
        <v>46051</v>
      </c>
      <c r="W69" s="3">
        <v>46052</v>
      </c>
      <c r="X69" s="3">
        <v>46053</v>
      </c>
    </row>
    <row r="70" spans="4:24" x14ac:dyDescent="0.3">
      <c r="D70" s="3">
        <v>45991</v>
      </c>
      <c r="E70" s="3">
        <v>0</v>
      </c>
      <c r="F70" s="3">
        <v>0</v>
      </c>
      <c r="G70" s="3">
        <v>0</v>
      </c>
      <c r="H70" s="3">
        <v>0</v>
      </c>
      <c r="I70" s="3">
        <v>0</v>
      </c>
      <c r="J70" s="3">
        <v>0</v>
      </c>
      <c r="K70" s="3">
        <v>0</v>
      </c>
      <c r="L70" s="3">
        <v>0</v>
      </c>
      <c r="M70" s="3">
        <v>0</v>
      </c>
      <c r="N70" s="3">
        <v>0</v>
      </c>
      <c r="O70" s="3">
        <v>0</v>
      </c>
      <c r="P70" s="3">
        <v>0</v>
      </c>
      <c r="Q70" s="3">
        <v>0</v>
      </c>
      <c r="R70" s="3">
        <v>0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</row>
    <row r="71" spans="4:24" x14ac:dyDescent="0.3">
      <c r="D71" s="3" t="str">
        <v/>
      </c>
      <c r="E71" s="3" t="str">
        <v/>
      </c>
      <c r="F71" s="3" t="str">
        <v/>
      </c>
      <c r="G71" s="3" t="str">
        <v>Feb-2026</v>
      </c>
      <c r="H71" s="3" t="str">
        <v/>
      </c>
      <c r="I71" s="3" t="str">
        <v/>
      </c>
      <c r="J71" s="3" t="str">
        <v/>
      </c>
      <c r="K71" s="3" t="str">
        <v/>
      </c>
      <c r="L71" s="3" t="str">
        <v/>
      </c>
      <c r="M71" s="3" t="str">
        <v/>
      </c>
      <c r="N71" s="3" t="str">
        <v>Mar-2026</v>
      </c>
      <c r="O71" s="3" t="str">
        <v/>
      </c>
      <c r="P71" s="3" t="str">
        <v/>
      </c>
      <c r="Q71" s="3" t="str">
        <v/>
      </c>
      <c r="R71" s="3" t="str">
        <v/>
      </c>
      <c r="S71" s="3" t="str">
        <v/>
      </c>
      <c r="T71" s="3" t="str">
        <v/>
      </c>
      <c r="U71" s="3" t="str">
        <v>Apr-2026</v>
      </c>
      <c r="V71" s="3" t="str">
        <v/>
      </c>
      <c r="W71" s="3" t="str">
        <v/>
      </c>
      <c r="X71" s="3" t="str">
        <v/>
      </c>
    </row>
    <row r="72" spans="4:24" x14ac:dyDescent="0.3">
      <c r="D72" s="3" t="str">
        <v>Sun</v>
      </c>
      <c r="E72" s="3" t="str">
        <v>Mon</v>
      </c>
      <c r="F72" s="3" t="str">
        <v>Tue</v>
      </c>
      <c r="G72" s="3" t="str">
        <v>Wed</v>
      </c>
      <c r="H72" s="3" t="str">
        <v>Thu</v>
      </c>
      <c r="I72" s="3" t="str">
        <v>Fri</v>
      </c>
      <c r="J72" s="3" t="str">
        <v>Sat</v>
      </c>
      <c r="K72" s="3" t="str">
        <v>Sun</v>
      </c>
      <c r="L72" s="3" t="str">
        <v>Mon</v>
      </c>
      <c r="M72" s="3" t="str">
        <v>Tue</v>
      </c>
      <c r="N72" s="3" t="str">
        <v>Wed</v>
      </c>
      <c r="O72" s="3" t="str">
        <v>Thu</v>
      </c>
      <c r="P72" s="3" t="str">
        <v>Fri</v>
      </c>
      <c r="Q72" s="3" t="str">
        <v>Sat</v>
      </c>
      <c r="R72" s="3" t="str">
        <v>Sun</v>
      </c>
      <c r="S72" s="3" t="str">
        <v>Mon</v>
      </c>
      <c r="T72" s="3" t="str">
        <v>Tue</v>
      </c>
      <c r="U72" s="3" t="str">
        <v>Wed</v>
      </c>
      <c r="V72" s="3" t="str">
        <v>Thu</v>
      </c>
      <c r="W72" s="3" t="str">
        <v>Fri</v>
      </c>
      <c r="X72" s="3" t="str">
        <v>Sat</v>
      </c>
    </row>
    <row r="73" spans="4:24" x14ac:dyDescent="0.3">
      <c r="D73" s="3">
        <v>46054</v>
      </c>
      <c r="E73" s="3">
        <v>46055</v>
      </c>
      <c r="F73" s="3">
        <v>46056</v>
      </c>
      <c r="G73" s="3">
        <v>46057</v>
      </c>
      <c r="H73" s="3">
        <v>46058</v>
      </c>
      <c r="I73" s="3">
        <v>46059</v>
      </c>
      <c r="J73" s="3">
        <v>46060</v>
      </c>
      <c r="K73" s="3">
        <v>46082</v>
      </c>
      <c r="L73" s="3">
        <v>46083</v>
      </c>
      <c r="M73" s="3">
        <v>46084</v>
      </c>
      <c r="N73" s="3">
        <v>46085</v>
      </c>
      <c r="O73" s="3">
        <v>46086</v>
      </c>
      <c r="P73" s="3">
        <v>46087</v>
      </c>
      <c r="Q73" s="3">
        <v>46088</v>
      </c>
      <c r="R73" s="3">
        <v>0</v>
      </c>
      <c r="S73" s="3">
        <v>0</v>
      </c>
      <c r="T73" s="3">
        <v>0</v>
      </c>
      <c r="U73" s="3">
        <v>46113</v>
      </c>
      <c r="V73" s="3">
        <v>46114</v>
      </c>
      <c r="W73" s="3">
        <v>46115</v>
      </c>
      <c r="X73" s="3">
        <v>46116</v>
      </c>
    </row>
    <row r="74" spans="4:24" x14ac:dyDescent="0.3">
      <c r="D74" s="3">
        <v>46061</v>
      </c>
      <c r="E74" s="3">
        <v>46062</v>
      </c>
      <c r="F74" s="3">
        <v>46063</v>
      </c>
      <c r="G74" s="3">
        <v>46064</v>
      </c>
      <c r="H74" s="3">
        <v>46065</v>
      </c>
      <c r="I74" s="3">
        <v>46066</v>
      </c>
      <c r="J74" s="3">
        <v>46067</v>
      </c>
      <c r="K74" s="3">
        <v>46089</v>
      </c>
      <c r="L74" s="3">
        <v>46090</v>
      </c>
      <c r="M74" s="3">
        <v>46091</v>
      </c>
      <c r="N74" s="3">
        <v>46092</v>
      </c>
      <c r="O74" s="3">
        <v>46093</v>
      </c>
      <c r="P74" s="3">
        <v>46094</v>
      </c>
      <c r="Q74" s="3">
        <v>46095</v>
      </c>
      <c r="R74" s="3">
        <v>46117</v>
      </c>
      <c r="S74" s="3">
        <v>46118</v>
      </c>
      <c r="T74" s="3">
        <v>46119</v>
      </c>
      <c r="U74" s="3">
        <v>46120</v>
      </c>
      <c r="V74" s="3">
        <v>46121</v>
      </c>
      <c r="W74" s="3">
        <v>46122</v>
      </c>
      <c r="X74" s="3">
        <v>46123</v>
      </c>
    </row>
    <row r="75" spans="4:24" x14ac:dyDescent="0.3">
      <c r="D75" s="3">
        <v>46068</v>
      </c>
      <c r="E75" s="3">
        <v>46069</v>
      </c>
      <c r="F75" s="3">
        <v>46070</v>
      </c>
      <c r="G75" s="3">
        <v>46071</v>
      </c>
      <c r="H75" s="3">
        <v>46072</v>
      </c>
      <c r="I75" s="3">
        <v>46073</v>
      </c>
      <c r="J75" s="3">
        <v>46074</v>
      </c>
      <c r="K75" s="3">
        <v>46096</v>
      </c>
      <c r="L75" s="3">
        <v>46097</v>
      </c>
      <c r="M75" s="3">
        <v>46098</v>
      </c>
      <c r="N75" s="3">
        <v>46099</v>
      </c>
      <c r="O75" s="3">
        <v>46100</v>
      </c>
      <c r="P75" s="3">
        <v>46101</v>
      </c>
      <c r="Q75" s="3">
        <v>46102</v>
      </c>
      <c r="R75" s="3">
        <v>46124</v>
      </c>
      <c r="S75" s="3">
        <v>46125</v>
      </c>
      <c r="T75" s="3">
        <v>46126</v>
      </c>
      <c r="U75" s="3">
        <v>46127</v>
      </c>
      <c r="V75" s="3">
        <v>46128</v>
      </c>
      <c r="W75" s="3">
        <v>46129</v>
      </c>
      <c r="X75" s="3">
        <v>46130</v>
      </c>
    </row>
    <row r="76" spans="4:24" x14ac:dyDescent="0.3">
      <c r="D76" s="3">
        <v>46075</v>
      </c>
      <c r="E76" s="3">
        <v>46076</v>
      </c>
      <c r="F76" s="3">
        <v>46077</v>
      </c>
      <c r="G76" s="3">
        <v>46078</v>
      </c>
      <c r="H76" s="3">
        <v>46079</v>
      </c>
      <c r="I76" s="3">
        <v>46080</v>
      </c>
      <c r="J76" s="3">
        <v>46081</v>
      </c>
      <c r="K76" s="3">
        <v>46103</v>
      </c>
      <c r="L76" s="3">
        <v>46104</v>
      </c>
      <c r="M76" s="3">
        <v>46105</v>
      </c>
      <c r="N76" s="3">
        <v>46106</v>
      </c>
      <c r="O76" s="3">
        <v>46107</v>
      </c>
      <c r="P76" s="3">
        <v>46108</v>
      </c>
      <c r="Q76" s="3">
        <v>46109</v>
      </c>
      <c r="R76" s="3">
        <v>46131</v>
      </c>
      <c r="S76" s="3">
        <v>46132</v>
      </c>
      <c r="T76" s="3">
        <v>46133</v>
      </c>
      <c r="U76" s="3">
        <v>46134</v>
      </c>
      <c r="V76" s="3">
        <v>46135</v>
      </c>
      <c r="W76" s="3">
        <v>46136</v>
      </c>
      <c r="X76" s="3">
        <v>46137</v>
      </c>
    </row>
    <row r="77" spans="4:24" x14ac:dyDescent="0.3">
      <c r="D77" s="3">
        <v>0</v>
      </c>
      <c r="E77" s="3">
        <v>0</v>
      </c>
      <c r="F77" s="3">
        <v>0</v>
      </c>
      <c r="G77" s="3">
        <v>0</v>
      </c>
      <c r="H77" s="3">
        <v>0</v>
      </c>
      <c r="I77" s="3">
        <v>0</v>
      </c>
      <c r="J77" s="3">
        <v>0</v>
      </c>
      <c r="K77" s="3">
        <v>46110</v>
      </c>
      <c r="L77" s="3">
        <v>46111</v>
      </c>
      <c r="M77" s="3">
        <v>46112</v>
      </c>
      <c r="N77" s="3">
        <v>0</v>
      </c>
      <c r="O77" s="3">
        <v>0</v>
      </c>
      <c r="P77" s="3">
        <v>0</v>
      </c>
      <c r="Q77" s="3">
        <v>0</v>
      </c>
      <c r="R77" s="3">
        <v>46138</v>
      </c>
      <c r="S77" s="3">
        <v>46139</v>
      </c>
      <c r="T77" s="3">
        <v>46140</v>
      </c>
      <c r="U77" s="3">
        <v>46141</v>
      </c>
      <c r="V77" s="3">
        <v>46142</v>
      </c>
      <c r="W77" s="3">
        <v>0</v>
      </c>
      <c r="X77" s="3">
        <v>0</v>
      </c>
    </row>
    <row r="78" spans="4:24" x14ac:dyDescent="0.3"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J78" s="3">
        <v>0</v>
      </c>
      <c r="K78" s="3">
        <v>0</v>
      </c>
      <c r="L78" s="3">
        <v>0</v>
      </c>
      <c r="M78" s="3">
        <v>0</v>
      </c>
      <c r="N78" s="3">
        <v>0</v>
      </c>
      <c r="O78" s="3">
        <v>0</v>
      </c>
      <c r="P78" s="3">
        <v>0</v>
      </c>
      <c r="Q78" s="3">
        <v>0</v>
      </c>
      <c r="R78" s="3">
        <v>0</v>
      </c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</row>
    <row r="79" spans="4:24" x14ac:dyDescent="0.3">
      <c r="D79" s="3" t="str">
        <v/>
      </c>
      <c r="E79" s="3" t="str">
        <v/>
      </c>
      <c r="F79" s="3" t="str">
        <v/>
      </c>
      <c r="G79" s="3" t="str">
        <v>May-2026</v>
      </c>
      <c r="H79" s="3" t="str">
        <v/>
      </c>
      <c r="I79" s="3" t="str">
        <v/>
      </c>
      <c r="J79" s="3" t="str">
        <v/>
      </c>
      <c r="K79" s="3" t="str">
        <v/>
      </c>
      <c r="L79" s="3" t="str">
        <v/>
      </c>
      <c r="M79" s="3" t="str">
        <v/>
      </c>
      <c r="N79" s="3" t="str">
        <v>Jun-2026</v>
      </c>
      <c r="O79" s="3" t="str">
        <v/>
      </c>
      <c r="P79" s="3" t="str">
        <v/>
      </c>
      <c r="Q79" s="3" t="str">
        <v/>
      </c>
      <c r="R79" s="3" t="str">
        <v/>
      </c>
      <c r="S79" s="3" t="str">
        <v/>
      </c>
      <c r="T79" s="3" t="str">
        <v/>
      </c>
      <c r="U79" s="3" t="str">
        <v>Jul-2026</v>
      </c>
      <c r="V79" s="3" t="str">
        <v/>
      </c>
      <c r="W79" s="3" t="str">
        <v/>
      </c>
      <c r="X79" s="3" t="str">
        <v/>
      </c>
    </row>
    <row r="80" spans="4:24" x14ac:dyDescent="0.3">
      <c r="D80" s="3" t="str">
        <v>Sun</v>
      </c>
      <c r="E80" s="3" t="str">
        <v>Mon</v>
      </c>
      <c r="F80" s="3" t="str">
        <v>Tue</v>
      </c>
      <c r="G80" s="3" t="str">
        <v>Wed</v>
      </c>
      <c r="H80" s="3" t="str">
        <v>Thu</v>
      </c>
      <c r="I80" s="3" t="str">
        <v>Fri</v>
      </c>
      <c r="J80" s="3" t="str">
        <v>Sat</v>
      </c>
      <c r="K80" s="3" t="str">
        <v>Sun</v>
      </c>
      <c r="L80" s="3" t="str">
        <v>Mon</v>
      </c>
      <c r="M80" s="3" t="str">
        <v>Tue</v>
      </c>
      <c r="N80" s="3" t="str">
        <v>Wed</v>
      </c>
      <c r="O80" s="3" t="str">
        <v>Thu</v>
      </c>
      <c r="P80" s="3" t="str">
        <v>Fri</v>
      </c>
      <c r="Q80" s="3" t="str">
        <v>Sat</v>
      </c>
      <c r="R80" s="3" t="str">
        <v>Sun</v>
      </c>
      <c r="S80" s="3" t="str">
        <v>Mon</v>
      </c>
      <c r="T80" s="3" t="str">
        <v>Tue</v>
      </c>
      <c r="U80" s="3" t="str">
        <v>Wed</v>
      </c>
      <c r="V80" s="3" t="str">
        <v>Thu</v>
      </c>
      <c r="W80" s="3" t="str">
        <v>Fri</v>
      </c>
      <c r="X80" s="3" t="str">
        <v>Sat</v>
      </c>
    </row>
    <row r="81" spans="4:24" x14ac:dyDescent="0.3">
      <c r="D81" s="3">
        <v>0</v>
      </c>
      <c r="E81" s="3">
        <v>0</v>
      </c>
      <c r="F81" s="3">
        <v>0</v>
      </c>
      <c r="G81" s="3">
        <v>0</v>
      </c>
      <c r="H81" s="3">
        <v>0</v>
      </c>
      <c r="I81" s="3">
        <v>46143</v>
      </c>
      <c r="J81" s="3">
        <v>46144</v>
      </c>
      <c r="K81" s="3">
        <v>0</v>
      </c>
      <c r="L81" s="3">
        <v>46174</v>
      </c>
      <c r="M81" s="3">
        <v>46175</v>
      </c>
      <c r="N81" s="3">
        <v>46176</v>
      </c>
      <c r="O81" s="3">
        <v>46177</v>
      </c>
      <c r="P81" s="3">
        <v>46178</v>
      </c>
      <c r="Q81" s="3">
        <v>46179</v>
      </c>
      <c r="R81" s="3">
        <v>0</v>
      </c>
      <c r="S81" s="3">
        <v>0</v>
      </c>
      <c r="T81" s="3">
        <v>0</v>
      </c>
      <c r="U81" s="3">
        <v>46204</v>
      </c>
      <c r="V81" s="3">
        <v>46205</v>
      </c>
      <c r="W81" s="3">
        <v>46206</v>
      </c>
      <c r="X81" s="3">
        <v>46207</v>
      </c>
    </row>
    <row r="82" spans="4:24" x14ac:dyDescent="0.3">
      <c r="D82" s="3">
        <v>46145</v>
      </c>
      <c r="E82" s="3">
        <v>46146</v>
      </c>
      <c r="F82" s="3">
        <v>46147</v>
      </c>
      <c r="G82" s="3">
        <v>46148</v>
      </c>
      <c r="H82" s="3">
        <v>46149</v>
      </c>
      <c r="I82" s="3">
        <v>46150</v>
      </c>
      <c r="J82" s="3">
        <v>46151</v>
      </c>
      <c r="K82" s="3">
        <v>46180</v>
      </c>
      <c r="L82" s="3">
        <v>46181</v>
      </c>
      <c r="M82" s="3">
        <v>46182</v>
      </c>
      <c r="N82" s="3">
        <v>46183</v>
      </c>
      <c r="O82" s="3">
        <v>46184</v>
      </c>
      <c r="P82" s="3">
        <v>46185</v>
      </c>
      <c r="Q82" s="3">
        <v>46186</v>
      </c>
      <c r="R82" s="3">
        <v>46208</v>
      </c>
      <c r="S82" s="3">
        <v>46209</v>
      </c>
      <c r="T82" s="3">
        <v>46210</v>
      </c>
      <c r="U82" s="3">
        <v>46211</v>
      </c>
      <c r="V82" s="3">
        <v>46212</v>
      </c>
      <c r="W82" s="3">
        <v>46213</v>
      </c>
      <c r="X82" s="3">
        <v>46214</v>
      </c>
    </row>
    <row r="83" spans="4:24" x14ac:dyDescent="0.3">
      <c r="D83" s="3">
        <v>46152</v>
      </c>
      <c r="E83" s="3">
        <v>46153</v>
      </c>
      <c r="F83" s="3">
        <v>46154</v>
      </c>
      <c r="G83" s="3">
        <v>46155</v>
      </c>
      <c r="H83" s="3">
        <v>46156</v>
      </c>
      <c r="I83" s="3">
        <v>46157</v>
      </c>
      <c r="J83" s="3">
        <v>46158</v>
      </c>
      <c r="K83" s="3">
        <v>46187</v>
      </c>
      <c r="L83" s="3">
        <v>46188</v>
      </c>
      <c r="M83" s="3">
        <v>46189</v>
      </c>
      <c r="N83" s="3">
        <v>46190</v>
      </c>
      <c r="O83" s="3">
        <v>46191</v>
      </c>
      <c r="P83" s="3">
        <v>46192</v>
      </c>
      <c r="Q83" s="3">
        <v>46193</v>
      </c>
      <c r="R83" s="3">
        <v>46215</v>
      </c>
      <c r="S83" s="3">
        <v>46216</v>
      </c>
      <c r="T83" s="3">
        <v>46217</v>
      </c>
      <c r="U83" s="3">
        <v>46218</v>
      </c>
      <c r="V83" s="3">
        <v>46219</v>
      </c>
      <c r="W83" s="3">
        <v>46220</v>
      </c>
      <c r="X83" s="3">
        <v>46221</v>
      </c>
    </row>
    <row r="84" spans="4:24" x14ac:dyDescent="0.3">
      <c r="D84" s="3">
        <v>46159</v>
      </c>
      <c r="E84" s="3">
        <v>46160</v>
      </c>
      <c r="F84" s="3">
        <v>46161</v>
      </c>
      <c r="G84" s="3">
        <v>46162</v>
      </c>
      <c r="H84" s="3">
        <v>46163</v>
      </c>
      <c r="I84" s="3">
        <v>46164</v>
      </c>
      <c r="J84" s="3">
        <v>46165</v>
      </c>
      <c r="K84" s="3">
        <v>46194</v>
      </c>
      <c r="L84" s="3">
        <v>46195</v>
      </c>
      <c r="M84" s="3">
        <v>46196</v>
      </c>
      <c r="N84" s="3">
        <v>46197</v>
      </c>
      <c r="O84" s="3">
        <v>46198</v>
      </c>
      <c r="P84" s="3">
        <v>46199</v>
      </c>
      <c r="Q84" s="3">
        <v>46200</v>
      </c>
      <c r="R84" s="3">
        <v>46222</v>
      </c>
      <c r="S84" s="3">
        <v>46223</v>
      </c>
      <c r="T84" s="3">
        <v>46224</v>
      </c>
      <c r="U84" s="3">
        <v>46225</v>
      </c>
      <c r="V84" s="3">
        <v>46226</v>
      </c>
      <c r="W84" s="3">
        <v>46227</v>
      </c>
      <c r="X84" s="3">
        <v>46228</v>
      </c>
    </row>
    <row r="85" spans="4:24" x14ac:dyDescent="0.3">
      <c r="D85" s="3">
        <v>46166</v>
      </c>
      <c r="E85" s="3">
        <v>46167</v>
      </c>
      <c r="F85" s="3">
        <v>46168</v>
      </c>
      <c r="G85" s="3">
        <v>46169</v>
      </c>
      <c r="H85" s="3">
        <v>46170</v>
      </c>
      <c r="I85" s="3">
        <v>46171</v>
      </c>
      <c r="J85" s="3">
        <v>46172</v>
      </c>
      <c r="K85" s="3">
        <v>46201</v>
      </c>
      <c r="L85" s="3">
        <v>46202</v>
      </c>
      <c r="M85" s="3">
        <v>46203</v>
      </c>
      <c r="N85" s="3">
        <v>0</v>
      </c>
      <c r="O85" s="3">
        <v>0</v>
      </c>
      <c r="P85" s="3">
        <v>0</v>
      </c>
      <c r="Q85" s="3">
        <v>0</v>
      </c>
      <c r="R85" s="3">
        <v>46229</v>
      </c>
      <c r="S85" s="3">
        <v>46230</v>
      </c>
      <c r="T85" s="3">
        <v>46231</v>
      </c>
      <c r="U85" s="3">
        <v>46232</v>
      </c>
      <c r="V85" s="3">
        <v>46233</v>
      </c>
      <c r="W85" s="3">
        <v>46234</v>
      </c>
      <c r="X85" s="3">
        <v>0</v>
      </c>
    </row>
    <row r="86" spans="4:24" x14ac:dyDescent="0.3">
      <c r="D86" s="3">
        <v>46173</v>
      </c>
      <c r="E86" s="3">
        <v>0</v>
      </c>
      <c r="F86" s="3">
        <v>0</v>
      </c>
      <c r="G86" s="3">
        <v>0</v>
      </c>
      <c r="H86" s="3">
        <v>0</v>
      </c>
      <c r="I86" s="3">
        <v>0</v>
      </c>
      <c r="J86" s="3">
        <v>0</v>
      </c>
      <c r="K86" s="3">
        <v>0</v>
      </c>
      <c r="L86" s="3">
        <v>0</v>
      </c>
      <c r="M86" s="3">
        <v>0</v>
      </c>
      <c r="N86" s="3">
        <v>0</v>
      </c>
      <c r="O86" s="3">
        <v>0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</row>
    <row r="87" spans="4:24" x14ac:dyDescent="0.3">
      <c r="D87" s="3" t="str">
        <v/>
      </c>
      <c r="E87" s="3" t="str">
        <v/>
      </c>
      <c r="F87" s="3" t="str">
        <v/>
      </c>
      <c r="G87" s="3" t="str">
        <v>Aug-2026</v>
      </c>
      <c r="H87" s="3" t="str">
        <v/>
      </c>
      <c r="I87" s="3" t="str">
        <v/>
      </c>
      <c r="J87" s="3" t="str">
        <v/>
      </c>
      <c r="K87" s="3" t="str">
        <v/>
      </c>
      <c r="L87" s="3" t="str">
        <v/>
      </c>
      <c r="M87" s="3" t="str">
        <v/>
      </c>
      <c r="N87" s="3" t="str">
        <v>Sep-2026</v>
      </c>
      <c r="O87" s="3" t="str">
        <v/>
      </c>
      <c r="P87" s="3" t="str">
        <v/>
      </c>
      <c r="Q87" s="3" t="str">
        <v/>
      </c>
      <c r="R87" s="3" t="str">
        <v/>
      </c>
      <c r="S87" s="3" t="str">
        <v/>
      </c>
      <c r="T87" s="3" t="str">
        <v/>
      </c>
      <c r="U87" s="3" t="str">
        <v>Oct-2026</v>
      </c>
      <c r="V87" s="3" t="str">
        <v/>
      </c>
      <c r="W87" s="3" t="str">
        <v/>
      </c>
      <c r="X87" s="3" t="str">
        <v/>
      </c>
    </row>
    <row r="88" spans="4:24" x14ac:dyDescent="0.3">
      <c r="D88" s="3" t="str">
        <v>Sun</v>
      </c>
      <c r="E88" s="3" t="str">
        <v>Mon</v>
      </c>
      <c r="F88" s="3" t="str">
        <v>Tue</v>
      </c>
      <c r="G88" s="3" t="str">
        <v>Wed</v>
      </c>
      <c r="H88" s="3" t="str">
        <v>Thu</v>
      </c>
      <c r="I88" s="3" t="str">
        <v>Fri</v>
      </c>
      <c r="J88" s="3" t="str">
        <v>Sat</v>
      </c>
      <c r="K88" s="3" t="str">
        <v>Sun</v>
      </c>
      <c r="L88" s="3" t="str">
        <v>Mon</v>
      </c>
      <c r="M88" s="3" t="str">
        <v>Tue</v>
      </c>
      <c r="N88" s="3" t="str">
        <v>Wed</v>
      </c>
      <c r="O88" s="3" t="str">
        <v>Thu</v>
      </c>
      <c r="P88" s="3" t="str">
        <v>Fri</v>
      </c>
      <c r="Q88" s="3" t="str">
        <v>Sat</v>
      </c>
      <c r="R88" s="3" t="str">
        <v>Sun</v>
      </c>
      <c r="S88" s="3" t="str">
        <v>Mon</v>
      </c>
      <c r="T88" s="3" t="str">
        <v>Tue</v>
      </c>
      <c r="U88" s="3" t="str">
        <v>Wed</v>
      </c>
      <c r="V88" s="3" t="str">
        <v>Thu</v>
      </c>
      <c r="W88" s="3" t="str">
        <v>Fri</v>
      </c>
      <c r="X88" s="3" t="str">
        <v>Sat</v>
      </c>
    </row>
    <row r="89" spans="4:24" x14ac:dyDescent="0.3"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46235</v>
      </c>
      <c r="K89" s="3">
        <v>0</v>
      </c>
      <c r="L89" s="3">
        <v>0</v>
      </c>
      <c r="M89" s="3">
        <v>46266</v>
      </c>
      <c r="N89" s="3">
        <v>46267</v>
      </c>
      <c r="O89" s="3">
        <v>46268</v>
      </c>
      <c r="P89" s="3">
        <v>46269</v>
      </c>
      <c r="Q89" s="3">
        <v>46270</v>
      </c>
      <c r="R89" s="3">
        <v>0</v>
      </c>
      <c r="S89" s="3">
        <v>0</v>
      </c>
      <c r="T89" s="3">
        <v>0</v>
      </c>
      <c r="U89" s="3">
        <v>0</v>
      </c>
      <c r="V89" s="3">
        <v>46296</v>
      </c>
      <c r="W89" s="3">
        <v>46297</v>
      </c>
      <c r="X89" s="3">
        <v>46298</v>
      </c>
    </row>
    <row r="90" spans="4:24" x14ac:dyDescent="0.3">
      <c r="D90" s="3">
        <v>46236</v>
      </c>
      <c r="E90" s="3">
        <v>46237</v>
      </c>
      <c r="F90" s="3">
        <v>46238</v>
      </c>
      <c r="G90" s="3">
        <v>46239</v>
      </c>
      <c r="H90" s="3">
        <v>46240</v>
      </c>
      <c r="I90" s="3">
        <v>46241</v>
      </c>
      <c r="J90" s="3">
        <v>46242</v>
      </c>
      <c r="K90" s="3">
        <v>46271</v>
      </c>
      <c r="L90" s="3">
        <v>46272</v>
      </c>
      <c r="M90" s="3">
        <v>46273</v>
      </c>
      <c r="N90" s="3">
        <v>46274</v>
      </c>
      <c r="O90" s="3">
        <v>46275</v>
      </c>
      <c r="P90" s="3">
        <v>46276</v>
      </c>
      <c r="Q90" s="3">
        <v>46277</v>
      </c>
      <c r="R90" s="3">
        <v>46299</v>
      </c>
      <c r="S90" s="3">
        <v>46300</v>
      </c>
      <c r="T90" s="3">
        <v>46301</v>
      </c>
      <c r="U90" s="3">
        <v>46302</v>
      </c>
      <c r="V90" s="3">
        <v>46303</v>
      </c>
      <c r="W90" s="3">
        <v>46304</v>
      </c>
      <c r="X90" s="3">
        <v>46305</v>
      </c>
    </row>
    <row r="91" spans="4:24" x14ac:dyDescent="0.3">
      <c r="D91" s="3">
        <v>46243</v>
      </c>
      <c r="E91" s="3">
        <v>46244</v>
      </c>
      <c r="F91" s="3">
        <v>46245</v>
      </c>
      <c r="G91" s="3">
        <v>46246</v>
      </c>
      <c r="H91" s="3">
        <v>46247</v>
      </c>
      <c r="I91" s="3">
        <v>46248</v>
      </c>
      <c r="J91" s="3">
        <v>46249</v>
      </c>
      <c r="K91" s="3">
        <v>46278</v>
      </c>
      <c r="L91" s="3">
        <v>46279</v>
      </c>
      <c r="M91" s="3">
        <v>46280</v>
      </c>
      <c r="N91" s="3">
        <v>46281</v>
      </c>
      <c r="O91" s="3">
        <v>46282</v>
      </c>
      <c r="P91" s="3">
        <v>46283</v>
      </c>
      <c r="Q91" s="3">
        <v>46284</v>
      </c>
      <c r="R91" s="3">
        <v>46306</v>
      </c>
      <c r="S91" s="3">
        <v>46307</v>
      </c>
      <c r="T91" s="3">
        <v>46308</v>
      </c>
      <c r="U91" s="3">
        <v>46309</v>
      </c>
      <c r="V91" s="3">
        <v>46310</v>
      </c>
      <c r="W91" s="3">
        <v>46311</v>
      </c>
      <c r="X91" s="3">
        <v>46312</v>
      </c>
    </row>
    <row r="92" spans="4:24" x14ac:dyDescent="0.3">
      <c r="D92" s="3">
        <v>46250</v>
      </c>
      <c r="E92" s="3">
        <v>46251</v>
      </c>
      <c r="F92" s="3">
        <v>46252</v>
      </c>
      <c r="G92" s="3">
        <v>46253</v>
      </c>
      <c r="H92" s="3">
        <v>46254</v>
      </c>
      <c r="I92" s="3">
        <v>46255</v>
      </c>
      <c r="J92" s="3">
        <v>46256</v>
      </c>
      <c r="K92" s="3">
        <v>46285</v>
      </c>
      <c r="L92" s="3">
        <v>46286</v>
      </c>
      <c r="M92" s="3">
        <v>46287</v>
      </c>
      <c r="N92" s="3">
        <v>46288</v>
      </c>
      <c r="O92" s="3">
        <v>46289</v>
      </c>
      <c r="P92" s="3">
        <v>46290</v>
      </c>
      <c r="Q92" s="3">
        <v>46291</v>
      </c>
      <c r="R92" s="3">
        <v>46313</v>
      </c>
      <c r="S92" s="3">
        <v>46314</v>
      </c>
      <c r="T92" s="3">
        <v>46315</v>
      </c>
      <c r="U92" s="3">
        <v>46316</v>
      </c>
      <c r="V92" s="3">
        <v>46317</v>
      </c>
      <c r="W92" s="3">
        <v>46318</v>
      </c>
      <c r="X92" s="3">
        <v>46319</v>
      </c>
    </row>
    <row r="93" spans="4:24" x14ac:dyDescent="0.3">
      <c r="D93" s="3">
        <v>46257</v>
      </c>
      <c r="E93" s="3">
        <v>46258</v>
      </c>
      <c r="F93" s="3">
        <v>46259</v>
      </c>
      <c r="G93" s="3">
        <v>46260</v>
      </c>
      <c r="H93" s="3">
        <v>46261</v>
      </c>
      <c r="I93" s="3">
        <v>46262</v>
      </c>
      <c r="J93" s="3">
        <v>46263</v>
      </c>
      <c r="K93" s="3">
        <v>46292</v>
      </c>
      <c r="L93" s="3">
        <v>46293</v>
      </c>
      <c r="M93" s="3">
        <v>46294</v>
      </c>
      <c r="N93" s="3">
        <v>46295</v>
      </c>
      <c r="O93" s="3">
        <v>0</v>
      </c>
      <c r="P93" s="3">
        <v>0</v>
      </c>
      <c r="Q93" s="3">
        <v>0</v>
      </c>
      <c r="R93" s="3">
        <v>46320</v>
      </c>
      <c r="S93" s="3">
        <v>46321</v>
      </c>
      <c r="T93" s="3">
        <v>46322</v>
      </c>
      <c r="U93" s="3">
        <v>46323</v>
      </c>
      <c r="V93" s="3">
        <v>46324</v>
      </c>
      <c r="W93" s="3">
        <v>46325</v>
      </c>
      <c r="X93" s="3">
        <v>46326</v>
      </c>
    </row>
    <row r="94" spans="4:24" x14ac:dyDescent="0.3">
      <c r="D94" s="3">
        <v>46264</v>
      </c>
      <c r="E94" s="3">
        <v>46265</v>
      </c>
      <c r="F94" s="3">
        <v>0</v>
      </c>
      <c r="G94" s="3">
        <v>0</v>
      </c>
      <c r="H94" s="3">
        <v>0</v>
      </c>
      <c r="I94" s="3">
        <v>0</v>
      </c>
      <c r="J94" s="3">
        <v>0</v>
      </c>
      <c r="K94" s="3">
        <v>0</v>
      </c>
      <c r="L94" s="3">
        <v>0</v>
      </c>
      <c r="M94" s="3">
        <v>0</v>
      </c>
      <c r="N94" s="3">
        <v>0</v>
      </c>
      <c r="O94" s="3">
        <v>0</v>
      </c>
      <c r="P94" s="3">
        <v>0</v>
      </c>
      <c r="Q94" s="3">
        <v>0</v>
      </c>
      <c r="R94" s="3">
        <v>0</v>
      </c>
      <c r="S94" s="3">
        <v>0</v>
      </c>
      <c r="T94" s="3">
        <v>0</v>
      </c>
      <c r="U94" s="3">
        <v>0</v>
      </c>
      <c r="V94" s="3">
        <v>0</v>
      </c>
      <c r="W94" s="3">
        <v>0</v>
      </c>
      <c r="X94" s="3">
        <v>0</v>
      </c>
    </row>
    <row r="95" spans="4:24" x14ac:dyDescent="0.3">
      <c r="D95" s="3" t="str">
        <v/>
      </c>
      <c r="E95" s="3" t="str">
        <v/>
      </c>
      <c r="F95" s="3" t="str">
        <v/>
      </c>
      <c r="G95" s="3" t="str">
        <v>Nov-2026</v>
      </c>
      <c r="H95" s="3" t="str">
        <v/>
      </c>
      <c r="I95" s="3" t="str">
        <v/>
      </c>
      <c r="J95" s="3" t="str">
        <v/>
      </c>
      <c r="K95" s="3" t="str">
        <v/>
      </c>
      <c r="L95" s="3" t="str">
        <v/>
      </c>
      <c r="M95" s="3" t="str">
        <v/>
      </c>
      <c r="N95" s="3" t="str">
        <v>Dec-2026</v>
      </c>
      <c r="O95" s="3" t="str">
        <v/>
      </c>
      <c r="P95" s="3" t="str">
        <v/>
      </c>
      <c r="Q95" s="3" t="str">
        <v/>
      </c>
      <c r="R95" s="3" t="str">
        <v/>
      </c>
      <c r="S95" s="3" t="str">
        <v/>
      </c>
      <c r="T95" s="3" t="str">
        <v/>
      </c>
      <c r="U95" s="3" t="str">
        <v>Jan-2027</v>
      </c>
      <c r="V95" s="3" t="str">
        <v/>
      </c>
      <c r="W95" s="3" t="str">
        <v/>
      </c>
      <c r="X95" s="3" t="str">
        <v/>
      </c>
    </row>
    <row r="96" spans="4:24" x14ac:dyDescent="0.3">
      <c r="D96" s="3" t="str">
        <v>Sun</v>
      </c>
      <c r="E96" s="3" t="str">
        <v>Mon</v>
      </c>
      <c r="F96" s="3" t="str">
        <v>Tue</v>
      </c>
      <c r="G96" s="3" t="str">
        <v>Wed</v>
      </c>
      <c r="H96" s="3" t="str">
        <v>Thu</v>
      </c>
      <c r="I96" s="3" t="str">
        <v>Fri</v>
      </c>
      <c r="J96" s="3" t="str">
        <v>Sat</v>
      </c>
      <c r="K96" s="3" t="str">
        <v>Sun</v>
      </c>
      <c r="L96" s="3" t="str">
        <v>Mon</v>
      </c>
      <c r="M96" s="3" t="str">
        <v>Tue</v>
      </c>
      <c r="N96" s="3" t="str">
        <v>Wed</v>
      </c>
      <c r="O96" s="3" t="str">
        <v>Thu</v>
      </c>
      <c r="P96" s="3" t="str">
        <v>Fri</v>
      </c>
      <c r="Q96" s="3" t="str">
        <v>Sat</v>
      </c>
      <c r="R96" s="3" t="str">
        <v>Sun</v>
      </c>
      <c r="S96" s="3" t="str">
        <v>Mon</v>
      </c>
      <c r="T96" s="3" t="str">
        <v>Tue</v>
      </c>
      <c r="U96" s="3" t="str">
        <v>Wed</v>
      </c>
      <c r="V96" s="3" t="str">
        <v>Thu</v>
      </c>
      <c r="W96" s="3" t="str">
        <v>Fri</v>
      </c>
      <c r="X96" s="3" t="str">
        <v>Sat</v>
      </c>
    </row>
    <row r="97" spans="4:24" x14ac:dyDescent="0.3">
      <c r="D97" s="3">
        <v>46327</v>
      </c>
      <c r="E97" s="3">
        <v>46328</v>
      </c>
      <c r="F97" s="3">
        <v>46329</v>
      </c>
      <c r="G97" s="3">
        <v>46330</v>
      </c>
      <c r="H97" s="3">
        <v>46331</v>
      </c>
      <c r="I97" s="3">
        <v>46332</v>
      </c>
      <c r="J97" s="3">
        <v>46333</v>
      </c>
      <c r="K97" s="3">
        <v>0</v>
      </c>
      <c r="L97" s="3">
        <v>0</v>
      </c>
      <c r="M97" s="3">
        <v>46357</v>
      </c>
      <c r="N97" s="3">
        <v>46358</v>
      </c>
      <c r="O97" s="3">
        <v>46359</v>
      </c>
      <c r="P97" s="3">
        <v>46360</v>
      </c>
      <c r="Q97" s="3">
        <v>46361</v>
      </c>
      <c r="R97" s="3">
        <v>0</v>
      </c>
      <c r="S97" s="3">
        <v>0</v>
      </c>
      <c r="T97" s="3">
        <v>0</v>
      </c>
      <c r="U97" s="3">
        <v>0</v>
      </c>
      <c r="V97" s="3">
        <v>0</v>
      </c>
      <c r="W97" s="3">
        <v>46388</v>
      </c>
      <c r="X97" s="3">
        <v>46389</v>
      </c>
    </row>
    <row r="98" spans="4:24" x14ac:dyDescent="0.3">
      <c r="D98" s="3">
        <v>46334</v>
      </c>
      <c r="E98" s="3">
        <v>46335</v>
      </c>
      <c r="F98" s="3">
        <v>46336</v>
      </c>
      <c r="G98" s="3">
        <v>46337</v>
      </c>
      <c r="H98" s="3">
        <v>46338</v>
      </c>
      <c r="I98" s="3">
        <v>46339</v>
      </c>
      <c r="J98" s="3">
        <v>46340</v>
      </c>
      <c r="K98" s="3">
        <v>46362</v>
      </c>
      <c r="L98" s="3">
        <v>46363</v>
      </c>
      <c r="M98" s="3">
        <v>46364</v>
      </c>
      <c r="N98" s="3">
        <v>46365</v>
      </c>
      <c r="O98" s="3">
        <v>46366</v>
      </c>
      <c r="P98" s="3">
        <v>46367</v>
      </c>
      <c r="Q98" s="3">
        <v>46368</v>
      </c>
      <c r="R98" s="3">
        <v>46390</v>
      </c>
      <c r="S98" s="3">
        <v>46391</v>
      </c>
      <c r="T98" s="3">
        <v>46392</v>
      </c>
      <c r="U98" s="3">
        <v>46393</v>
      </c>
      <c r="V98" s="3">
        <v>46394</v>
      </c>
      <c r="W98" s="3">
        <v>46395</v>
      </c>
      <c r="X98" s="3">
        <v>46396</v>
      </c>
    </row>
    <row r="99" spans="4:24" x14ac:dyDescent="0.3">
      <c r="D99" s="3">
        <v>46341</v>
      </c>
      <c r="E99" s="3">
        <v>46342</v>
      </c>
      <c r="F99" s="3">
        <v>46343</v>
      </c>
      <c r="G99" s="3">
        <v>46344</v>
      </c>
      <c r="H99" s="3">
        <v>46345</v>
      </c>
      <c r="I99" s="3">
        <v>46346</v>
      </c>
      <c r="J99" s="3">
        <v>46347</v>
      </c>
      <c r="K99" s="3">
        <v>46369</v>
      </c>
      <c r="L99" s="3">
        <v>46370</v>
      </c>
      <c r="M99" s="3">
        <v>46371</v>
      </c>
      <c r="N99" s="3">
        <v>46372</v>
      </c>
      <c r="O99" s="3">
        <v>46373</v>
      </c>
      <c r="P99" s="3">
        <v>46374</v>
      </c>
      <c r="Q99" s="3">
        <v>46375</v>
      </c>
      <c r="R99" s="3">
        <v>46397</v>
      </c>
      <c r="S99" s="3">
        <v>46398</v>
      </c>
      <c r="T99" s="3">
        <v>46399</v>
      </c>
      <c r="U99" s="3">
        <v>46400</v>
      </c>
      <c r="V99" s="3">
        <v>46401</v>
      </c>
      <c r="W99" s="3">
        <v>46402</v>
      </c>
      <c r="X99" s="3">
        <v>46403</v>
      </c>
    </row>
    <row r="100" spans="4:24" x14ac:dyDescent="0.3">
      <c r="D100" s="3">
        <v>46348</v>
      </c>
      <c r="E100" s="3">
        <v>46349</v>
      </c>
      <c r="F100" s="3">
        <v>46350</v>
      </c>
      <c r="G100" s="3">
        <v>46351</v>
      </c>
      <c r="H100" s="3">
        <v>46352</v>
      </c>
      <c r="I100" s="3">
        <v>46353</v>
      </c>
      <c r="J100" s="3">
        <v>46354</v>
      </c>
      <c r="K100" s="3">
        <v>46376</v>
      </c>
      <c r="L100" s="3">
        <v>46377</v>
      </c>
      <c r="M100" s="3">
        <v>46378</v>
      </c>
      <c r="N100" s="3">
        <v>46379</v>
      </c>
      <c r="O100" s="3">
        <v>46380</v>
      </c>
      <c r="P100" s="3">
        <v>46381</v>
      </c>
      <c r="Q100" s="3">
        <v>46382</v>
      </c>
      <c r="R100" s="3">
        <v>46404</v>
      </c>
      <c r="S100" s="3">
        <v>46405</v>
      </c>
      <c r="T100" s="3">
        <v>46406</v>
      </c>
      <c r="U100" s="3">
        <v>46407</v>
      </c>
      <c r="V100" s="3">
        <v>46408</v>
      </c>
      <c r="W100" s="3">
        <v>46409</v>
      </c>
      <c r="X100" s="3">
        <v>46410</v>
      </c>
    </row>
    <row r="101" spans="4:24" x14ac:dyDescent="0.3">
      <c r="D101" s="3">
        <v>46355</v>
      </c>
      <c r="E101" s="3">
        <v>46356</v>
      </c>
      <c r="F101" s="3">
        <v>0</v>
      </c>
      <c r="G101" s="3">
        <v>0</v>
      </c>
      <c r="H101" s="3">
        <v>0</v>
      </c>
      <c r="I101" s="3">
        <v>0</v>
      </c>
      <c r="J101" s="3">
        <v>0</v>
      </c>
      <c r="K101" s="3">
        <v>46383</v>
      </c>
      <c r="L101" s="3">
        <v>46384</v>
      </c>
      <c r="M101" s="3">
        <v>46385</v>
      </c>
      <c r="N101" s="3">
        <v>46386</v>
      </c>
      <c r="O101" s="3">
        <v>46387</v>
      </c>
      <c r="P101" s="3">
        <v>0</v>
      </c>
      <c r="Q101" s="3">
        <v>0</v>
      </c>
      <c r="R101" s="3">
        <v>46411</v>
      </c>
      <c r="S101" s="3">
        <v>46412</v>
      </c>
      <c r="T101" s="3">
        <v>46413</v>
      </c>
      <c r="U101" s="3">
        <v>46414</v>
      </c>
      <c r="V101" s="3">
        <v>46415</v>
      </c>
      <c r="W101" s="3">
        <v>46416</v>
      </c>
      <c r="X101" s="3">
        <v>46417</v>
      </c>
    </row>
    <row r="102" spans="4:24" x14ac:dyDescent="0.3">
      <c r="D102" s="3">
        <v>0</v>
      </c>
      <c r="E102" s="3">
        <v>0</v>
      </c>
      <c r="F102" s="3">
        <v>0</v>
      </c>
      <c r="G102" s="3">
        <v>0</v>
      </c>
      <c r="H102" s="3">
        <v>0</v>
      </c>
      <c r="I102" s="3">
        <v>0</v>
      </c>
      <c r="J102" s="3">
        <v>0</v>
      </c>
      <c r="K102" s="3">
        <v>0</v>
      </c>
      <c r="L102" s="3">
        <v>0</v>
      </c>
      <c r="M102" s="3">
        <v>0</v>
      </c>
      <c r="N102" s="3">
        <v>0</v>
      </c>
      <c r="O102" s="3">
        <v>0</v>
      </c>
      <c r="P102" s="3">
        <v>0</v>
      </c>
      <c r="Q102" s="3">
        <v>0</v>
      </c>
      <c r="R102" s="3">
        <v>46418</v>
      </c>
      <c r="S102" s="3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</row>
    <row r="103" spans="4:24" x14ac:dyDescent="0.3">
      <c r="D103" s="3" t="str">
        <v/>
      </c>
      <c r="E103" s="3" t="str">
        <v/>
      </c>
      <c r="F103" s="3" t="str">
        <v/>
      </c>
      <c r="G103" s="3" t="str">
        <v>Feb-2027</v>
      </c>
      <c r="H103" s="3" t="str">
        <v/>
      </c>
      <c r="I103" s="3" t="str">
        <v/>
      </c>
      <c r="J103" s="3" t="str">
        <v/>
      </c>
      <c r="K103" s="3" t="str">
        <v/>
      </c>
      <c r="L103" s="3" t="str">
        <v/>
      </c>
      <c r="M103" s="3" t="str">
        <v/>
      </c>
      <c r="N103" s="3" t="str">
        <v>Mar-2027</v>
      </c>
      <c r="O103" s="3" t="str">
        <v/>
      </c>
      <c r="P103" s="3" t="str">
        <v/>
      </c>
      <c r="Q103" s="3" t="str">
        <v/>
      </c>
      <c r="R103" s="3" t="str">
        <v/>
      </c>
      <c r="S103" s="3" t="str">
        <v/>
      </c>
      <c r="T103" s="3" t="str">
        <v/>
      </c>
      <c r="U103" s="3" t="str">
        <v>Apr-2027</v>
      </c>
      <c r="V103" s="3" t="str">
        <v/>
      </c>
      <c r="W103" s="3" t="str">
        <v/>
      </c>
      <c r="X103" s="3" t="str">
        <v/>
      </c>
    </row>
    <row r="104" spans="4:24" x14ac:dyDescent="0.3">
      <c r="D104" s="3" t="str">
        <v>Sun</v>
      </c>
      <c r="E104" s="3" t="str">
        <v>Mon</v>
      </c>
      <c r="F104" s="3" t="str">
        <v>Tue</v>
      </c>
      <c r="G104" s="3" t="str">
        <v>Wed</v>
      </c>
      <c r="H104" s="3" t="str">
        <v>Thu</v>
      </c>
      <c r="I104" s="3" t="str">
        <v>Fri</v>
      </c>
      <c r="J104" s="3" t="str">
        <v>Sat</v>
      </c>
      <c r="K104" s="3" t="str">
        <v>Sun</v>
      </c>
      <c r="L104" s="3" t="str">
        <v>Mon</v>
      </c>
      <c r="M104" s="3" t="str">
        <v>Tue</v>
      </c>
      <c r="N104" s="3" t="str">
        <v>Wed</v>
      </c>
      <c r="O104" s="3" t="str">
        <v>Thu</v>
      </c>
      <c r="P104" s="3" t="str">
        <v>Fri</v>
      </c>
      <c r="Q104" s="3" t="str">
        <v>Sat</v>
      </c>
      <c r="R104" s="3" t="str">
        <v>Sun</v>
      </c>
      <c r="S104" s="3" t="str">
        <v>Mon</v>
      </c>
      <c r="T104" s="3" t="str">
        <v>Tue</v>
      </c>
      <c r="U104" s="3" t="str">
        <v>Wed</v>
      </c>
      <c r="V104" s="3" t="str">
        <v>Thu</v>
      </c>
      <c r="W104" s="3" t="str">
        <v>Fri</v>
      </c>
      <c r="X104" s="3" t="str">
        <v>Sat</v>
      </c>
    </row>
    <row r="105" spans="4:24" x14ac:dyDescent="0.3">
      <c r="D105" s="3">
        <v>0</v>
      </c>
      <c r="E105" s="3">
        <v>46419</v>
      </c>
      <c r="F105" s="3">
        <v>46420</v>
      </c>
      <c r="G105" s="3">
        <v>46421</v>
      </c>
      <c r="H105" s="3">
        <v>46422</v>
      </c>
      <c r="I105" s="3">
        <v>46423</v>
      </c>
      <c r="J105" s="3">
        <v>46424</v>
      </c>
      <c r="K105" s="3">
        <v>0</v>
      </c>
      <c r="L105" s="3">
        <v>46447</v>
      </c>
      <c r="M105" s="3">
        <v>46448</v>
      </c>
      <c r="N105" s="3">
        <v>46449</v>
      </c>
      <c r="O105" s="3">
        <v>46450</v>
      </c>
      <c r="P105" s="3">
        <v>46451</v>
      </c>
      <c r="Q105" s="3">
        <v>46452</v>
      </c>
      <c r="R105" s="3">
        <v>0</v>
      </c>
      <c r="S105" s="3">
        <v>0</v>
      </c>
      <c r="T105" s="3">
        <v>0</v>
      </c>
      <c r="U105" s="3">
        <v>0</v>
      </c>
      <c r="V105" s="3">
        <v>46478</v>
      </c>
      <c r="W105" s="3">
        <v>46479</v>
      </c>
      <c r="X105" s="3">
        <v>46480</v>
      </c>
    </row>
    <row r="106" spans="4:24" x14ac:dyDescent="0.3">
      <c r="D106" s="3">
        <v>46425</v>
      </c>
      <c r="E106" s="3">
        <v>46426</v>
      </c>
      <c r="F106" s="3">
        <v>46427</v>
      </c>
      <c r="G106" s="3">
        <v>46428</v>
      </c>
      <c r="H106" s="3">
        <v>46429</v>
      </c>
      <c r="I106" s="3">
        <v>46430</v>
      </c>
      <c r="J106" s="3">
        <v>46431</v>
      </c>
      <c r="K106" s="3">
        <v>46453</v>
      </c>
      <c r="L106" s="3">
        <v>46454</v>
      </c>
      <c r="M106" s="3">
        <v>46455</v>
      </c>
      <c r="N106" s="3">
        <v>46456</v>
      </c>
      <c r="O106" s="3">
        <v>46457</v>
      </c>
      <c r="P106" s="3">
        <v>46458</v>
      </c>
      <c r="Q106" s="3">
        <v>46459</v>
      </c>
      <c r="R106" s="3">
        <v>46481</v>
      </c>
      <c r="S106" s="3">
        <v>46482</v>
      </c>
      <c r="T106" s="3">
        <v>46483</v>
      </c>
      <c r="U106" s="3">
        <v>46484</v>
      </c>
      <c r="V106" s="3">
        <v>46485</v>
      </c>
      <c r="W106" s="3">
        <v>46486</v>
      </c>
      <c r="X106" s="3">
        <v>46487</v>
      </c>
    </row>
    <row r="107" spans="4:24" x14ac:dyDescent="0.3">
      <c r="D107" s="3">
        <v>46432</v>
      </c>
      <c r="E107" s="3">
        <v>46433</v>
      </c>
      <c r="F107" s="3">
        <v>46434</v>
      </c>
      <c r="G107" s="3">
        <v>46435</v>
      </c>
      <c r="H107" s="3">
        <v>46436</v>
      </c>
      <c r="I107" s="3">
        <v>46437</v>
      </c>
      <c r="J107" s="3">
        <v>46438</v>
      </c>
      <c r="K107" s="3">
        <v>46460</v>
      </c>
      <c r="L107" s="3">
        <v>46461</v>
      </c>
      <c r="M107" s="3">
        <v>46462</v>
      </c>
      <c r="N107" s="3">
        <v>46463</v>
      </c>
      <c r="O107" s="3">
        <v>46464</v>
      </c>
      <c r="P107" s="3">
        <v>46465</v>
      </c>
      <c r="Q107" s="3">
        <v>46466</v>
      </c>
      <c r="R107" s="3">
        <v>46488</v>
      </c>
      <c r="S107" s="3">
        <v>46489</v>
      </c>
      <c r="T107" s="3">
        <v>46490</v>
      </c>
      <c r="U107" s="3">
        <v>46491</v>
      </c>
      <c r="V107" s="3">
        <v>46492</v>
      </c>
      <c r="W107" s="3">
        <v>46493</v>
      </c>
      <c r="X107" s="3">
        <v>46494</v>
      </c>
    </row>
    <row r="108" spans="4:24" x14ac:dyDescent="0.3">
      <c r="D108" s="3">
        <v>46439</v>
      </c>
      <c r="E108" s="3">
        <v>46440</v>
      </c>
      <c r="F108" s="3">
        <v>46441</v>
      </c>
      <c r="G108" s="3">
        <v>46442</v>
      </c>
      <c r="H108" s="3">
        <v>46443</v>
      </c>
      <c r="I108" s="3">
        <v>46444</v>
      </c>
      <c r="J108" s="3">
        <v>46445</v>
      </c>
      <c r="K108" s="3">
        <v>46467</v>
      </c>
      <c r="L108" s="3">
        <v>46468</v>
      </c>
      <c r="M108" s="3">
        <v>46469</v>
      </c>
      <c r="N108" s="3">
        <v>46470</v>
      </c>
      <c r="O108" s="3">
        <v>46471</v>
      </c>
      <c r="P108" s="3">
        <v>46472</v>
      </c>
      <c r="Q108" s="3">
        <v>46473</v>
      </c>
      <c r="R108" s="3">
        <v>46495</v>
      </c>
      <c r="S108" s="3">
        <v>46496</v>
      </c>
      <c r="T108" s="3">
        <v>46497</v>
      </c>
      <c r="U108" s="3">
        <v>46498</v>
      </c>
      <c r="V108" s="3">
        <v>46499</v>
      </c>
      <c r="W108" s="3">
        <v>46500</v>
      </c>
      <c r="X108" s="3">
        <v>46501</v>
      </c>
    </row>
    <row r="109" spans="4:24" x14ac:dyDescent="0.3">
      <c r="D109" s="3">
        <v>46446</v>
      </c>
      <c r="E109" s="3">
        <v>0</v>
      </c>
      <c r="F109" s="3">
        <v>0</v>
      </c>
      <c r="G109" s="3">
        <v>0</v>
      </c>
      <c r="H109" s="3">
        <v>0</v>
      </c>
      <c r="I109" s="3">
        <v>0</v>
      </c>
      <c r="J109" s="3">
        <v>0</v>
      </c>
      <c r="K109" s="3">
        <v>46474</v>
      </c>
      <c r="L109" s="3">
        <v>46475</v>
      </c>
      <c r="M109" s="3">
        <v>46476</v>
      </c>
      <c r="N109" s="3">
        <v>46477</v>
      </c>
      <c r="O109" s="3">
        <v>0</v>
      </c>
      <c r="P109" s="3">
        <v>0</v>
      </c>
      <c r="Q109" s="3">
        <v>0</v>
      </c>
      <c r="R109" s="3">
        <v>46502</v>
      </c>
      <c r="S109" s="3">
        <v>46503</v>
      </c>
      <c r="T109" s="3">
        <v>46504</v>
      </c>
      <c r="U109" s="3">
        <v>46505</v>
      </c>
      <c r="V109" s="3">
        <v>46506</v>
      </c>
      <c r="W109" s="3">
        <v>46507</v>
      </c>
      <c r="X109" s="3">
        <v>0</v>
      </c>
    </row>
    <row r="110" spans="4:24" x14ac:dyDescent="0.3">
      <c r="D110" s="3">
        <v>0</v>
      </c>
      <c r="E110" s="3">
        <v>0</v>
      </c>
      <c r="F110" s="3">
        <v>0</v>
      </c>
      <c r="G110" s="3">
        <v>0</v>
      </c>
      <c r="H110" s="3">
        <v>0</v>
      </c>
      <c r="I110" s="3">
        <v>0</v>
      </c>
      <c r="J110" s="3">
        <v>0</v>
      </c>
      <c r="K110" s="3">
        <v>0</v>
      </c>
      <c r="L110" s="3">
        <v>0</v>
      </c>
      <c r="M110" s="3">
        <v>0</v>
      </c>
      <c r="N110" s="3">
        <v>0</v>
      </c>
      <c r="O110" s="3">
        <v>0</v>
      </c>
      <c r="P110" s="3">
        <v>0</v>
      </c>
      <c r="Q110" s="3">
        <v>0</v>
      </c>
      <c r="R110" s="3">
        <v>0</v>
      </c>
      <c r="S110" s="3">
        <v>0</v>
      </c>
      <c r="T110" s="3">
        <v>0</v>
      </c>
      <c r="U110" s="3">
        <v>0</v>
      </c>
      <c r="V110" s="3">
        <v>0</v>
      </c>
      <c r="W110" s="3">
        <v>0</v>
      </c>
      <c r="X110" s="3">
        <v>0</v>
      </c>
    </row>
  </sheetData>
  <conditionalFormatting sqref="D6:AE6">
    <cfRule type="expression" dxfId="9" priority="1">
      <formula>NOT(ISBLANK(D7))</formula>
    </cfRule>
  </conditionalFormatting>
  <conditionalFormatting sqref="D7:AE515">
    <cfRule type="expression" dxfId="7" priority="17">
      <formula>AND(COUNTIF(C1:C8,"Sat"),COUNTIF(D1:D8,"Sun"))</formula>
    </cfRule>
    <cfRule type="expression" dxfId="6" priority="18">
      <formula>OR(COUNTIF(D1:D8,"Sat"),COUNTIF(D1:D8,"Sun"))</formula>
    </cfRule>
    <cfRule type="expression" dxfId="5" priority="19">
      <formula>AND(ISTEXT(D7:D8))</formula>
    </cfRule>
    <cfRule type="expression" dxfId="4" priority="20">
      <formula>MATCH(D7,$B$7:$B$11,0)</formula>
    </cfRule>
    <cfRule type="expression" dxfId="3" priority="21">
      <formula>MATCH(D7,$B$12:$B$13,0)</formula>
    </cfRule>
    <cfRule type="expression" dxfId="2" priority="22">
      <formula>MATCH(D7,$B$14:$B$15,0)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6" id="{BC6500D6-9BDB-4ECB-ABF5-F86CA5E99E63}">
            <xm:f>MATCH(D7,INDEX(Holidays!$U$4:$V$187,,MATCH($B$16,Holidays!$U$3:$V$3,0)),0)</xm:f>
            <x14:dxf>
              <font>
                <b/>
                <i val="0"/>
                <color rgb="FFFF0000"/>
              </font>
            </x14:dxf>
          </x14:cfRule>
          <xm:sqref>D7:AE515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8397D9C-19E3-48DF-9537-573A0B8321CD}">
          <x14:formula1>
            <xm:f>Holidays!$U$3:$V$3</xm:f>
          </x14:formula1>
          <xm:sqref>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3E55E-2BFD-4C2E-AC28-71EF7C146F03}">
  <sheetPr>
    <outlinePr summaryRight="0"/>
  </sheetPr>
  <dimension ref="A1:V187"/>
  <sheetViews>
    <sheetView zoomScale="85" zoomScaleNormal="85" workbookViewId="0">
      <pane ySplit="3" topLeftCell="A4" activePane="bottomLeft" state="frozen"/>
      <selection pane="bottomLeft" activeCell="A4" sqref="A4"/>
    </sheetView>
  </sheetViews>
  <sheetFormatPr defaultColWidth="9.109375" defaultRowHeight="14.4" outlineLevelCol="1" x14ac:dyDescent="0.3"/>
  <cols>
    <col min="1" max="1" width="9.88671875" style="8" customWidth="1"/>
    <col min="2" max="2" width="38.5546875" style="8" bestFit="1" customWidth="1"/>
    <col min="3" max="3" width="43" style="8" bestFit="1" customWidth="1"/>
    <col min="4" max="4" width="25.44140625" style="8" customWidth="1" collapsed="1"/>
    <col min="5" max="5" width="26.88671875" style="8" hidden="1" customWidth="1" outlineLevel="1"/>
    <col min="6" max="6" width="42.5546875" style="8" hidden="1" customWidth="1" outlineLevel="1"/>
    <col min="7" max="7" width="7.109375" style="8" hidden="1" customWidth="1" outlineLevel="1"/>
    <col min="8" max="8" width="8.6640625" style="8" hidden="1" customWidth="1" outlineLevel="1"/>
    <col min="9" max="9" width="13.44140625" style="8" hidden="1" customWidth="1" outlineLevel="1"/>
    <col min="10" max="10" width="6" style="8" hidden="1" customWidth="1" outlineLevel="1"/>
    <col min="11" max="11" width="7.88671875" style="8" hidden="1" customWidth="1" outlineLevel="1"/>
    <col min="12" max="12" width="12" style="8" hidden="1" customWidth="1" outlineLevel="1"/>
    <col min="13" max="13" width="16.88671875" style="8" hidden="1" customWidth="1" outlineLevel="1"/>
    <col min="14" max="14" width="41.5546875" style="8" hidden="1" customWidth="1" outlineLevel="1"/>
    <col min="15" max="15" width="20" style="8" hidden="1" customWidth="1" outlineLevel="1"/>
    <col min="16" max="16" width="10.109375" style="8" hidden="1" customWidth="1" outlineLevel="1"/>
    <col min="17" max="17" width="15" style="8" hidden="1" customWidth="1" outlineLevel="1"/>
    <col min="18" max="18" width="22.88671875" style="8" hidden="1" customWidth="1" outlineLevel="1"/>
    <col min="19" max="19" width="27.88671875" style="8" hidden="1" customWidth="1" outlineLevel="1"/>
    <col min="20" max="20" width="15" style="8" customWidth="1" collapsed="1"/>
    <col min="21" max="21" width="26.33203125" bestFit="1" customWidth="1"/>
    <col min="22" max="22" width="26.33203125" style="8" bestFit="1" customWidth="1"/>
    <col min="23" max="16384" width="9.109375" style="8"/>
  </cols>
  <sheetData>
    <row r="1" spans="1:22" ht="28.2" x14ac:dyDescent="0.5">
      <c r="A1" s="7" t="s">
        <v>94</v>
      </c>
      <c r="D1" s="9">
        <f>YEAR(Calendar!$B$7)</f>
        <v>2024</v>
      </c>
      <c r="U1" s="8"/>
    </row>
    <row r="2" spans="1:22" ht="15" customHeight="1" x14ac:dyDescent="0.3">
      <c r="A2" s="35" t="s">
        <v>88</v>
      </c>
      <c r="B2" s="35"/>
      <c r="C2" s="35"/>
      <c r="D2" s="35"/>
      <c r="E2" s="35"/>
      <c r="F2" s="36"/>
      <c r="G2" s="37" t="s">
        <v>89</v>
      </c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6"/>
      <c r="T2" s="41" t="s">
        <v>90</v>
      </c>
      <c r="U2" s="37" t="s">
        <v>61</v>
      </c>
      <c r="V2" s="35"/>
    </row>
    <row r="3" spans="1:22" x14ac:dyDescent="0.3">
      <c r="A3" s="38" t="s">
        <v>62</v>
      </c>
      <c r="B3" s="38" t="s">
        <v>2</v>
      </c>
      <c r="C3" s="38" t="s">
        <v>3</v>
      </c>
      <c r="D3" s="38" t="s">
        <v>4</v>
      </c>
      <c r="E3" s="38" t="s">
        <v>5</v>
      </c>
      <c r="F3" s="39" t="s">
        <v>6</v>
      </c>
      <c r="G3" s="40" t="s">
        <v>7</v>
      </c>
      <c r="H3" s="38" t="s">
        <v>8</v>
      </c>
      <c r="I3" s="38" t="s">
        <v>9</v>
      </c>
      <c r="J3" s="38" t="s">
        <v>10</v>
      </c>
      <c r="K3" s="38" t="s">
        <v>11</v>
      </c>
      <c r="L3" s="38" t="s">
        <v>12</v>
      </c>
      <c r="M3" s="38" t="s">
        <v>13</v>
      </c>
      <c r="N3" s="38" t="s">
        <v>86</v>
      </c>
      <c r="O3" s="38" t="s">
        <v>14</v>
      </c>
      <c r="P3" s="38" t="s">
        <v>15</v>
      </c>
      <c r="Q3" s="38" t="s">
        <v>16</v>
      </c>
      <c r="R3" s="38" t="s">
        <v>92</v>
      </c>
      <c r="S3" s="39" t="s">
        <v>93</v>
      </c>
      <c r="T3" s="42" t="s">
        <v>7</v>
      </c>
      <c r="U3" s="40" t="s">
        <v>91</v>
      </c>
      <c r="V3" s="38" t="s">
        <v>63</v>
      </c>
    </row>
    <row r="4" spans="1:22" ht="13.2" x14ac:dyDescent="0.25">
      <c r="A4" s="15" t="s">
        <v>85</v>
      </c>
      <c r="B4" s="16" t="s">
        <v>17</v>
      </c>
      <c r="C4" s="16" t="s">
        <v>18</v>
      </c>
      <c r="D4" s="18" t="s">
        <v>19</v>
      </c>
      <c r="E4" s="18" t="s">
        <v>20</v>
      </c>
      <c r="F4" s="15"/>
      <c r="G4" s="25">
        <f>D1</f>
        <v>2024</v>
      </c>
      <c r="H4" s="19" t="s">
        <v>21</v>
      </c>
      <c r="I4" s="15" cm="1">
        <f t="array" ref="I4">IFERROR(_xlfn.IFS(H4="Jan",1,H4="Feb",2,H4="Mar",3,H4="Apr",4,H4="May",5,H4="Jun",6,H4="Jul",7,H4="Aug",8,H4="Sep",9,H4="Oct",10,H4="Nov",11,H4="Dec",12),"")</f>
        <v>1</v>
      </c>
      <c r="J4" s="15">
        <v>1</v>
      </c>
      <c r="K4" s="15" t="s">
        <v>22</v>
      </c>
      <c r="L4" s="15" t="s">
        <v>22</v>
      </c>
      <c r="M4" s="15" t="str" cm="1">
        <f t="array" ref="M4">IFERROR(_xlfn.IFS(L4="Sun",1,L4="Mon",2,L4="Tue",3,L4="Wed",4,L4="Thu",5,L4="Fri",6,L4="Sat",7),"")</f>
        <v/>
      </c>
      <c r="N4" s="17">
        <f>DATE($G4,$I4,$J4)</f>
        <v>45292</v>
      </c>
      <c r="O4" s="17">
        <f>DATE($G4,$I4,$J4)</f>
        <v>45292</v>
      </c>
      <c r="P4" s="17" t="str">
        <f>IF(N4=O4,"Match","Not Match")</f>
        <v>Match</v>
      </c>
      <c r="Q4" s="17" t="str">
        <f t="shared" ref="Q4:Q67" si="0">CHOOSE(WEEKDAY($O4),"Sun","Mon","Tue","Wed","Thu","Fri","Sat")</f>
        <v>Mon</v>
      </c>
      <c r="R4" s="17" cm="1">
        <f t="array" ref="R4">_xlfn.IFS($Q4="Sun",$O4+1,$Q4="Sat",$O4-1,TRUE,$O4)</f>
        <v>45292</v>
      </c>
      <c r="S4" s="17" t="str">
        <f t="shared" ref="S4:S67" si="1">CHOOSE(WEEKDAY($R4),"Sun","Mon","Tue","Wed","Thu","Fri","Sat")</f>
        <v>Mon</v>
      </c>
      <c r="T4" s="15">
        <f t="shared" ref="T4:T35" si="2">G4</f>
        <v>2024</v>
      </c>
      <c r="U4" s="27" cm="1">
        <f t="array" ref="U4:U187">IF(IFERROR(SEARCH(U$3,$C$4:$C$187),0),$R$4:$R$187,0)</f>
        <v>45292</v>
      </c>
      <c r="V4" s="27" cm="1">
        <f t="array" ref="V4:V187">IF(IFERROR(SEARCH(V$3,$C$4:$C$187),0),$R$4:$R$187,0)</f>
        <v>0</v>
      </c>
    </row>
    <row r="5" spans="1:22" ht="13.2" x14ac:dyDescent="0.25">
      <c r="A5" s="15" t="s">
        <v>63</v>
      </c>
      <c r="B5" s="16" t="s">
        <v>17</v>
      </c>
      <c r="C5" s="16" t="s">
        <v>63</v>
      </c>
      <c r="D5" s="16" t="s">
        <v>19</v>
      </c>
      <c r="E5" s="16" t="s">
        <v>20</v>
      </c>
      <c r="F5" s="15"/>
      <c r="G5" s="15">
        <f>$G$4</f>
        <v>2024</v>
      </c>
      <c r="H5" s="15" t="s">
        <v>21</v>
      </c>
      <c r="I5" s="15" cm="1">
        <f t="array" ref="I5">IFERROR(_xlfn.IFS(H5="Jan",1,H5="Feb",2,H5="Mar",3,H5="Apr",4,H5="May",5,H5="Jun",6,H5="Jul",7,H5="Aug",8,H5="Sep",9,H5="Oct",10,H5="Nov",11,H5="Dec",12),"")</f>
        <v>1</v>
      </c>
      <c r="J5" s="15">
        <v>1</v>
      </c>
      <c r="K5" s="15" t="s">
        <v>22</v>
      </c>
      <c r="L5" s="15" t="s">
        <v>22</v>
      </c>
      <c r="M5" s="15" t="str" cm="1">
        <f t="array" ref="M5">IFERROR(_xlfn.IFS(L5="Sun",1,L5="Mon",2,L5="Tue",3,L5="Wed",4,L5="Thu",5,L5="Fri",6,L5="Sat",7),"")</f>
        <v/>
      </c>
      <c r="N5" s="17">
        <f>DATE($G5,$I5,$J5)</f>
        <v>45292</v>
      </c>
      <c r="O5" s="17">
        <f>DATE($G5,$I5,$J5)</f>
        <v>45292</v>
      </c>
      <c r="P5" s="17" t="str">
        <f t="shared" ref="P5:P26" si="3">IF(N5=O5,"Match","Not Match")</f>
        <v>Match</v>
      </c>
      <c r="Q5" s="15" t="str">
        <f t="shared" si="0"/>
        <v>Mon</v>
      </c>
      <c r="R5" s="17" cm="1">
        <f t="array" ref="R5">_xlfn.IFS($Q5="Sun",$O5+1,$Q5="Sat",$O5-1,TRUE,$O5)</f>
        <v>45292</v>
      </c>
      <c r="S5" s="17" t="str">
        <f t="shared" si="1"/>
        <v>Mon</v>
      </c>
      <c r="T5" s="15">
        <f t="shared" si="2"/>
        <v>2024</v>
      </c>
      <c r="U5" s="27">
        <v>0</v>
      </c>
      <c r="V5" s="27">
        <v>45292</v>
      </c>
    </row>
    <row r="6" spans="1:22" ht="13.2" x14ac:dyDescent="0.25">
      <c r="A6" s="15" t="s">
        <v>63</v>
      </c>
      <c r="B6" s="16" t="s">
        <v>64</v>
      </c>
      <c r="C6" s="16" t="s">
        <v>63</v>
      </c>
      <c r="D6" s="16" t="s">
        <v>65</v>
      </c>
      <c r="E6" s="16" t="s">
        <v>26</v>
      </c>
      <c r="F6" s="15"/>
      <c r="G6" s="15">
        <f t="shared" ref="G6:G26" si="4">$G$4</f>
        <v>2024</v>
      </c>
      <c r="H6" s="15" t="s">
        <v>21</v>
      </c>
      <c r="I6" s="15" cm="1">
        <f t="array" ref="I6">IFERROR(_xlfn.IFS(H6="Jan",1,H6="Feb",2,H6="Mar",3,H6="Apr",4,H6="May",5,H6="Jun",6,H6="Jul",7,H6="Aug",8,H6="Sep",9,H6="Oct",10,H6="Nov",11,H6="Dec",12),"")</f>
        <v>1</v>
      </c>
      <c r="J6" s="15" t="s">
        <v>22</v>
      </c>
      <c r="K6" s="15">
        <v>3</v>
      </c>
      <c r="L6" s="15" t="s">
        <v>28</v>
      </c>
      <c r="M6" s="15" cm="1">
        <f t="array" ref="M6">IFERROR(_xlfn.IFS(L6="Sun",1,L6="Mon",2,L6="Tue",3,L6="Wed",4,L6="Thu",5,L6="Fri",6,L6="Sat",7),"")</f>
        <v>2</v>
      </c>
      <c r="N6" s="17">
        <f>DATE($G6,$I6,1)+7*($K6-1)+CHOOSE(WEEKDAY(DATE($G6,$I6,1)),1,0,6,5,4,3,2)</f>
        <v>45306</v>
      </c>
      <c r="O6" s="17">
        <f>DATE($G6,$I6,1)+7*($K6-1)+MOD(7-WEEKDAY(DATE($G6,$I6,1))+$M6,7)</f>
        <v>45306</v>
      </c>
      <c r="P6" s="17" t="str">
        <f t="shared" si="3"/>
        <v>Match</v>
      </c>
      <c r="Q6" s="15" t="str">
        <f t="shared" si="0"/>
        <v>Mon</v>
      </c>
      <c r="R6" s="17" cm="1">
        <f t="array" ref="R6">_xlfn.IFS($Q6="Sun",$O6+1,$Q6="Sat",$O6-1,TRUE,$O6)</f>
        <v>45306</v>
      </c>
      <c r="S6" s="17" t="str">
        <f t="shared" si="1"/>
        <v>Mon</v>
      </c>
      <c r="T6" s="15">
        <f t="shared" si="2"/>
        <v>2024</v>
      </c>
      <c r="U6" s="27">
        <v>0</v>
      </c>
      <c r="V6" s="27">
        <v>45306</v>
      </c>
    </row>
    <row r="7" spans="1:22" ht="13.2" x14ac:dyDescent="0.25">
      <c r="A7" s="15" t="s">
        <v>85</v>
      </c>
      <c r="B7" s="16" t="s">
        <v>23</v>
      </c>
      <c r="C7" s="16" t="s">
        <v>24</v>
      </c>
      <c r="D7" s="16" t="s">
        <v>25</v>
      </c>
      <c r="E7" s="16" t="s">
        <v>26</v>
      </c>
      <c r="F7" s="15"/>
      <c r="G7" s="15">
        <f t="shared" si="4"/>
        <v>2024</v>
      </c>
      <c r="H7" s="15" t="s">
        <v>27</v>
      </c>
      <c r="I7" s="15" cm="1">
        <f t="array" ref="I7">IFERROR(_xlfn.IFS(H7="Jan",1,H7="Feb",2,H7="Mar",3,H7="Apr",4,H7="May",5,H7="Jun",6,H7="Jul",7,H7="Aug",8,H7="Sep",9,H7="Oct",10,H7="Nov",11,H7="Dec",12),"")</f>
        <v>2</v>
      </c>
      <c r="J7" s="15" t="s">
        <v>22</v>
      </c>
      <c r="K7" s="15">
        <v>3</v>
      </c>
      <c r="L7" s="15" t="s">
        <v>28</v>
      </c>
      <c r="M7" s="15" cm="1">
        <f t="array" ref="M7">IFERROR(_xlfn.IFS(L7="Sun",1,L7="Mon",2,L7="Tue",3,L7="Wed",4,L7="Thu",5,L7="Fri",6,L7="Sat",7),"")</f>
        <v>2</v>
      </c>
      <c r="N7" s="17">
        <f>DATE($G7,$I7,1)+7*($K7-1)+CHOOSE(WEEKDAY(DATE($G7,$I7,1)),1,0,6,5,4,3,2)</f>
        <v>45341</v>
      </c>
      <c r="O7" s="17">
        <f>DATE($G7,$I7,1)+7*($K7-1)+MOD(7-WEEKDAY(DATE($G7,$I7,1))+$M7,7)</f>
        <v>45341</v>
      </c>
      <c r="P7" s="17" t="str">
        <f t="shared" si="3"/>
        <v>Match</v>
      </c>
      <c r="Q7" s="17" t="str">
        <f t="shared" si="0"/>
        <v>Mon</v>
      </c>
      <c r="R7" s="17" cm="1">
        <f t="array" ref="R7">_xlfn.IFS($Q7="Sun",$O7+1,$Q7="Sat",$O7-1,TRUE,$O7)</f>
        <v>45341</v>
      </c>
      <c r="S7" s="17" t="str">
        <f t="shared" si="1"/>
        <v>Mon</v>
      </c>
      <c r="T7" s="15">
        <f t="shared" si="2"/>
        <v>2024</v>
      </c>
      <c r="U7" s="27">
        <v>45341</v>
      </c>
      <c r="V7" s="27">
        <v>0</v>
      </c>
    </row>
    <row r="8" spans="1:22" ht="13.2" x14ac:dyDescent="0.25">
      <c r="A8" s="15" t="s">
        <v>63</v>
      </c>
      <c r="B8" s="16" t="s">
        <v>66</v>
      </c>
      <c r="C8" s="16" t="s">
        <v>63</v>
      </c>
      <c r="D8" s="16" t="s">
        <v>25</v>
      </c>
      <c r="E8" s="16" t="s">
        <v>26</v>
      </c>
      <c r="F8" s="15"/>
      <c r="G8" s="15">
        <f t="shared" si="4"/>
        <v>2024</v>
      </c>
      <c r="H8" s="15" t="s">
        <v>27</v>
      </c>
      <c r="I8" s="15" cm="1">
        <f t="array" ref="I8">IFERROR(_xlfn.IFS(H8="Jan",1,H8="Feb",2,H8="Mar",3,H8="Apr",4,H8="May",5,H8="Jun",6,H8="Jul",7,H8="Aug",8,H8="Sep",9,H8="Oct",10,H8="Nov",11,H8="Dec",12),"")</f>
        <v>2</v>
      </c>
      <c r="J8" s="15" t="s">
        <v>22</v>
      </c>
      <c r="K8" s="15">
        <v>3</v>
      </c>
      <c r="L8" s="15" t="s">
        <v>28</v>
      </c>
      <c r="M8" s="15" cm="1">
        <f t="array" ref="M8">IFERROR(_xlfn.IFS(L8="Sun",1,L8="Mon",2,L8="Tue",3,L8="Wed",4,L8="Thu",5,L8="Fri",6,L8="Sat",7),"")</f>
        <v>2</v>
      </c>
      <c r="N8" s="17">
        <f>DATE($G8,$I8,1)+7*($K8-1)+CHOOSE(WEEKDAY(DATE($G8,$I8,1)),1,0,6,5,4,3,2)</f>
        <v>45341</v>
      </c>
      <c r="O8" s="17">
        <f>DATE($G8,$I8,1)+7*($K8-1)+MOD(7-WEEKDAY(DATE($G8,$I8,1))+$M8,7)</f>
        <v>45341</v>
      </c>
      <c r="P8" s="17" t="str">
        <f t="shared" si="3"/>
        <v>Match</v>
      </c>
      <c r="Q8" s="15" t="str">
        <f t="shared" si="0"/>
        <v>Mon</v>
      </c>
      <c r="R8" s="17" cm="1">
        <f t="array" ref="R8">_xlfn.IFS($Q8="Sun",$O8+1,$Q8="Sat",$O8-1,TRUE,$O8)</f>
        <v>45341</v>
      </c>
      <c r="S8" s="17" t="str">
        <f t="shared" si="1"/>
        <v>Mon</v>
      </c>
      <c r="T8" s="15">
        <f t="shared" si="2"/>
        <v>2024</v>
      </c>
      <c r="U8" s="27">
        <v>0</v>
      </c>
      <c r="V8" s="27">
        <v>45341</v>
      </c>
    </row>
    <row r="9" spans="1:22" ht="13.2" x14ac:dyDescent="0.25">
      <c r="A9" s="15" t="s">
        <v>85</v>
      </c>
      <c r="B9" s="16" t="s">
        <v>29</v>
      </c>
      <c r="C9" s="16" t="s">
        <v>30</v>
      </c>
      <c r="D9" s="16" t="s">
        <v>31</v>
      </c>
      <c r="E9" s="16" t="s">
        <v>32</v>
      </c>
      <c r="F9" s="15" t="s">
        <v>33</v>
      </c>
      <c r="G9" s="15">
        <f t="shared" si="4"/>
        <v>2024</v>
      </c>
      <c r="H9" s="15" t="s">
        <v>22</v>
      </c>
      <c r="I9" s="15" t="str" cm="1">
        <f t="array" ref="I9">IFERROR(_xlfn.IFS(H9="Jan",1,H9="Feb",2,H9="Mar",3,H9="Apr",4,H9="May",5,H9="Jun",6,H9="Jul",7,H9="Aug",8,H9="Sep",9,H9="Oct",10,H9="Nov",11,H9="Dec",12),"")</f>
        <v/>
      </c>
      <c r="J9" s="15" t="s">
        <v>22</v>
      </c>
      <c r="K9" s="15" t="s">
        <v>22</v>
      </c>
      <c r="L9" s="15" t="s">
        <v>22</v>
      </c>
      <c r="M9" s="15" t="str" cm="1">
        <f t="array" ref="M9">IFERROR(_xlfn.IFS(L9="Sun",1,L9="Mon",2,L9="Tue",3,L9="Wed",4,L9="Thu",5,L9="Fri",6,L9="Sat",7),"")</f>
        <v/>
      </c>
      <c r="N9" s="17">
        <f>(FLOOR("5/" &amp; DAY(MINUTE($G9/38)/2+56) &amp; "/" &amp;$G9,7)-34)-2</f>
        <v>45380</v>
      </c>
      <c r="O9" s="17">
        <f>(FLOOR("5/" &amp; DAY(MINUTE($G9/38)/2+56) &amp; "/" &amp;$G9,7)-34)-2</f>
        <v>45380</v>
      </c>
      <c r="P9" s="17" t="str">
        <f t="shared" si="3"/>
        <v>Match</v>
      </c>
      <c r="Q9" s="17" t="str">
        <f t="shared" si="0"/>
        <v>Fri</v>
      </c>
      <c r="R9" s="17" cm="1">
        <f t="array" ref="R9">_xlfn.IFS($Q9="Sun",$O9+1,$Q9="Sat",$O9-1,TRUE,$O9)</f>
        <v>45380</v>
      </c>
      <c r="S9" s="17" t="str">
        <f t="shared" si="1"/>
        <v>Fri</v>
      </c>
      <c r="T9" s="15">
        <f t="shared" si="2"/>
        <v>2024</v>
      </c>
      <c r="U9" s="27">
        <v>45380</v>
      </c>
      <c r="V9" s="27">
        <v>0</v>
      </c>
    </row>
    <row r="10" spans="1:22" ht="13.2" x14ac:dyDescent="0.25">
      <c r="A10" s="15" t="s">
        <v>85</v>
      </c>
      <c r="B10" s="16" t="s">
        <v>34</v>
      </c>
      <c r="C10" s="16" t="s">
        <v>35</v>
      </c>
      <c r="D10" s="16" t="s">
        <v>36</v>
      </c>
      <c r="E10" s="16" t="s">
        <v>37</v>
      </c>
      <c r="F10" s="15"/>
      <c r="G10" s="15">
        <f t="shared" si="4"/>
        <v>2024</v>
      </c>
      <c r="H10" s="15" t="s">
        <v>38</v>
      </c>
      <c r="I10" s="15" cm="1">
        <f t="array" ref="I10">IFERROR(_xlfn.IFS(H10="Jan",1,H10="Feb",2,H10="Mar",3,H10="Apr",4,H10="May",5,H10="Jun",6,H10="Jul",7,H10="Aug",8,H10="Sep",9,H10="Oct",10,H10="Nov",11,H10="Dec",12),"")</f>
        <v>5</v>
      </c>
      <c r="J10" s="15" t="s">
        <v>22</v>
      </c>
      <c r="K10" s="15" t="s">
        <v>22</v>
      </c>
      <c r="L10" s="15" t="s">
        <v>22</v>
      </c>
      <c r="M10" s="15" t="str" cm="1">
        <f t="array" ref="M10">IFERROR(_xlfn.IFS(L10="Sun",1,L10="Mon",2,L10="Tue",3,L10="Wed",4,L10="Thu",5,L10="Fri",6,L10="Sat",7),"")</f>
        <v/>
      </c>
      <c r="N10" s="17">
        <f>DATE($G10,$I10,25)-CHOOSE(WEEKDAY(DATE($G10,$I10,25)),6,7,1,2,3,4,5)</f>
        <v>45432</v>
      </c>
      <c r="O10" s="17">
        <f>DATE($G10,$I10,25)-CHOOSE(WEEKDAY(DATE($G10,$I10,25)),6,7,1,2,3,4,5)</f>
        <v>45432</v>
      </c>
      <c r="P10" s="17" t="str">
        <f t="shared" si="3"/>
        <v>Match</v>
      </c>
      <c r="Q10" s="17" t="str">
        <f t="shared" si="0"/>
        <v>Mon</v>
      </c>
      <c r="R10" s="17" cm="1">
        <f t="array" ref="R10">_xlfn.IFS($Q10="Sun",$O10+1,$Q10="Sat",$O10-1,TRUE,$O10)</f>
        <v>45432</v>
      </c>
      <c r="S10" s="17" t="str">
        <f t="shared" si="1"/>
        <v>Mon</v>
      </c>
      <c r="T10" s="15">
        <f t="shared" si="2"/>
        <v>2024</v>
      </c>
      <c r="U10" s="27">
        <v>45432</v>
      </c>
      <c r="V10" s="27">
        <v>0</v>
      </c>
    </row>
    <row r="11" spans="1:22" ht="13.2" x14ac:dyDescent="0.25">
      <c r="A11" s="15" t="s">
        <v>63</v>
      </c>
      <c r="B11" s="16" t="s">
        <v>67</v>
      </c>
      <c r="C11" s="16" t="s">
        <v>63</v>
      </c>
      <c r="D11" s="16" t="s">
        <v>68</v>
      </c>
      <c r="E11" s="16" t="s">
        <v>69</v>
      </c>
      <c r="F11" s="15"/>
      <c r="G11" s="15">
        <f t="shared" si="4"/>
        <v>2024</v>
      </c>
      <c r="H11" s="15" t="s">
        <v>38</v>
      </c>
      <c r="I11" s="15" cm="1">
        <f t="array" ref="I11">IFERROR(_xlfn.IFS(H11="Jan",1,H11="Feb",2,H11="Mar",3,H11="Apr",4,H11="May",5,H11="Jun",6,H11="Jul",7,H11="Aug",8,H11="Sep",9,H11="Oct",10,H11="Nov",11,H11="Dec",12),"")</f>
        <v>5</v>
      </c>
      <c r="J11" s="15" t="s">
        <v>22</v>
      </c>
      <c r="K11" s="15" t="s">
        <v>22</v>
      </c>
      <c r="L11" s="15" t="s">
        <v>28</v>
      </c>
      <c r="M11" s="15" cm="1">
        <f t="array" ref="M11">IFERROR(_xlfn.IFS(L11="Sun",1,L11="Mon",2,L11="Tue",3,L11="Wed",4,L11="Thu",5,L11="Fri",6,L11="Sat",7),"")</f>
        <v>2</v>
      </c>
      <c r="N11" s="17">
        <f>EOMONTH(DATE($G11,$I11,1),0)-CHOOSE(WEEKDAY(EOMONTH(DATE($G11,$I11,1),0)),6,0,1,2,3,4,5)</f>
        <v>45439</v>
      </c>
      <c r="O11" s="17">
        <f>EOMONTH(DATE($G11,$I11,1),0)-MOD(WEEKDAY(EOMONTH(DATE($G11,$I11,1),0))+5,7)</f>
        <v>45439</v>
      </c>
      <c r="P11" s="17" t="str">
        <f t="shared" si="3"/>
        <v>Match</v>
      </c>
      <c r="Q11" s="15" t="str">
        <f t="shared" si="0"/>
        <v>Mon</v>
      </c>
      <c r="R11" s="17" cm="1">
        <f t="array" ref="R11">_xlfn.IFS($Q11="Sun",$O11+1,$Q11="Sat",$O11-1,TRUE,$O11)</f>
        <v>45439</v>
      </c>
      <c r="S11" s="17" t="str">
        <f t="shared" si="1"/>
        <v>Mon</v>
      </c>
      <c r="T11" s="15">
        <f t="shared" si="2"/>
        <v>2024</v>
      </c>
      <c r="U11" s="27">
        <v>0</v>
      </c>
      <c r="V11" s="27">
        <v>45439</v>
      </c>
    </row>
    <row r="12" spans="1:22" ht="13.2" x14ac:dyDescent="0.25">
      <c r="A12" s="15" t="s">
        <v>63</v>
      </c>
      <c r="B12" s="16" t="s">
        <v>70</v>
      </c>
      <c r="C12" s="16" t="s">
        <v>63</v>
      </c>
      <c r="D12" s="16" t="s">
        <v>71</v>
      </c>
      <c r="E12" s="16" t="s">
        <v>20</v>
      </c>
      <c r="F12" s="15"/>
      <c r="G12" s="15">
        <f t="shared" si="4"/>
        <v>2024</v>
      </c>
      <c r="H12" s="15" t="s">
        <v>72</v>
      </c>
      <c r="I12" s="15" cm="1">
        <f t="array" ref="I12">IFERROR(_xlfn.IFS(H12="Jan",1,H12="Feb",2,H12="Mar",3,H12="Apr",4,H12="May",5,H12="Jun",6,H12="Jul",7,H12="Aug",8,H12="Sep",9,H12="Oct",10,H12="Nov",11,H12="Dec",12),"")</f>
        <v>6</v>
      </c>
      <c r="J12" s="15">
        <v>19</v>
      </c>
      <c r="K12" s="15" t="s">
        <v>22</v>
      </c>
      <c r="L12" s="15" t="s">
        <v>22</v>
      </c>
      <c r="M12" s="15" t="str" cm="1">
        <f t="array" ref="M12">IFERROR(_xlfn.IFS(L12="Sun",1,L12="Mon",2,L12="Tue",3,L12="Wed",4,L12="Thu",5,L12="Fri",6,L12="Sat",7),"")</f>
        <v/>
      </c>
      <c r="N12" s="17">
        <f t="shared" ref="N12:O14" si="5">DATE($G12,$I12,$J12)</f>
        <v>45462</v>
      </c>
      <c r="O12" s="17">
        <f t="shared" si="5"/>
        <v>45462</v>
      </c>
      <c r="P12" s="17" t="str">
        <f t="shared" si="3"/>
        <v>Match</v>
      </c>
      <c r="Q12" s="15" t="str">
        <f t="shared" si="0"/>
        <v>Wed</v>
      </c>
      <c r="R12" s="17" cm="1">
        <f t="array" ref="R12">_xlfn.IFS($Q12="Sun",$O12+1,$Q12="Sat",$O12-1,TRUE,$O12)</f>
        <v>45462</v>
      </c>
      <c r="S12" s="17" t="str">
        <f t="shared" si="1"/>
        <v>Wed</v>
      </c>
      <c r="T12" s="15">
        <f t="shared" si="2"/>
        <v>2024</v>
      </c>
      <c r="U12" s="27">
        <v>0</v>
      </c>
      <c r="V12" s="27">
        <v>45462</v>
      </c>
    </row>
    <row r="13" spans="1:22" ht="13.2" x14ac:dyDescent="0.25">
      <c r="A13" s="15" t="s">
        <v>85</v>
      </c>
      <c r="B13" s="16" t="s">
        <v>39</v>
      </c>
      <c r="C13" s="16" t="s">
        <v>18</v>
      </c>
      <c r="D13" s="18" t="s">
        <v>40</v>
      </c>
      <c r="E13" s="18" t="s">
        <v>20</v>
      </c>
      <c r="F13" s="15"/>
      <c r="G13" s="15">
        <f t="shared" si="4"/>
        <v>2024</v>
      </c>
      <c r="H13" s="19" t="s">
        <v>41</v>
      </c>
      <c r="I13" s="15" cm="1">
        <f t="array" ref="I13">IFERROR(_xlfn.IFS(H13="Jan",1,H13="Feb",2,H13="Mar",3,H13="Apr",4,H13="May",5,H13="Jun",6,H13="Jul",7,H13="Aug",8,H13="Sep",9,H13="Oct",10,H13="Nov",11,H13="Dec",12),"")</f>
        <v>7</v>
      </c>
      <c r="J13" s="15">
        <v>1</v>
      </c>
      <c r="K13" s="15" t="s">
        <v>22</v>
      </c>
      <c r="L13" s="15" t="s">
        <v>22</v>
      </c>
      <c r="M13" s="15" t="str" cm="1">
        <f t="array" ref="M13">IFERROR(_xlfn.IFS(L13="Sun",1,L13="Mon",2,L13="Tue",3,L13="Wed",4,L13="Thu",5,L13="Fri",6,L13="Sat",7),"")</f>
        <v/>
      </c>
      <c r="N13" s="17">
        <f t="shared" si="5"/>
        <v>45474</v>
      </c>
      <c r="O13" s="17">
        <f t="shared" si="5"/>
        <v>45474</v>
      </c>
      <c r="P13" s="17" t="str">
        <f t="shared" si="3"/>
        <v>Match</v>
      </c>
      <c r="Q13" s="17" t="str">
        <f t="shared" si="0"/>
        <v>Mon</v>
      </c>
      <c r="R13" s="17" cm="1">
        <f t="array" ref="R13">_xlfn.IFS($Q13="Sun",$O13+1,$Q13="Sat",$O13-1,TRUE,$O13)</f>
        <v>45474</v>
      </c>
      <c r="S13" s="17" t="str">
        <f t="shared" si="1"/>
        <v>Mon</v>
      </c>
      <c r="T13" s="15">
        <f t="shared" si="2"/>
        <v>2024</v>
      </c>
      <c r="U13" s="27">
        <v>45474</v>
      </c>
      <c r="V13" s="27">
        <v>0</v>
      </c>
    </row>
    <row r="14" spans="1:22" ht="13.2" x14ac:dyDescent="0.25">
      <c r="A14" s="15" t="s">
        <v>63</v>
      </c>
      <c r="B14" s="16" t="s">
        <v>73</v>
      </c>
      <c r="C14" s="16" t="s">
        <v>63</v>
      </c>
      <c r="D14" s="16" t="s">
        <v>74</v>
      </c>
      <c r="E14" s="16" t="s">
        <v>20</v>
      </c>
      <c r="F14" s="15"/>
      <c r="G14" s="15">
        <f t="shared" si="4"/>
        <v>2024</v>
      </c>
      <c r="H14" s="15" t="s">
        <v>41</v>
      </c>
      <c r="I14" s="15" cm="1">
        <f t="array" ref="I14">IFERROR(_xlfn.IFS(H14="Jan",1,H14="Feb",2,H14="Mar",3,H14="Apr",4,H14="May",5,H14="Jun",6,H14="Jul",7,H14="Aug",8,H14="Sep",9,H14="Oct",10,H14="Nov",11,H14="Dec",12),"")</f>
        <v>7</v>
      </c>
      <c r="J14" s="15">
        <v>4</v>
      </c>
      <c r="K14" s="15" t="s">
        <v>22</v>
      </c>
      <c r="L14" s="15" t="s">
        <v>22</v>
      </c>
      <c r="M14" s="15" t="str" cm="1">
        <f t="array" ref="M14">IFERROR(_xlfn.IFS(L14="Sun",1,L14="Mon",2,L14="Tue",3,L14="Wed",4,L14="Thu",5,L14="Fri",6,L14="Sat",7),"")</f>
        <v/>
      </c>
      <c r="N14" s="17">
        <f t="shared" si="5"/>
        <v>45477</v>
      </c>
      <c r="O14" s="17">
        <f t="shared" si="5"/>
        <v>45477</v>
      </c>
      <c r="P14" s="17" t="str">
        <f t="shared" si="3"/>
        <v>Match</v>
      </c>
      <c r="Q14" s="15" t="str">
        <f t="shared" si="0"/>
        <v>Thu</v>
      </c>
      <c r="R14" s="17" cm="1">
        <f t="array" ref="R14">_xlfn.IFS($Q14="Sun",$O14+1,$Q14="Sat",$O14-1,TRUE,$O14)</f>
        <v>45477</v>
      </c>
      <c r="S14" s="17" t="str">
        <f t="shared" si="1"/>
        <v>Thu</v>
      </c>
      <c r="T14" s="15">
        <f t="shared" si="2"/>
        <v>2024</v>
      </c>
      <c r="U14" s="27">
        <v>0</v>
      </c>
      <c r="V14" s="27">
        <v>45477</v>
      </c>
    </row>
    <row r="15" spans="1:22" ht="13.2" x14ac:dyDescent="0.25">
      <c r="A15" s="15" t="s">
        <v>85</v>
      </c>
      <c r="B15" s="16" t="s">
        <v>42</v>
      </c>
      <c r="C15" s="16" t="s">
        <v>43</v>
      </c>
      <c r="D15" s="16" t="s">
        <v>44</v>
      </c>
      <c r="E15" s="16" t="s">
        <v>26</v>
      </c>
      <c r="F15" s="15"/>
      <c r="G15" s="15">
        <f t="shared" si="4"/>
        <v>2024</v>
      </c>
      <c r="H15" s="15" t="s">
        <v>45</v>
      </c>
      <c r="I15" s="15" cm="1">
        <f t="array" ref="I15">IFERROR(_xlfn.IFS(H15="Jan",1,H15="Feb",2,H15="Mar",3,H15="Apr",4,H15="May",5,H15="Jun",6,H15="Jul",7,H15="Aug",8,H15="Sep",9,H15="Oct",10,H15="Nov",11,H15="Dec",12),"")</f>
        <v>8</v>
      </c>
      <c r="J15" s="15" t="s">
        <v>22</v>
      </c>
      <c r="K15" s="15">
        <v>1</v>
      </c>
      <c r="L15" s="15" t="s">
        <v>28</v>
      </c>
      <c r="M15" s="15" cm="1">
        <f t="array" ref="M15">IFERROR(_xlfn.IFS(L15="Sun",1,L15="Mon",2,L15="Tue",3,L15="Wed",4,L15="Thu",5,L15="Fri",6,L15="Sat",7),"")</f>
        <v>2</v>
      </c>
      <c r="N15" s="17">
        <f>DATE($G15,$I15,1)+7*($K15-1)+CHOOSE(WEEKDAY(DATE($G15,$I15,1)),1,0,6,5,4,3,2)</f>
        <v>45509</v>
      </c>
      <c r="O15" s="17">
        <f>DATE($G15,$I15,1)+7*($K15-1)+MOD(7-WEEKDAY(DATE($G15,$I15,1))+$M15,7)</f>
        <v>45509</v>
      </c>
      <c r="P15" s="17" t="str">
        <f t="shared" si="3"/>
        <v>Match</v>
      </c>
      <c r="Q15" s="17" t="str">
        <f t="shared" si="0"/>
        <v>Mon</v>
      </c>
      <c r="R15" s="17" cm="1">
        <f t="array" ref="R15">_xlfn.IFS($Q15="Sun",$O15+1,$Q15="Sat",$O15-1,TRUE,$O15)</f>
        <v>45509</v>
      </c>
      <c r="S15" s="17" t="str">
        <f t="shared" si="1"/>
        <v>Mon</v>
      </c>
      <c r="T15" s="15">
        <f t="shared" si="2"/>
        <v>2024</v>
      </c>
      <c r="U15" s="27">
        <v>45509</v>
      </c>
      <c r="V15" s="27">
        <v>0</v>
      </c>
    </row>
    <row r="16" spans="1:22" ht="13.2" x14ac:dyDescent="0.25">
      <c r="A16" s="15" t="s">
        <v>85</v>
      </c>
      <c r="B16" s="16" t="s">
        <v>46</v>
      </c>
      <c r="C16" s="16" t="s">
        <v>18</v>
      </c>
      <c r="D16" s="16" t="s">
        <v>47</v>
      </c>
      <c r="E16" s="16" t="s">
        <v>26</v>
      </c>
      <c r="F16" s="15"/>
      <c r="G16" s="15">
        <f t="shared" si="4"/>
        <v>2024</v>
      </c>
      <c r="H16" s="15" t="s">
        <v>48</v>
      </c>
      <c r="I16" s="15" cm="1">
        <f t="array" ref="I16">IFERROR(_xlfn.IFS(H16="Jan",1,H16="Feb",2,H16="Mar",3,H16="Apr",4,H16="May",5,H16="Jun",6,H16="Jul",7,H16="Aug",8,H16="Sep",9,H16="Oct",10,H16="Nov",11,H16="Dec",12),"")</f>
        <v>9</v>
      </c>
      <c r="J16" s="15" t="s">
        <v>22</v>
      </c>
      <c r="K16" s="15">
        <v>1</v>
      </c>
      <c r="L16" s="15" t="s">
        <v>28</v>
      </c>
      <c r="M16" s="15" cm="1">
        <f t="array" ref="M16">IFERROR(_xlfn.IFS(L16="Sun",1,L16="Mon",2,L16="Tue",3,L16="Wed",4,L16="Thu",5,L16="Fri",6,L16="Sat",7),"")</f>
        <v>2</v>
      </c>
      <c r="N16" s="17">
        <f>DATE($G16,$I16,1)+7*($K16-1)+CHOOSE(WEEKDAY(DATE($G16,$I16,1)),1,0,6,5,4,3,2)</f>
        <v>45537</v>
      </c>
      <c r="O16" s="17">
        <f>DATE($G16,$I16,1)+7*($K16-1)+MOD(7-WEEKDAY(DATE($G16,$I16,1))+$M16,7)</f>
        <v>45537</v>
      </c>
      <c r="P16" s="17" t="str">
        <f t="shared" si="3"/>
        <v>Match</v>
      </c>
      <c r="Q16" s="17" t="str">
        <f t="shared" si="0"/>
        <v>Mon</v>
      </c>
      <c r="R16" s="17" cm="1">
        <f t="array" ref="R16">_xlfn.IFS($Q16="Sun",$O16+1,$Q16="Sat",$O16-1,TRUE,$O16)</f>
        <v>45537</v>
      </c>
      <c r="S16" s="17" t="str">
        <f t="shared" si="1"/>
        <v>Mon</v>
      </c>
      <c r="T16" s="15">
        <f t="shared" si="2"/>
        <v>2024</v>
      </c>
      <c r="U16" s="27">
        <v>45537</v>
      </c>
      <c r="V16" s="27">
        <v>0</v>
      </c>
    </row>
    <row r="17" spans="1:22" ht="13.2" x14ac:dyDescent="0.25">
      <c r="A17" s="15" t="s">
        <v>63</v>
      </c>
      <c r="B17" s="16" t="s">
        <v>75</v>
      </c>
      <c r="C17" s="16" t="s">
        <v>63</v>
      </c>
      <c r="D17" s="16" t="s">
        <v>47</v>
      </c>
      <c r="E17" s="16" t="s">
        <v>26</v>
      </c>
      <c r="F17" s="15"/>
      <c r="G17" s="15">
        <f t="shared" si="4"/>
        <v>2024</v>
      </c>
      <c r="H17" s="15" t="s">
        <v>48</v>
      </c>
      <c r="I17" s="15" cm="1">
        <f t="array" ref="I17">IFERROR(_xlfn.IFS(H17="Jan",1,H17="Feb",2,H17="Mar",3,H17="Apr",4,H17="May",5,H17="Jun",6,H17="Jul",7,H17="Aug",8,H17="Sep",9,H17="Oct",10,H17="Nov",11,H17="Dec",12),"")</f>
        <v>9</v>
      </c>
      <c r="J17" s="15" t="s">
        <v>22</v>
      </c>
      <c r="K17" s="15">
        <v>1</v>
      </c>
      <c r="L17" s="15" t="s">
        <v>28</v>
      </c>
      <c r="M17" s="15" cm="1">
        <f t="array" ref="M17">IFERROR(_xlfn.IFS(L17="Sun",1,L17="Mon",2,L17="Tue",3,L17="Wed",4,L17="Thu",5,L17="Fri",6,L17="Sat",7),"")</f>
        <v>2</v>
      </c>
      <c r="N17" s="17">
        <f>DATE($G17,$I17,1)+7*($K17-1)+CHOOSE(WEEKDAY(DATE($G17,$I17,1)),1,0,6,5,4,3,2)</f>
        <v>45537</v>
      </c>
      <c r="O17" s="17">
        <f>DATE($G17,$I17,1)+7*($K17-1)+MOD(7-WEEKDAY(DATE($G17,$I17,1))+$M17,7)</f>
        <v>45537</v>
      </c>
      <c r="P17" s="17" t="str">
        <f t="shared" si="3"/>
        <v>Match</v>
      </c>
      <c r="Q17" s="15" t="str">
        <f t="shared" si="0"/>
        <v>Mon</v>
      </c>
      <c r="R17" s="17" cm="1">
        <f t="array" ref="R17">_xlfn.IFS($Q17="Sun",$O17+1,$Q17="Sat",$O17-1,TRUE,$O17)</f>
        <v>45537</v>
      </c>
      <c r="S17" s="17" t="str">
        <f t="shared" si="1"/>
        <v>Mon</v>
      </c>
      <c r="T17" s="15">
        <f t="shared" si="2"/>
        <v>2024</v>
      </c>
      <c r="U17" s="27">
        <v>0</v>
      </c>
      <c r="V17" s="27">
        <v>45537</v>
      </c>
    </row>
    <row r="18" spans="1:22" ht="13.2" x14ac:dyDescent="0.25">
      <c r="A18" s="15" t="s">
        <v>85</v>
      </c>
      <c r="B18" s="16" t="s">
        <v>49</v>
      </c>
      <c r="C18" s="16" t="s">
        <v>18</v>
      </c>
      <c r="D18" s="18" t="s">
        <v>50</v>
      </c>
      <c r="E18" s="18" t="s">
        <v>20</v>
      </c>
      <c r="F18" s="15"/>
      <c r="G18" s="15">
        <f t="shared" si="4"/>
        <v>2024</v>
      </c>
      <c r="H18" s="19" t="s">
        <v>48</v>
      </c>
      <c r="I18" s="15" cm="1">
        <f t="array" ref="I18">IFERROR(_xlfn.IFS(H18="Jan",1,H18="Feb",2,H18="Mar",3,H18="Apr",4,H18="May",5,H18="Jun",6,H18="Jul",7,H18="Aug",8,H18="Sep",9,H18="Oct",10,H18="Nov",11,H18="Dec",12),"")</f>
        <v>9</v>
      </c>
      <c r="J18" s="15">
        <v>30</v>
      </c>
      <c r="K18" s="15" t="s">
        <v>22</v>
      </c>
      <c r="L18" s="15" t="s">
        <v>22</v>
      </c>
      <c r="M18" s="15" t="str" cm="1">
        <f t="array" ref="M18">IFERROR(_xlfn.IFS(L18="Sun",1,L18="Mon",2,L18="Tue",3,L18="Wed",4,L18="Thu",5,L18="Fri",6,L18="Sat",7),"")</f>
        <v/>
      </c>
      <c r="N18" s="17">
        <f>DATE($G18,$I18,$J18)</f>
        <v>45565</v>
      </c>
      <c r="O18" s="17">
        <f>DATE($G18,$I18,$J18)</f>
        <v>45565</v>
      </c>
      <c r="P18" s="17" t="str">
        <f t="shared" si="3"/>
        <v>Match</v>
      </c>
      <c r="Q18" s="17" t="str">
        <f t="shared" si="0"/>
        <v>Mon</v>
      </c>
      <c r="R18" s="17" cm="1">
        <f t="array" ref="R18">_xlfn.IFS($Q18="Sun",$O18+1,$Q18="Sat",$O18-1,TRUE,$O18)</f>
        <v>45565</v>
      </c>
      <c r="S18" s="17" t="str">
        <f t="shared" si="1"/>
        <v>Mon</v>
      </c>
      <c r="T18" s="15">
        <f t="shared" si="2"/>
        <v>2024</v>
      </c>
      <c r="U18" s="27">
        <v>45565</v>
      </c>
      <c r="V18" s="27">
        <v>0</v>
      </c>
    </row>
    <row r="19" spans="1:22" ht="13.2" x14ac:dyDescent="0.25">
      <c r="A19" s="15" t="s">
        <v>85</v>
      </c>
      <c r="B19" s="16" t="s">
        <v>51</v>
      </c>
      <c r="C19" s="16" t="s">
        <v>35</v>
      </c>
      <c r="D19" s="16" t="s">
        <v>52</v>
      </c>
      <c r="E19" s="16" t="s">
        <v>26</v>
      </c>
      <c r="F19" s="15"/>
      <c r="G19" s="15">
        <f t="shared" si="4"/>
        <v>2024</v>
      </c>
      <c r="H19" s="15" t="s">
        <v>53</v>
      </c>
      <c r="I19" s="15" cm="1">
        <f t="array" ref="I19">IFERROR(_xlfn.IFS(H19="Jan",1,H19="Feb",2,H19="Mar",3,H19="Apr",4,H19="May",5,H19="Jun",6,H19="Jul",7,H19="Aug",8,H19="Sep",9,H19="Oct",10,H19="Nov",11,H19="Dec",12),"")</f>
        <v>10</v>
      </c>
      <c r="J19" s="15" t="s">
        <v>22</v>
      </c>
      <c r="K19" s="15">
        <v>2</v>
      </c>
      <c r="L19" s="15" t="s">
        <v>28</v>
      </c>
      <c r="M19" s="15" cm="1">
        <f t="array" ref="M19">IFERROR(_xlfn.IFS(L19="Sun",1,L19="Mon",2,L19="Tue",3,L19="Wed",4,L19="Thu",5,L19="Fri",6,L19="Sat",7),"")</f>
        <v>2</v>
      </c>
      <c r="N19" s="17">
        <f>DATE($G19,$I19,1)+7*($K19-1)+CHOOSE(WEEKDAY(DATE($G19,$I19,1)),1,0,6,5,4,3,2)</f>
        <v>45579</v>
      </c>
      <c r="O19" s="17">
        <f>DATE($G19,$I19,1)+7*($K19-1)+MOD(7-WEEKDAY(DATE($G19,$I19,1))+$M19,7)</f>
        <v>45579</v>
      </c>
      <c r="P19" s="17" t="str">
        <f t="shared" si="3"/>
        <v>Match</v>
      </c>
      <c r="Q19" s="17" t="str">
        <f t="shared" si="0"/>
        <v>Mon</v>
      </c>
      <c r="R19" s="17" cm="1">
        <f t="array" ref="R19">_xlfn.IFS($Q19="Sun",$O19+1,$Q19="Sat",$O19-1,TRUE,$O19)</f>
        <v>45579</v>
      </c>
      <c r="S19" s="17" t="str">
        <f t="shared" si="1"/>
        <v>Mon</v>
      </c>
      <c r="T19" s="15">
        <f t="shared" si="2"/>
        <v>2024</v>
      </c>
      <c r="U19" s="27">
        <v>45579</v>
      </c>
      <c r="V19" s="27">
        <v>0</v>
      </c>
    </row>
    <row r="20" spans="1:22" ht="13.2" x14ac:dyDescent="0.25">
      <c r="A20" s="15" t="s">
        <v>63</v>
      </c>
      <c r="B20" s="16" t="s">
        <v>76</v>
      </c>
      <c r="C20" s="16" t="s">
        <v>63</v>
      </c>
      <c r="D20" s="16" t="s">
        <v>52</v>
      </c>
      <c r="E20" s="16" t="s">
        <v>26</v>
      </c>
      <c r="F20" s="15"/>
      <c r="G20" s="15">
        <f t="shared" si="4"/>
        <v>2024</v>
      </c>
      <c r="H20" s="15" t="s">
        <v>53</v>
      </c>
      <c r="I20" s="15" cm="1">
        <f t="array" ref="I20">IFERROR(_xlfn.IFS(H20="Jan",1,H20="Feb",2,H20="Mar",3,H20="Apr",4,H20="May",5,H20="Jun",6,H20="Jul",7,H20="Aug",8,H20="Sep",9,H20="Oct",10,H20="Nov",11,H20="Dec",12),"")</f>
        <v>10</v>
      </c>
      <c r="J20" s="15" t="s">
        <v>22</v>
      </c>
      <c r="K20" s="15">
        <v>2</v>
      </c>
      <c r="L20" s="15" t="s">
        <v>28</v>
      </c>
      <c r="M20" s="15" cm="1">
        <f t="array" ref="M20">IFERROR(_xlfn.IFS(L20="Sun",1,L20="Mon",2,L20="Tue",3,L20="Wed",4,L20="Thu",5,L20="Fri",6,L20="Sat",7),"")</f>
        <v>2</v>
      </c>
      <c r="N20" s="17">
        <f>DATE($G20,$I20,1)+7*($K20-1)+CHOOSE(WEEKDAY(DATE($G20,$I20,1)),1,0,6,5,4,3,2)</f>
        <v>45579</v>
      </c>
      <c r="O20" s="17">
        <f>DATE($G20,$I20,1)+7*($K20-1)+MOD(7-WEEKDAY(DATE($G20,$I20,1))+$M20,7)</f>
        <v>45579</v>
      </c>
      <c r="P20" s="17" t="str">
        <f t="shared" si="3"/>
        <v>Match</v>
      </c>
      <c r="Q20" s="15" t="str">
        <f t="shared" si="0"/>
        <v>Mon</v>
      </c>
      <c r="R20" s="17" cm="1">
        <f t="array" ref="R20">_xlfn.IFS($Q20="Sun",$O20+1,$Q20="Sat",$O20-1,TRUE,$O20)</f>
        <v>45579</v>
      </c>
      <c r="S20" s="17" t="str">
        <f t="shared" si="1"/>
        <v>Mon</v>
      </c>
      <c r="T20" s="15">
        <f t="shared" si="2"/>
        <v>2024</v>
      </c>
      <c r="U20" s="27">
        <v>0</v>
      </c>
      <c r="V20" s="27">
        <v>45579</v>
      </c>
    </row>
    <row r="21" spans="1:22" ht="13.2" x14ac:dyDescent="0.25">
      <c r="A21" s="15" t="s">
        <v>85</v>
      </c>
      <c r="B21" s="16" t="s">
        <v>54</v>
      </c>
      <c r="C21" s="16" t="s">
        <v>55</v>
      </c>
      <c r="D21" s="18" t="s">
        <v>56</v>
      </c>
      <c r="E21" s="18" t="s">
        <v>20</v>
      </c>
      <c r="F21" s="15"/>
      <c r="G21" s="15">
        <f t="shared" si="4"/>
        <v>2024</v>
      </c>
      <c r="H21" s="19" t="s">
        <v>57</v>
      </c>
      <c r="I21" s="15" cm="1">
        <f t="array" ref="I21">IFERROR(_xlfn.IFS(H21="Jan",1,H21="Feb",2,H21="Mar",3,H21="Apr",4,H21="May",5,H21="Jun",6,H21="Jul",7,H21="Aug",8,H21="Sep",9,H21="Oct",10,H21="Nov",11,H21="Dec",12),"")</f>
        <v>11</v>
      </c>
      <c r="J21" s="15">
        <v>11</v>
      </c>
      <c r="K21" s="15" t="s">
        <v>22</v>
      </c>
      <c r="L21" s="15" t="s">
        <v>22</v>
      </c>
      <c r="M21" s="15" t="str" cm="1">
        <f t="array" ref="M21">IFERROR(_xlfn.IFS(L21="Sun",1,L21="Mon",2,L21="Tue",3,L21="Wed",4,L21="Thu",5,L21="Fri",6,L21="Sat",7),"")</f>
        <v/>
      </c>
      <c r="N21" s="17">
        <f>DATE($G21,$I21,$J21)</f>
        <v>45607</v>
      </c>
      <c r="O21" s="17">
        <f>DATE($G21,$I21,$J21)</f>
        <v>45607</v>
      </c>
      <c r="P21" s="17" t="str">
        <f t="shared" si="3"/>
        <v>Match</v>
      </c>
      <c r="Q21" s="17" t="str">
        <f t="shared" si="0"/>
        <v>Mon</v>
      </c>
      <c r="R21" s="17" cm="1">
        <f t="array" ref="R21">_xlfn.IFS($Q21="Sun",$O21+1,$Q21="Sat",$O21-1,TRUE,$O21)</f>
        <v>45607</v>
      </c>
      <c r="S21" s="17" t="str">
        <f t="shared" si="1"/>
        <v>Mon</v>
      </c>
      <c r="T21" s="15">
        <f t="shared" si="2"/>
        <v>2024</v>
      </c>
      <c r="U21" s="27">
        <v>45607</v>
      </c>
      <c r="V21" s="27">
        <v>0</v>
      </c>
    </row>
    <row r="22" spans="1:22" ht="13.2" x14ac:dyDescent="0.25">
      <c r="A22" s="15" t="s">
        <v>63</v>
      </c>
      <c r="B22" s="16" t="s">
        <v>77</v>
      </c>
      <c r="C22" s="16" t="s">
        <v>63</v>
      </c>
      <c r="D22" s="16" t="s">
        <v>56</v>
      </c>
      <c r="E22" s="16" t="s">
        <v>20</v>
      </c>
      <c r="F22" s="15"/>
      <c r="G22" s="15">
        <f t="shared" si="4"/>
        <v>2024</v>
      </c>
      <c r="H22" s="15" t="s">
        <v>57</v>
      </c>
      <c r="I22" s="15" cm="1">
        <f t="array" ref="I22">IFERROR(_xlfn.IFS(H22="Jan",1,H22="Feb",2,H22="Mar",3,H22="Apr",4,H22="May",5,H22="Jun",6,H22="Jul",7,H22="Aug",8,H22="Sep",9,H22="Oct",10,H22="Nov",11,H22="Dec",12),"")</f>
        <v>11</v>
      </c>
      <c r="J22" s="15">
        <v>11</v>
      </c>
      <c r="K22" s="15" t="s">
        <v>22</v>
      </c>
      <c r="L22" s="15" t="s">
        <v>22</v>
      </c>
      <c r="M22" s="15" t="str" cm="1">
        <f t="array" ref="M22">IFERROR(_xlfn.IFS(L22="Sun",1,L22="Mon",2,L22="Tue",3,L22="Wed",4,L22="Thu",5,L22="Fri",6,L22="Sat",7),"")</f>
        <v/>
      </c>
      <c r="N22" s="17">
        <f>DATE($G22,$I22,$J22)</f>
        <v>45607</v>
      </c>
      <c r="O22" s="17">
        <f>DATE($G22,$I22,$J22)</f>
        <v>45607</v>
      </c>
      <c r="P22" s="17" t="str">
        <f t="shared" si="3"/>
        <v>Match</v>
      </c>
      <c r="Q22" s="15" t="str">
        <f t="shared" si="0"/>
        <v>Mon</v>
      </c>
      <c r="R22" s="17" cm="1">
        <f t="array" ref="R22">_xlfn.IFS($Q22="Sun",$O22+1,$Q22="Sat",$O22-1,TRUE,$O22)</f>
        <v>45607</v>
      </c>
      <c r="S22" s="17" t="str">
        <f t="shared" si="1"/>
        <v>Mon</v>
      </c>
      <c r="T22" s="15">
        <f t="shared" si="2"/>
        <v>2024</v>
      </c>
      <c r="U22" s="27">
        <v>0</v>
      </c>
      <c r="V22" s="27">
        <v>45607</v>
      </c>
    </row>
    <row r="23" spans="1:22" ht="13.2" x14ac:dyDescent="0.25">
      <c r="A23" s="15" t="s">
        <v>63</v>
      </c>
      <c r="B23" s="16" t="s">
        <v>78</v>
      </c>
      <c r="C23" s="16" t="s">
        <v>63</v>
      </c>
      <c r="D23" s="16" t="s">
        <v>79</v>
      </c>
      <c r="E23" s="16" t="s">
        <v>80</v>
      </c>
      <c r="F23" s="15"/>
      <c r="G23" s="15">
        <f t="shared" si="4"/>
        <v>2024</v>
      </c>
      <c r="H23" s="15" t="s">
        <v>57</v>
      </c>
      <c r="I23" s="15" cm="1">
        <f t="array" ref="I23">IFERROR(_xlfn.IFS(H23="Jan",1,H23="Feb",2,H23="Mar",3,H23="Apr",4,H23="May",5,H23="Jun",6,H23="Jul",7,H23="Aug",8,H23="Sep",9,H23="Oct",10,H23="Nov",11,H23="Dec",12),"")</f>
        <v>11</v>
      </c>
      <c r="J23" s="15" t="s">
        <v>22</v>
      </c>
      <c r="K23" s="15">
        <v>4</v>
      </c>
      <c r="L23" s="15" t="s">
        <v>81</v>
      </c>
      <c r="M23" s="15" cm="1">
        <f t="array" ref="M23">IFERROR(_xlfn.IFS(L23="Sun",1,L23="Mon",2,L23="Tue",3,L23="Wed",4,L23="Thu",5,L23="Fri",6,L23="Sat",7),"")</f>
        <v>5</v>
      </c>
      <c r="N23" s="17">
        <f>DATE($G23,$I23,1)+7*($K23-1)+CHOOSE(WEEKDAY(DATE($G23,$I23,1)),4,3,2,1,0,6,5)</f>
        <v>45624</v>
      </c>
      <c r="O23" s="17">
        <f>DATE($G23,$I23,1)+7*($K23-1)+MOD(7-WEEKDAY(DATE($G23,$I23,1))+$M23,7)</f>
        <v>45624</v>
      </c>
      <c r="P23" s="17" t="str">
        <f t="shared" si="3"/>
        <v>Match</v>
      </c>
      <c r="Q23" s="15" t="str">
        <f t="shared" si="0"/>
        <v>Thu</v>
      </c>
      <c r="R23" s="17" cm="1">
        <f t="array" ref="R23">_xlfn.IFS($Q23="Sun",$O23+1,$Q23="Sat",$O23-1,TRUE,$O23)</f>
        <v>45624</v>
      </c>
      <c r="S23" s="17" t="str">
        <f t="shared" si="1"/>
        <v>Thu</v>
      </c>
      <c r="T23" s="15">
        <f t="shared" si="2"/>
        <v>2024</v>
      </c>
      <c r="U23" s="27">
        <v>0</v>
      </c>
      <c r="V23" s="27">
        <v>45624</v>
      </c>
    </row>
    <row r="24" spans="1:22" ht="13.2" x14ac:dyDescent="0.25">
      <c r="A24" s="15" t="s">
        <v>85</v>
      </c>
      <c r="B24" s="16" t="s">
        <v>58</v>
      </c>
      <c r="C24" s="16" t="s">
        <v>18</v>
      </c>
      <c r="D24" s="18" t="s">
        <v>59</v>
      </c>
      <c r="E24" s="18" t="s">
        <v>20</v>
      </c>
      <c r="F24" s="15"/>
      <c r="G24" s="15">
        <f t="shared" si="4"/>
        <v>2024</v>
      </c>
      <c r="H24" s="19" t="s">
        <v>60</v>
      </c>
      <c r="I24" s="15" cm="1">
        <f t="array" ref="I24">IFERROR(_xlfn.IFS(H24="Jan",1,H24="Feb",2,H24="Mar",3,H24="Apr",4,H24="May",5,H24="Jun",6,H24="Jul",7,H24="Aug",8,H24="Sep",9,H24="Oct",10,H24="Nov",11,H24="Dec",12),"")</f>
        <v>12</v>
      </c>
      <c r="J24" s="15">
        <v>25</v>
      </c>
      <c r="K24" s="15" t="s">
        <v>22</v>
      </c>
      <c r="L24" s="15" t="s">
        <v>22</v>
      </c>
      <c r="M24" s="15" t="str" cm="1">
        <f t="array" ref="M24">IFERROR(_xlfn.IFS(L24="Sun",1,L24="Mon",2,L24="Tue",3,L24="Wed",4,L24="Thu",5,L24="Fri",6,L24="Sat",7),"")</f>
        <v/>
      </c>
      <c r="N24" s="17">
        <f t="shared" ref="N24:O28" si="6">DATE($G24,$I24,$J24)</f>
        <v>45651</v>
      </c>
      <c r="O24" s="17">
        <f t="shared" si="6"/>
        <v>45651</v>
      </c>
      <c r="P24" s="17" t="str">
        <f t="shared" si="3"/>
        <v>Match</v>
      </c>
      <c r="Q24" s="17" t="str">
        <f t="shared" si="0"/>
        <v>Wed</v>
      </c>
      <c r="R24" s="17" cm="1">
        <f t="array" ref="R24">_xlfn.IFS($Q24="Sun",$O24+1,$Q24="Sat",$O24-1,TRUE,$O24)</f>
        <v>45651</v>
      </c>
      <c r="S24" s="17" t="str">
        <f t="shared" si="1"/>
        <v>Wed</v>
      </c>
      <c r="T24" s="15">
        <f t="shared" si="2"/>
        <v>2024</v>
      </c>
      <c r="U24" s="27">
        <v>45651</v>
      </c>
      <c r="V24" s="27">
        <v>0</v>
      </c>
    </row>
    <row r="25" spans="1:22" ht="13.2" x14ac:dyDescent="0.25">
      <c r="A25" s="15" t="s">
        <v>63</v>
      </c>
      <c r="B25" s="16" t="s">
        <v>58</v>
      </c>
      <c r="C25" s="16" t="s">
        <v>63</v>
      </c>
      <c r="D25" s="16" t="s">
        <v>59</v>
      </c>
      <c r="E25" s="16" t="s">
        <v>20</v>
      </c>
      <c r="F25" s="15"/>
      <c r="G25" s="15">
        <f t="shared" si="4"/>
        <v>2024</v>
      </c>
      <c r="H25" s="15" t="s">
        <v>60</v>
      </c>
      <c r="I25" s="15" cm="1">
        <f t="array" ref="I25">IFERROR(_xlfn.IFS(H25="Jan",1,H25="Feb",2,H25="Mar",3,H25="Apr",4,H25="May",5,H25="Jun",6,H25="Jul",7,H25="Aug",8,H25="Sep",9,H25="Oct",10,H25="Nov",11,H25="Dec",12),"")</f>
        <v>12</v>
      </c>
      <c r="J25" s="15">
        <v>25</v>
      </c>
      <c r="K25" s="15" t="s">
        <v>22</v>
      </c>
      <c r="L25" s="15" t="s">
        <v>22</v>
      </c>
      <c r="M25" s="15" t="str" cm="1">
        <f t="array" ref="M25">IFERROR(_xlfn.IFS(L25="Sun",1,L25="Mon",2,L25="Tue",3,L25="Wed",4,L25="Thu",5,L25="Fri",6,L25="Sat",7),"")</f>
        <v/>
      </c>
      <c r="N25" s="17">
        <f t="shared" si="6"/>
        <v>45651</v>
      </c>
      <c r="O25" s="17">
        <f t="shared" si="6"/>
        <v>45651</v>
      </c>
      <c r="P25" s="17" t="str">
        <f t="shared" si="3"/>
        <v>Match</v>
      </c>
      <c r="Q25" s="15" t="str">
        <f t="shared" si="0"/>
        <v>Wed</v>
      </c>
      <c r="R25" s="17" cm="1">
        <f t="array" ref="R25">_xlfn.IFS($Q25="Sun",$O25+1,$Q25="Sat",$O25-1,TRUE,$O25)</f>
        <v>45651</v>
      </c>
      <c r="S25" s="17" t="str">
        <f t="shared" si="1"/>
        <v>Wed</v>
      </c>
      <c r="T25" s="15">
        <f t="shared" si="2"/>
        <v>2024</v>
      </c>
      <c r="U25" s="27">
        <v>0</v>
      </c>
      <c r="V25" s="27">
        <v>45651</v>
      </c>
    </row>
    <row r="26" spans="1:22" ht="13.2" x14ac:dyDescent="0.25">
      <c r="A26" s="20" t="s">
        <v>85</v>
      </c>
      <c r="B26" s="21" t="s">
        <v>82</v>
      </c>
      <c r="C26" s="21" t="s">
        <v>83</v>
      </c>
      <c r="D26" s="22" t="s">
        <v>84</v>
      </c>
      <c r="E26" s="22" t="s">
        <v>20</v>
      </c>
      <c r="F26" s="20"/>
      <c r="G26" s="15">
        <f t="shared" si="4"/>
        <v>2024</v>
      </c>
      <c r="H26" s="23" t="s">
        <v>60</v>
      </c>
      <c r="I26" s="20" cm="1">
        <f t="array" ref="I26">IFERROR(_xlfn.IFS(H26="Jan",1,H26="Feb",2,H26="Mar",3,H26="Apr",4,H26="May",5,H26="Jun",6,H26="Jul",7,H26="Aug",8,H26="Sep",9,H26="Oct",10,H26="Nov",11,H26="Dec",12),"")</f>
        <v>12</v>
      </c>
      <c r="J26" s="20">
        <v>26</v>
      </c>
      <c r="K26" s="20" t="s">
        <v>22</v>
      </c>
      <c r="L26" s="20" t="s">
        <v>22</v>
      </c>
      <c r="M26" s="20" t="str" cm="1">
        <f t="array" ref="M26">IFERROR(_xlfn.IFS(L26="Sun",1,L26="Mon",2,L26="Tue",3,L26="Wed",4,L26="Thu",5,L26="Fri",6,L26="Sat",7),"")</f>
        <v/>
      </c>
      <c r="N26" s="24">
        <f t="shared" si="6"/>
        <v>45652</v>
      </c>
      <c r="O26" s="24">
        <f t="shared" si="6"/>
        <v>45652</v>
      </c>
      <c r="P26" s="24" t="str">
        <f t="shared" si="3"/>
        <v>Match</v>
      </c>
      <c r="Q26" s="24" t="str">
        <f t="shared" si="0"/>
        <v>Thu</v>
      </c>
      <c r="R26" s="24" cm="1">
        <f t="array" ref="R26">_xlfn.IFS($Q26="Sun",$O26+1,$Q26="Sat",$O26-1,TRUE,$O26)</f>
        <v>45652</v>
      </c>
      <c r="S26" s="24" t="str">
        <f t="shared" si="1"/>
        <v>Thu</v>
      </c>
      <c r="T26" s="20">
        <f t="shared" si="2"/>
        <v>2024</v>
      </c>
      <c r="U26" s="28">
        <v>0</v>
      </c>
      <c r="V26" s="28">
        <v>0</v>
      </c>
    </row>
    <row r="27" spans="1:22" ht="13.2" x14ac:dyDescent="0.25">
      <c r="A27" s="10" t="s">
        <v>85</v>
      </c>
      <c r="B27" s="11" t="s">
        <v>17</v>
      </c>
      <c r="C27" s="11" t="s">
        <v>18</v>
      </c>
      <c r="D27" s="12" t="s">
        <v>19</v>
      </c>
      <c r="E27" s="12" t="s">
        <v>20</v>
      </c>
      <c r="F27" s="10"/>
      <c r="G27" s="26">
        <f>G4+1</f>
        <v>2025</v>
      </c>
      <c r="H27" s="13" t="s">
        <v>21</v>
      </c>
      <c r="I27" s="10" cm="1">
        <f t="array" ref="I27">IFERROR(_xlfn.IFS(H27="Jan",1,H27="Feb",2,H27="Mar",3,H27="Apr",4,H27="May",5,H27="Jun",6,H27="Jul",7,H27="Aug",8,H27="Sep",9,H27="Oct",10,H27="Nov",11,H27="Dec",12),"")</f>
        <v>1</v>
      </c>
      <c r="J27" s="10">
        <v>1</v>
      </c>
      <c r="K27" s="10" t="s">
        <v>22</v>
      </c>
      <c r="L27" s="10" t="s">
        <v>22</v>
      </c>
      <c r="M27" s="10" t="str" cm="1">
        <f t="array" ref="M27">IFERROR(_xlfn.IFS(L27="Sun",1,L27="Mon",2,L27="Tue",3,L27="Wed",4,L27="Thu",5,L27="Fri",6,L27="Sat",7),"")</f>
        <v/>
      </c>
      <c r="N27" s="14">
        <f t="shared" si="6"/>
        <v>45658</v>
      </c>
      <c r="O27" s="14">
        <f t="shared" si="6"/>
        <v>45658</v>
      </c>
      <c r="P27" s="14" t="str">
        <f>IF(N27=O27,"Match","Not Match")</f>
        <v>Match</v>
      </c>
      <c r="Q27" s="14" t="str">
        <f t="shared" si="0"/>
        <v>Wed</v>
      </c>
      <c r="R27" s="14" cm="1">
        <f t="array" ref="R27">_xlfn.IFS($Q27="Sun",$O27+1,$Q27="Sat",$O27-1,TRUE,$O27)</f>
        <v>45658</v>
      </c>
      <c r="S27" s="14" t="str">
        <f t="shared" si="1"/>
        <v>Wed</v>
      </c>
      <c r="T27" s="10">
        <f t="shared" si="2"/>
        <v>2025</v>
      </c>
      <c r="U27" s="29">
        <v>45658</v>
      </c>
      <c r="V27" s="29">
        <v>0</v>
      </c>
    </row>
    <row r="28" spans="1:22" ht="13.2" x14ac:dyDescent="0.25">
      <c r="A28" s="15" t="s">
        <v>63</v>
      </c>
      <c r="B28" s="16" t="s">
        <v>17</v>
      </c>
      <c r="C28" s="16" t="s">
        <v>63</v>
      </c>
      <c r="D28" s="16" t="s">
        <v>19</v>
      </c>
      <c r="E28" s="16" t="s">
        <v>20</v>
      </c>
      <c r="F28" s="15"/>
      <c r="G28" s="15">
        <f>$G$27</f>
        <v>2025</v>
      </c>
      <c r="H28" s="15" t="s">
        <v>21</v>
      </c>
      <c r="I28" s="15" cm="1">
        <f t="array" ref="I28">IFERROR(_xlfn.IFS(H28="Jan",1,H28="Feb",2,H28="Mar",3,H28="Apr",4,H28="May",5,H28="Jun",6,H28="Jul",7,H28="Aug",8,H28="Sep",9,H28="Oct",10,H28="Nov",11,H28="Dec",12),"")</f>
        <v>1</v>
      </c>
      <c r="J28" s="15">
        <v>1</v>
      </c>
      <c r="K28" s="15" t="s">
        <v>22</v>
      </c>
      <c r="L28" s="15" t="s">
        <v>22</v>
      </c>
      <c r="M28" s="15" t="str" cm="1">
        <f t="array" ref="M28">IFERROR(_xlfn.IFS(L28="Sun",1,L28="Mon",2,L28="Tue",3,L28="Wed",4,L28="Thu",5,L28="Fri",6,L28="Sat",7),"")</f>
        <v/>
      </c>
      <c r="N28" s="17">
        <f t="shared" si="6"/>
        <v>45658</v>
      </c>
      <c r="O28" s="17">
        <f t="shared" si="6"/>
        <v>45658</v>
      </c>
      <c r="P28" s="17" t="str">
        <f t="shared" ref="P28:P49" si="7">IF(N28=O28,"Match","Not Match")</f>
        <v>Match</v>
      </c>
      <c r="Q28" s="15" t="str">
        <f t="shared" si="0"/>
        <v>Wed</v>
      </c>
      <c r="R28" s="17" cm="1">
        <f t="array" ref="R28">_xlfn.IFS($Q28="Sun",$O28+1,$Q28="Sat",$O28-1,TRUE,$O28)</f>
        <v>45658</v>
      </c>
      <c r="S28" s="17" t="str">
        <f t="shared" si="1"/>
        <v>Wed</v>
      </c>
      <c r="T28" s="15">
        <f t="shared" si="2"/>
        <v>2025</v>
      </c>
      <c r="U28" s="27">
        <v>0</v>
      </c>
      <c r="V28" s="27">
        <v>45658</v>
      </c>
    </row>
    <row r="29" spans="1:22" ht="13.2" x14ac:dyDescent="0.25">
      <c r="A29" s="15" t="s">
        <v>63</v>
      </c>
      <c r="B29" s="16" t="s">
        <v>64</v>
      </c>
      <c r="C29" s="16" t="s">
        <v>63</v>
      </c>
      <c r="D29" s="16" t="s">
        <v>65</v>
      </c>
      <c r="E29" s="16" t="s">
        <v>26</v>
      </c>
      <c r="F29" s="15"/>
      <c r="G29" s="15">
        <f t="shared" ref="G29:G49" si="8">$G$27</f>
        <v>2025</v>
      </c>
      <c r="H29" s="15" t="s">
        <v>21</v>
      </c>
      <c r="I29" s="15" cm="1">
        <f t="array" ref="I29">IFERROR(_xlfn.IFS(H29="Jan",1,H29="Feb",2,H29="Mar",3,H29="Apr",4,H29="May",5,H29="Jun",6,H29="Jul",7,H29="Aug",8,H29="Sep",9,H29="Oct",10,H29="Nov",11,H29="Dec",12),"")</f>
        <v>1</v>
      </c>
      <c r="J29" s="15" t="s">
        <v>22</v>
      </c>
      <c r="K29" s="15">
        <v>3</v>
      </c>
      <c r="L29" s="15" t="s">
        <v>28</v>
      </c>
      <c r="M29" s="15" cm="1">
        <f t="array" ref="M29">IFERROR(_xlfn.IFS(L29="Sun",1,L29="Mon",2,L29="Tue",3,L29="Wed",4,L29="Thu",5,L29="Fri",6,L29="Sat",7),"")</f>
        <v>2</v>
      </c>
      <c r="N29" s="17">
        <f>DATE($G29,$I29,1)+7*($K29-1)+CHOOSE(WEEKDAY(DATE($G29,$I29,1)),1,0,6,5,4,3,2)</f>
        <v>45677</v>
      </c>
      <c r="O29" s="17">
        <f>DATE($G29,$I29,1)+7*($K29-1)+MOD(7-WEEKDAY(DATE($G29,$I29,1))+$M29,7)</f>
        <v>45677</v>
      </c>
      <c r="P29" s="17" t="str">
        <f t="shared" si="7"/>
        <v>Match</v>
      </c>
      <c r="Q29" s="15" t="str">
        <f t="shared" si="0"/>
        <v>Mon</v>
      </c>
      <c r="R29" s="17" cm="1">
        <f t="array" ref="R29">_xlfn.IFS($Q29="Sun",$O29+1,$Q29="Sat",$O29-1,TRUE,$O29)</f>
        <v>45677</v>
      </c>
      <c r="S29" s="17" t="str">
        <f t="shared" si="1"/>
        <v>Mon</v>
      </c>
      <c r="T29" s="15">
        <f t="shared" si="2"/>
        <v>2025</v>
      </c>
      <c r="U29" s="27">
        <v>0</v>
      </c>
      <c r="V29" s="27">
        <v>45677</v>
      </c>
    </row>
    <row r="30" spans="1:22" ht="13.2" x14ac:dyDescent="0.25">
      <c r="A30" s="15" t="s">
        <v>85</v>
      </c>
      <c r="B30" s="16" t="s">
        <v>23</v>
      </c>
      <c r="C30" s="16" t="s">
        <v>24</v>
      </c>
      <c r="D30" s="16" t="s">
        <v>25</v>
      </c>
      <c r="E30" s="16" t="s">
        <v>26</v>
      </c>
      <c r="F30" s="15"/>
      <c r="G30" s="15">
        <f t="shared" si="8"/>
        <v>2025</v>
      </c>
      <c r="H30" s="15" t="s">
        <v>27</v>
      </c>
      <c r="I30" s="15" cm="1">
        <f t="array" ref="I30">IFERROR(_xlfn.IFS(H30="Jan",1,H30="Feb",2,H30="Mar",3,H30="Apr",4,H30="May",5,H30="Jun",6,H30="Jul",7,H30="Aug",8,H30="Sep",9,H30="Oct",10,H30="Nov",11,H30="Dec",12),"")</f>
        <v>2</v>
      </c>
      <c r="J30" s="15" t="s">
        <v>22</v>
      </c>
      <c r="K30" s="15">
        <v>3</v>
      </c>
      <c r="L30" s="15" t="s">
        <v>28</v>
      </c>
      <c r="M30" s="15" cm="1">
        <f t="array" ref="M30">IFERROR(_xlfn.IFS(L30="Sun",1,L30="Mon",2,L30="Tue",3,L30="Wed",4,L30="Thu",5,L30="Fri",6,L30="Sat",7),"")</f>
        <v>2</v>
      </c>
      <c r="N30" s="17">
        <f>DATE($G30,$I30,1)+7*($K30-1)+CHOOSE(WEEKDAY(DATE($G30,$I30,1)),1,0,6,5,4,3,2)</f>
        <v>45705</v>
      </c>
      <c r="O30" s="17">
        <f>DATE($G30,$I30,1)+7*($K30-1)+MOD(7-WEEKDAY(DATE($G30,$I30,1))+$M30,7)</f>
        <v>45705</v>
      </c>
      <c r="P30" s="17" t="str">
        <f t="shared" si="7"/>
        <v>Match</v>
      </c>
      <c r="Q30" s="17" t="str">
        <f t="shared" si="0"/>
        <v>Mon</v>
      </c>
      <c r="R30" s="17" cm="1">
        <f t="array" ref="R30">_xlfn.IFS($Q30="Sun",$O30+1,$Q30="Sat",$O30-1,TRUE,$O30)</f>
        <v>45705</v>
      </c>
      <c r="S30" s="17" t="str">
        <f t="shared" si="1"/>
        <v>Mon</v>
      </c>
      <c r="T30" s="15">
        <f t="shared" si="2"/>
        <v>2025</v>
      </c>
      <c r="U30" s="27">
        <v>45705</v>
      </c>
      <c r="V30" s="27">
        <v>0</v>
      </c>
    </row>
    <row r="31" spans="1:22" ht="13.2" x14ac:dyDescent="0.25">
      <c r="A31" s="15" t="s">
        <v>63</v>
      </c>
      <c r="B31" s="16" t="s">
        <v>66</v>
      </c>
      <c r="C31" s="16" t="s">
        <v>63</v>
      </c>
      <c r="D31" s="16" t="s">
        <v>25</v>
      </c>
      <c r="E31" s="16" t="s">
        <v>26</v>
      </c>
      <c r="F31" s="15"/>
      <c r="G31" s="15">
        <f t="shared" si="8"/>
        <v>2025</v>
      </c>
      <c r="H31" s="15" t="s">
        <v>27</v>
      </c>
      <c r="I31" s="15" cm="1">
        <f t="array" ref="I31">IFERROR(_xlfn.IFS(H31="Jan",1,H31="Feb",2,H31="Mar",3,H31="Apr",4,H31="May",5,H31="Jun",6,H31="Jul",7,H31="Aug",8,H31="Sep",9,H31="Oct",10,H31="Nov",11,H31="Dec",12),"")</f>
        <v>2</v>
      </c>
      <c r="J31" s="15" t="s">
        <v>22</v>
      </c>
      <c r="K31" s="15">
        <v>3</v>
      </c>
      <c r="L31" s="15" t="s">
        <v>28</v>
      </c>
      <c r="M31" s="15" cm="1">
        <f t="array" ref="M31">IFERROR(_xlfn.IFS(L31="Sun",1,L31="Mon",2,L31="Tue",3,L31="Wed",4,L31="Thu",5,L31="Fri",6,L31="Sat",7),"")</f>
        <v>2</v>
      </c>
      <c r="N31" s="17">
        <f>DATE($G31,$I31,1)+7*($K31-1)+CHOOSE(WEEKDAY(DATE($G31,$I31,1)),1,0,6,5,4,3,2)</f>
        <v>45705</v>
      </c>
      <c r="O31" s="17">
        <f>DATE($G31,$I31,1)+7*($K31-1)+MOD(7-WEEKDAY(DATE($G31,$I31,1))+$M31,7)</f>
        <v>45705</v>
      </c>
      <c r="P31" s="17" t="str">
        <f t="shared" si="7"/>
        <v>Match</v>
      </c>
      <c r="Q31" s="15" t="str">
        <f t="shared" si="0"/>
        <v>Mon</v>
      </c>
      <c r="R31" s="17" cm="1">
        <f t="array" ref="R31">_xlfn.IFS($Q31="Sun",$O31+1,$Q31="Sat",$O31-1,TRUE,$O31)</f>
        <v>45705</v>
      </c>
      <c r="S31" s="17" t="str">
        <f t="shared" si="1"/>
        <v>Mon</v>
      </c>
      <c r="T31" s="15">
        <f t="shared" si="2"/>
        <v>2025</v>
      </c>
      <c r="U31" s="27">
        <v>0</v>
      </c>
      <c r="V31" s="27">
        <v>45705</v>
      </c>
    </row>
    <row r="32" spans="1:22" ht="13.2" x14ac:dyDescent="0.25">
      <c r="A32" s="15" t="s">
        <v>85</v>
      </c>
      <c r="B32" s="16" t="s">
        <v>29</v>
      </c>
      <c r="C32" s="16" t="s">
        <v>30</v>
      </c>
      <c r="D32" s="16" t="s">
        <v>31</v>
      </c>
      <c r="E32" s="16" t="s">
        <v>32</v>
      </c>
      <c r="F32" s="15" t="s">
        <v>33</v>
      </c>
      <c r="G32" s="15">
        <f t="shared" si="8"/>
        <v>2025</v>
      </c>
      <c r="H32" s="15" t="s">
        <v>22</v>
      </c>
      <c r="I32" s="15" t="str" cm="1">
        <f t="array" ref="I32">IFERROR(_xlfn.IFS(H32="Jan",1,H32="Feb",2,H32="Mar",3,H32="Apr",4,H32="May",5,H32="Jun",6,H32="Jul",7,H32="Aug",8,H32="Sep",9,H32="Oct",10,H32="Nov",11,H32="Dec",12),"")</f>
        <v/>
      </c>
      <c r="J32" s="15" t="s">
        <v>22</v>
      </c>
      <c r="K32" s="15" t="s">
        <v>22</v>
      </c>
      <c r="L32" s="15" t="s">
        <v>22</v>
      </c>
      <c r="M32" s="15" t="str" cm="1">
        <f t="array" ref="M32">IFERROR(_xlfn.IFS(L32="Sun",1,L32="Mon",2,L32="Tue",3,L32="Wed",4,L32="Thu",5,L32="Fri",6,L32="Sat",7),"")</f>
        <v/>
      </c>
      <c r="N32" s="17">
        <f>(FLOOR("5/" &amp; DAY(MINUTE($G32/38)/2+56) &amp; "/" &amp;$G32,7)-34)-2</f>
        <v>45765</v>
      </c>
      <c r="O32" s="17">
        <f>(FLOOR("5/" &amp; DAY(MINUTE($G32/38)/2+56) &amp; "/" &amp;$G32,7)-34)-2</f>
        <v>45765</v>
      </c>
      <c r="P32" s="17" t="str">
        <f t="shared" si="7"/>
        <v>Match</v>
      </c>
      <c r="Q32" s="17" t="str">
        <f t="shared" si="0"/>
        <v>Fri</v>
      </c>
      <c r="R32" s="17" cm="1">
        <f t="array" ref="R32">_xlfn.IFS($Q32="Sun",$O32+1,$Q32="Sat",$O32-1,TRUE,$O32)</f>
        <v>45765</v>
      </c>
      <c r="S32" s="17" t="str">
        <f t="shared" si="1"/>
        <v>Fri</v>
      </c>
      <c r="T32" s="15">
        <f t="shared" si="2"/>
        <v>2025</v>
      </c>
      <c r="U32" s="27">
        <v>45765</v>
      </c>
      <c r="V32" s="27">
        <v>0</v>
      </c>
    </row>
    <row r="33" spans="1:22" ht="13.2" x14ac:dyDescent="0.25">
      <c r="A33" s="15" t="s">
        <v>85</v>
      </c>
      <c r="B33" s="16" t="s">
        <v>34</v>
      </c>
      <c r="C33" s="16" t="s">
        <v>35</v>
      </c>
      <c r="D33" s="16" t="s">
        <v>36</v>
      </c>
      <c r="E33" s="16" t="s">
        <v>37</v>
      </c>
      <c r="F33" s="15"/>
      <c r="G33" s="15">
        <f t="shared" si="8"/>
        <v>2025</v>
      </c>
      <c r="H33" s="15" t="s">
        <v>38</v>
      </c>
      <c r="I33" s="15" cm="1">
        <f t="array" ref="I33">IFERROR(_xlfn.IFS(H33="Jan",1,H33="Feb",2,H33="Mar",3,H33="Apr",4,H33="May",5,H33="Jun",6,H33="Jul",7,H33="Aug",8,H33="Sep",9,H33="Oct",10,H33="Nov",11,H33="Dec",12),"")</f>
        <v>5</v>
      </c>
      <c r="J33" s="15" t="s">
        <v>22</v>
      </c>
      <c r="K33" s="15" t="s">
        <v>22</v>
      </c>
      <c r="L33" s="15" t="s">
        <v>22</v>
      </c>
      <c r="M33" s="15" t="str" cm="1">
        <f t="array" ref="M33">IFERROR(_xlfn.IFS(L33="Sun",1,L33="Mon",2,L33="Tue",3,L33="Wed",4,L33="Thu",5,L33="Fri",6,L33="Sat",7),"")</f>
        <v/>
      </c>
      <c r="N33" s="17">
        <f>DATE($G33,$I33,25)-CHOOSE(WEEKDAY(DATE($G33,$I33,25)),6,7,1,2,3,4,5)</f>
        <v>45796</v>
      </c>
      <c r="O33" s="17">
        <f>DATE($G33,$I33,25)-CHOOSE(WEEKDAY(DATE($G33,$I33,25)),6,7,1,2,3,4,5)</f>
        <v>45796</v>
      </c>
      <c r="P33" s="17" t="str">
        <f t="shared" si="7"/>
        <v>Match</v>
      </c>
      <c r="Q33" s="17" t="str">
        <f t="shared" si="0"/>
        <v>Mon</v>
      </c>
      <c r="R33" s="17" cm="1">
        <f t="array" ref="R33">_xlfn.IFS($Q33="Sun",$O33+1,$Q33="Sat",$O33-1,TRUE,$O33)</f>
        <v>45796</v>
      </c>
      <c r="S33" s="17" t="str">
        <f t="shared" si="1"/>
        <v>Mon</v>
      </c>
      <c r="T33" s="15">
        <f t="shared" si="2"/>
        <v>2025</v>
      </c>
      <c r="U33" s="27">
        <v>45796</v>
      </c>
      <c r="V33" s="27">
        <v>0</v>
      </c>
    </row>
    <row r="34" spans="1:22" ht="13.2" x14ac:dyDescent="0.25">
      <c r="A34" s="15" t="s">
        <v>63</v>
      </c>
      <c r="B34" s="16" t="s">
        <v>67</v>
      </c>
      <c r="C34" s="16" t="s">
        <v>63</v>
      </c>
      <c r="D34" s="16" t="s">
        <v>68</v>
      </c>
      <c r="E34" s="16" t="s">
        <v>69</v>
      </c>
      <c r="F34" s="15"/>
      <c r="G34" s="15">
        <f t="shared" si="8"/>
        <v>2025</v>
      </c>
      <c r="H34" s="15" t="s">
        <v>38</v>
      </c>
      <c r="I34" s="15" cm="1">
        <f t="array" ref="I34">IFERROR(_xlfn.IFS(H34="Jan",1,H34="Feb",2,H34="Mar",3,H34="Apr",4,H34="May",5,H34="Jun",6,H34="Jul",7,H34="Aug",8,H34="Sep",9,H34="Oct",10,H34="Nov",11,H34="Dec",12),"")</f>
        <v>5</v>
      </c>
      <c r="J34" s="15" t="s">
        <v>22</v>
      </c>
      <c r="K34" s="15" t="s">
        <v>22</v>
      </c>
      <c r="L34" s="15" t="s">
        <v>28</v>
      </c>
      <c r="M34" s="15" cm="1">
        <f t="array" ref="M34">IFERROR(_xlfn.IFS(L34="Sun",1,L34="Mon",2,L34="Tue",3,L34="Wed",4,L34="Thu",5,L34="Fri",6,L34="Sat",7),"")</f>
        <v>2</v>
      </c>
      <c r="N34" s="17">
        <f>EOMONTH(DATE($G34,$I34,1),0)-CHOOSE(WEEKDAY(EOMONTH(DATE($G34,$I34,1),0)),6,0,1,2,3,4,5)</f>
        <v>45803</v>
      </c>
      <c r="O34" s="17">
        <f>EOMONTH(DATE($G34,$I34,1),0)-MOD(WEEKDAY(EOMONTH(DATE($G34,$I34,1),0))+5,7)</f>
        <v>45803</v>
      </c>
      <c r="P34" s="17" t="str">
        <f t="shared" si="7"/>
        <v>Match</v>
      </c>
      <c r="Q34" s="15" t="str">
        <f t="shared" si="0"/>
        <v>Mon</v>
      </c>
      <c r="R34" s="17" cm="1">
        <f t="array" ref="R34">_xlfn.IFS($Q34="Sun",$O34+1,$Q34="Sat",$O34-1,TRUE,$O34)</f>
        <v>45803</v>
      </c>
      <c r="S34" s="17" t="str">
        <f t="shared" si="1"/>
        <v>Mon</v>
      </c>
      <c r="T34" s="15">
        <f t="shared" si="2"/>
        <v>2025</v>
      </c>
      <c r="U34" s="27">
        <v>0</v>
      </c>
      <c r="V34" s="27">
        <v>45803</v>
      </c>
    </row>
    <row r="35" spans="1:22" ht="13.2" x14ac:dyDescent="0.25">
      <c r="A35" s="15" t="s">
        <v>63</v>
      </c>
      <c r="B35" s="16" t="s">
        <v>70</v>
      </c>
      <c r="C35" s="16" t="s">
        <v>63</v>
      </c>
      <c r="D35" s="16" t="s">
        <v>71</v>
      </c>
      <c r="E35" s="16" t="s">
        <v>20</v>
      </c>
      <c r="F35" s="15"/>
      <c r="G35" s="15">
        <f t="shared" si="8"/>
        <v>2025</v>
      </c>
      <c r="H35" s="15" t="s">
        <v>72</v>
      </c>
      <c r="I35" s="15" cm="1">
        <f t="array" ref="I35">IFERROR(_xlfn.IFS(H35="Jan",1,H35="Feb",2,H35="Mar",3,H35="Apr",4,H35="May",5,H35="Jun",6,H35="Jul",7,H35="Aug",8,H35="Sep",9,H35="Oct",10,H35="Nov",11,H35="Dec",12),"")</f>
        <v>6</v>
      </c>
      <c r="J35" s="15">
        <v>19</v>
      </c>
      <c r="K35" s="15" t="s">
        <v>22</v>
      </c>
      <c r="L35" s="15" t="s">
        <v>22</v>
      </c>
      <c r="M35" s="15" t="str" cm="1">
        <f t="array" ref="M35">IFERROR(_xlfn.IFS(L35="Sun",1,L35="Mon",2,L35="Tue",3,L35="Wed",4,L35="Thu",5,L35="Fri",6,L35="Sat",7),"")</f>
        <v/>
      </c>
      <c r="N35" s="17">
        <f t="shared" ref="N35:O37" si="9">DATE($G35,$I35,$J35)</f>
        <v>45827</v>
      </c>
      <c r="O35" s="17">
        <f t="shared" si="9"/>
        <v>45827</v>
      </c>
      <c r="P35" s="17" t="str">
        <f t="shared" si="7"/>
        <v>Match</v>
      </c>
      <c r="Q35" s="15" t="str">
        <f t="shared" si="0"/>
        <v>Thu</v>
      </c>
      <c r="R35" s="17" cm="1">
        <f t="array" ref="R35">_xlfn.IFS($Q35="Sun",$O35+1,$Q35="Sat",$O35-1,TRUE,$O35)</f>
        <v>45827</v>
      </c>
      <c r="S35" s="17" t="str">
        <f t="shared" si="1"/>
        <v>Thu</v>
      </c>
      <c r="T35" s="15">
        <f t="shared" si="2"/>
        <v>2025</v>
      </c>
      <c r="U35" s="27">
        <v>0</v>
      </c>
      <c r="V35" s="27">
        <v>45827</v>
      </c>
    </row>
    <row r="36" spans="1:22" ht="13.2" x14ac:dyDescent="0.25">
      <c r="A36" s="15" t="s">
        <v>85</v>
      </c>
      <c r="B36" s="16" t="s">
        <v>39</v>
      </c>
      <c r="C36" s="16" t="s">
        <v>18</v>
      </c>
      <c r="D36" s="18" t="s">
        <v>40</v>
      </c>
      <c r="E36" s="18" t="s">
        <v>20</v>
      </c>
      <c r="F36" s="15"/>
      <c r="G36" s="15">
        <f t="shared" si="8"/>
        <v>2025</v>
      </c>
      <c r="H36" s="19" t="s">
        <v>41</v>
      </c>
      <c r="I36" s="15" cm="1">
        <f t="array" ref="I36">IFERROR(_xlfn.IFS(H36="Jan",1,H36="Feb",2,H36="Mar",3,H36="Apr",4,H36="May",5,H36="Jun",6,H36="Jul",7,H36="Aug",8,H36="Sep",9,H36="Oct",10,H36="Nov",11,H36="Dec",12),"")</f>
        <v>7</v>
      </c>
      <c r="J36" s="15">
        <v>1</v>
      </c>
      <c r="K36" s="15" t="s">
        <v>22</v>
      </c>
      <c r="L36" s="15" t="s">
        <v>22</v>
      </c>
      <c r="M36" s="15" t="str" cm="1">
        <f t="array" ref="M36">IFERROR(_xlfn.IFS(L36="Sun",1,L36="Mon",2,L36="Tue",3,L36="Wed",4,L36="Thu",5,L36="Fri",6,L36="Sat",7),"")</f>
        <v/>
      </c>
      <c r="N36" s="17">
        <f t="shared" si="9"/>
        <v>45839</v>
      </c>
      <c r="O36" s="17">
        <f t="shared" si="9"/>
        <v>45839</v>
      </c>
      <c r="P36" s="17" t="str">
        <f t="shared" si="7"/>
        <v>Match</v>
      </c>
      <c r="Q36" s="17" t="str">
        <f t="shared" si="0"/>
        <v>Tue</v>
      </c>
      <c r="R36" s="17" cm="1">
        <f t="array" ref="R36">_xlfn.IFS($Q36="Sun",$O36+1,$Q36="Sat",$O36-1,TRUE,$O36)</f>
        <v>45839</v>
      </c>
      <c r="S36" s="17" t="str">
        <f t="shared" si="1"/>
        <v>Tue</v>
      </c>
      <c r="T36" s="15">
        <f t="shared" ref="T36:T67" si="10">G36</f>
        <v>2025</v>
      </c>
      <c r="U36" s="27">
        <v>45839</v>
      </c>
      <c r="V36" s="27">
        <v>0</v>
      </c>
    </row>
    <row r="37" spans="1:22" ht="13.2" x14ac:dyDescent="0.25">
      <c r="A37" s="15" t="s">
        <v>63</v>
      </c>
      <c r="B37" s="16" t="s">
        <v>73</v>
      </c>
      <c r="C37" s="16" t="s">
        <v>63</v>
      </c>
      <c r="D37" s="16" t="s">
        <v>74</v>
      </c>
      <c r="E37" s="16" t="s">
        <v>20</v>
      </c>
      <c r="F37" s="15"/>
      <c r="G37" s="15">
        <f t="shared" si="8"/>
        <v>2025</v>
      </c>
      <c r="H37" s="15" t="s">
        <v>41</v>
      </c>
      <c r="I37" s="15" cm="1">
        <f t="array" ref="I37">IFERROR(_xlfn.IFS(H37="Jan",1,H37="Feb",2,H37="Mar",3,H37="Apr",4,H37="May",5,H37="Jun",6,H37="Jul",7,H37="Aug",8,H37="Sep",9,H37="Oct",10,H37="Nov",11,H37="Dec",12),"")</f>
        <v>7</v>
      </c>
      <c r="J37" s="15">
        <v>4</v>
      </c>
      <c r="K37" s="15" t="s">
        <v>22</v>
      </c>
      <c r="L37" s="15" t="s">
        <v>22</v>
      </c>
      <c r="M37" s="15" t="str" cm="1">
        <f t="array" ref="M37">IFERROR(_xlfn.IFS(L37="Sun",1,L37="Mon",2,L37="Tue",3,L37="Wed",4,L37="Thu",5,L37="Fri",6,L37="Sat",7),"")</f>
        <v/>
      </c>
      <c r="N37" s="17">
        <f t="shared" si="9"/>
        <v>45842</v>
      </c>
      <c r="O37" s="17">
        <f t="shared" si="9"/>
        <v>45842</v>
      </c>
      <c r="P37" s="17" t="str">
        <f t="shared" si="7"/>
        <v>Match</v>
      </c>
      <c r="Q37" s="15" t="str">
        <f t="shared" si="0"/>
        <v>Fri</v>
      </c>
      <c r="R37" s="17" cm="1">
        <f t="array" ref="R37">_xlfn.IFS($Q37="Sun",$O37+1,$Q37="Sat",$O37-1,TRUE,$O37)</f>
        <v>45842</v>
      </c>
      <c r="S37" s="17" t="str">
        <f t="shared" si="1"/>
        <v>Fri</v>
      </c>
      <c r="T37" s="15">
        <f t="shared" si="10"/>
        <v>2025</v>
      </c>
      <c r="U37" s="27">
        <v>0</v>
      </c>
      <c r="V37" s="27">
        <v>45842</v>
      </c>
    </row>
    <row r="38" spans="1:22" ht="13.2" x14ac:dyDescent="0.25">
      <c r="A38" s="15" t="s">
        <v>85</v>
      </c>
      <c r="B38" s="16" t="s">
        <v>42</v>
      </c>
      <c r="C38" s="16" t="s">
        <v>43</v>
      </c>
      <c r="D38" s="16" t="s">
        <v>44</v>
      </c>
      <c r="E38" s="16" t="s">
        <v>26</v>
      </c>
      <c r="F38" s="15"/>
      <c r="G38" s="15">
        <f t="shared" si="8"/>
        <v>2025</v>
      </c>
      <c r="H38" s="15" t="s">
        <v>45</v>
      </c>
      <c r="I38" s="15" cm="1">
        <f t="array" ref="I38">IFERROR(_xlfn.IFS(H38="Jan",1,H38="Feb",2,H38="Mar",3,H38="Apr",4,H38="May",5,H38="Jun",6,H38="Jul",7,H38="Aug",8,H38="Sep",9,H38="Oct",10,H38="Nov",11,H38="Dec",12),"")</f>
        <v>8</v>
      </c>
      <c r="J38" s="15" t="s">
        <v>22</v>
      </c>
      <c r="K38" s="15">
        <v>1</v>
      </c>
      <c r="L38" s="15" t="s">
        <v>28</v>
      </c>
      <c r="M38" s="15" cm="1">
        <f t="array" ref="M38">IFERROR(_xlfn.IFS(L38="Sun",1,L38="Mon",2,L38="Tue",3,L38="Wed",4,L38="Thu",5,L38="Fri",6,L38="Sat",7),"")</f>
        <v>2</v>
      </c>
      <c r="N38" s="17">
        <f>DATE($G38,$I38,1)+7*($K38-1)+CHOOSE(WEEKDAY(DATE($G38,$I38,1)),1,0,6,5,4,3,2)</f>
        <v>45873</v>
      </c>
      <c r="O38" s="17">
        <f>DATE($G38,$I38,1)+7*($K38-1)+MOD(7-WEEKDAY(DATE($G38,$I38,1))+$M38,7)</f>
        <v>45873</v>
      </c>
      <c r="P38" s="17" t="str">
        <f t="shared" si="7"/>
        <v>Match</v>
      </c>
      <c r="Q38" s="17" t="str">
        <f t="shared" si="0"/>
        <v>Mon</v>
      </c>
      <c r="R38" s="17" cm="1">
        <f t="array" ref="R38">_xlfn.IFS($Q38="Sun",$O38+1,$Q38="Sat",$O38-1,TRUE,$O38)</f>
        <v>45873</v>
      </c>
      <c r="S38" s="17" t="str">
        <f t="shared" si="1"/>
        <v>Mon</v>
      </c>
      <c r="T38" s="15">
        <f t="shared" si="10"/>
        <v>2025</v>
      </c>
      <c r="U38" s="27">
        <v>45873</v>
      </c>
      <c r="V38" s="27">
        <v>0</v>
      </c>
    </row>
    <row r="39" spans="1:22" ht="13.2" x14ac:dyDescent="0.25">
      <c r="A39" s="15" t="s">
        <v>85</v>
      </c>
      <c r="B39" s="16" t="s">
        <v>46</v>
      </c>
      <c r="C39" s="16" t="s">
        <v>18</v>
      </c>
      <c r="D39" s="16" t="s">
        <v>47</v>
      </c>
      <c r="E39" s="16" t="s">
        <v>26</v>
      </c>
      <c r="F39" s="15"/>
      <c r="G39" s="15">
        <f t="shared" si="8"/>
        <v>2025</v>
      </c>
      <c r="H39" s="15" t="s">
        <v>48</v>
      </c>
      <c r="I39" s="15" cm="1">
        <f t="array" ref="I39">IFERROR(_xlfn.IFS(H39="Jan",1,H39="Feb",2,H39="Mar",3,H39="Apr",4,H39="May",5,H39="Jun",6,H39="Jul",7,H39="Aug",8,H39="Sep",9,H39="Oct",10,H39="Nov",11,H39="Dec",12),"")</f>
        <v>9</v>
      </c>
      <c r="J39" s="15" t="s">
        <v>22</v>
      </c>
      <c r="K39" s="15">
        <v>1</v>
      </c>
      <c r="L39" s="15" t="s">
        <v>28</v>
      </c>
      <c r="M39" s="15" cm="1">
        <f t="array" ref="M39">IFERROR(_xlfn.IFS(L39="Sun",1,L39="Mon",2,L39="Tue",3,L39="Wed",4,L39="Thu",5,L39="Fri",6,L39="Sat",7),"")</f>
        <v>2</v>
      </c>
      <c r="N39" s="17">
        <f>DATE($G39,$I39,1)+7*($K39-1)+CHOOSE(WEEKDAY(DATE($G39,$I39,1)),1,0,6,5,4,3,2)</f>
        <v>45901</v>
      </c>
      <c r="O39" s="17">
        <f>DATE($G39,$I39,1)+7*($K39-1)+MOD(7-WEEKDAY(DATE($G39,$I39,1))+$M39,7)</f>
        <v>45901</v>
      </c>
      <c r="P39" s="17" t="str">
        <f t="shared" si="7"/>
        <v>Match</v>
      </c>
      <c r="Q39" s="17" t="str">
        <f t="shared" si="0"/>
        <v>Mon</v>
      </c>
      <c r="R39" s="17" cm="1">
        <f t="array" ref="R39">_xlfn.IFS($Q39="Sun",$O39+1,$Q39="Sat",$O39-1,TRUE,$O39)</f>
        <v>45901</v>
      </c>
      <c r="S39" s="17" t="str">
        <f t="shared" si="1"/>
        <v>Mon</v>
      </c>
      <c r="T39" s="15">
        <f t="shared" si="10"/>
        <v>2025</v>
      </c>
      <c r="U39" s="27">
        <v>45901</v>
      </c>
      <c r="V39" s="27">
        <v>0</v>
      </c>
    </row>
    <row r="40" spans="1:22" ht="13.2" x14ac:dyDescent="0.25">
      <c r="A40" s="15" t="s">
        <v>63</v>
      </c>
      <c r="B40" s="16" t="s">
        <v>75</v>
      </c>
      <c r="C40" s="16" t="s">
        <v>63</v>
      </c>
      <c r="D40" s="16" t="s">
        <v>47</v>
      </c>
      <c r="E40" s="16" t="s">
        <v>26</v>
      </c>
      <c r="F40" s="15"/>
      <c r="G40" s="15">
        <f t="shared" si="8"/>
        <v>2025</v>
      </c>
      <c r="H40" s="15" t="s">
        <v>48</v>
      </c>
      <c r="I40" s="15" cm="1">
        <f t="array" ref="I40">IFERROR(_xlfn.IFS(H40="Jan",1,H40="Feb",2,H40="Mar",3,H40="Apr",4,H40="May",5,H40="Jun",6,H40="Jul",7,H40="Aug",8,H40="Sep",9,H40="Oct",10,H40="Nov",11,H40="Dec",12),"")</f>
        <v>9</v>
      </c>
      <c r="J40" s="15" t="s">
        <v>22</v>
      </c>
      <c r="K40" s="15">
        <v>1</v>
      </c>
      <c r="L40" s="15" t="s">
        <v>28</v>
      </c>
      <c r="M40" s="15" cm="1">
        <f t="array" ref="M40">IFERROR(_xlfn.IFS(L40="Sun",1,L40="Mon",2,L40="Tue",3,L40="Wed",4,L40="Thu",5,L40="Fri",6,L40="Sat",7),"")</f>
        <v>2</v>
      </c>
      <c r="N40" s="17">
        <f>DATE($G40,$I40,1)+7*($K40-1)+CHOOSE(WEEKDAY(DATE($G40,$I40,1)),1,0,6,5,4,3,2)</f>
        <v>45901</v>
      </c>
      <c r="O40" s="17">
        <f>DATE($G40,$I40,1)+7*($K40-1)+MOD(7-WEEKDAY(DATE($G40,$I40,1))+$M40,7)</f>
        <v>45901</v>
      </c>
      <c r="P40" s="17" t="str">
        <f t="shared" si="7"/>
        <v>Match</v>
      </c>
      <c r="Q40" s="15" t="str">
        <f t="shared" si="0"/>
        <v>Mon</v>
      </c>
      <c r="R40" s="17" cm="1">
        <f t="array" ref="R40">_xlfn.IFS($Q40="Sun",$O40+1,$Q40="Sat",$O40-1,TRUE,$O40)</f>
        <v>45901</v>
      </c>
      <c r="S40" s="17" t="str">
        <f t="shared" si="1"/>
        <v>Mon</v>
      </c>
      <c r="T40" s="15">
        <f t="shared" si="10"/>
        <v>2025</v>
      </c>
      <c r="U40" s="27">
        <v>0</v>
      </c>
      <c r="V40" s="27">
        <v>45901</v>
      </c>
    </row>
    <row r="41" spans="1:22" ht="13.2" x14ac:dyDescent="0.25">
      <c r="A41" s="15" t="s">
        <v>85</v>
      </c>
      <c r="B41" s="16" t="s">
        <v>49</v>
      </c>
      <c r="C41" s="16" t="s">
        <v>18</v>
      </c>
      <c r="D41" s="18" t="s">
        <v>50</v>
      </c>
      <c r="E41" s="18" t="s">
        <v>20</v>
      </c>
      <c r="F41" s="15"/>
      <c r="G41" s="15">
        <f t="shared" si="8"/>
        <v>2025</v>
      </c>
      <c r="H41" s="19" t="s">
        <v>48</v>
      </c>
      <c r="I41" s="15" cm="1">
        <f t="array" ref="I41">IFERROR(_xlfn.IFS(H41="Jan",1,H41="Feb",2,H41="Mar",3,H41="Apr",4,H41="May",5,H41="Jun",6,H41="Jul",7,H41="Aug",8,H41="Sep",9,H41="Oct",10,H41="Nov",11,H41="Dec",12),"")</f>
        <v>9</v>
      </c>
      <c r="J41" s="15">
        <v>30</v>
      </c>
      <c r="K41" s="15" t="s">
        <v>22</v>
      </c>
      <c r="L41" s="15" t="s">
        <v>22</v>
      </c>
      <c r="M41" s="15" t="str" cm="1">
        <f t="array" ref="M41">IFERROR(_xlfn.IFS(L41="Sun",1,L41="Mon",2,L41="Tue",3,L41="Wed",4,L41="Thu",5,L41="Fri",6,L41="Sat",7),"")</f>
        <v/>
      </c>
      <c r="N41" s="17">
        <f>DATE($G41,$I41,$J41)</f>
        <v>45930</v>
      </c>
      <c r="O41" s="17">
        <f>DATE($G41,$I41,$J41)</f>
        <v>45930</v>
      </c>
      <c r="P41" s="17" t="str">
        <f t="shared" si="7"/>
        <v>Match</v>
      </c>
      <c r="Q41" s="17" t="str">
        <f t="shared" si="0"/>
        <v>Tue</v>
      </c>
      <c r="R41" s="17" cm="1">
        <f t="array" ref="R41">_xlfn.IFS($Q41="Sun",$O41+1,$Q41="Sat",$O41-1,TRUE,$O41)</f>
        <v>45930</v>
      </c>
      <c r="S41" s="17" t="str">
        <f t="shared" si="1"/>
        <v>Tue</v>
      </c>
      <c r="T41" s="15">
        <f t="shared" si="10"/>
        <v>2025</v>
      </c>
      <c r="U41" s="27">
        <v>45930</v>
      </c>
      <c r="V41" s="27">
        <v>0</v>
      </c>
    </row>
    <row r="42" spans="1:22" ht="13.2" x14ac:dyDescent="0.25">
      <c r="A42" s="15" t="s">
        <v>85</v>
      </c>
      <c r="B42" s="16" t="s">
        <v>51</v>
      </c>
      <c r="C42" s="16" t="s">
        <v>35</v>
      </c>
      <c r="D42" s="16" t="s">
        <v>52</v>
      </c>
      <c r="E42" s="16" t="s">
        <v>26</v>
      </c>
      <c r="F42" s="15"/>
      <c r="G42" s="15">
        <f t="shared" si="8"/>
        <v>2025</v>
      </c>
      <c r="H42" s="15" t="s">
        <v>53</v>
      </c>
      <c r="I42" s="15" cm="1">
        <f t="array" ref="I42">IFERROR(_xlfn.IFS(H42="Jan",1,H42="Feb",2,H42="Mar",3,H42="Apr",4,H42="May",5,H42="Jun",6,H42="Jul",7,H42="Aug",8,H42="Sep",9,H42="Oct",10,H42="Nov",11,H42="Dec",12),"")</f>
        <v>10</v>
      </c>
      <c r="J42" s="15" t="s">
        <v>22</v>
      </c>
      <c r="K42" s="15">
        <v>2</v>
      </c>
      <c r="L42" s="15" t="s">
        <v>28</v>
      </c>
      <c r="M42" s="15" cm="1">
        <f t="array" ref="M42">IFERROR(_xlfn.IFS(L42="Sun",1,L42="Mon",2,L42="Tue",3,L42="Wed",4,L42="Thu",5,L42="Fri",6,L42="Sat",7),"")</f>
        <v>2</v>
      </c>
      <c r="N42" s="17">
        <f>DATE($G42,$I42,1)+7*($K42-1)+CHOOSE(WEEKDAY(DATE($G42,$I42,1)),1,0,6,5,4,3,2)</f>
        <v>45943</v>
      </c>
      <c r="O42" s="17">
        <f>DATE($G42,$I42,1)+7*($K42-1)+MOD(7-WEEKDAY(DATE($G42,$I42,1))+$M42,7)</f>
        <v>45943</v>
      </c>
      <c r="P42" s="17" t="str">
        <f t="shared" si="7"/>
        <v>Match</v>
      </c>
      <c r="Q42" s="17" t="str">
        <f t="shared" si="0"/>
        <v>Mon</v>
      </c>
      <c r="R42" s="17" cm="1">
        <f t="array" ref="R42">_xlfn.IFS($Q42="Sun",$O42+1,$Q42="Sat",$O42-1,TRUE,$O42)</f>
        <v>45943</v>
      </c>
      <c r="S42" s="17" t="str">
        <f t="shared" si="1"/>
        <v>Mon</v>
      </c>
      <c r="T42" s="15">
        <f t="shared" si="10"/>
        <v>2025</v>
      </c>
      <c r="U42" s="27">
        <v>45943</v>
      </c>
      <c r="V42" s="27">
        <v>0</v>
      </c>
    </row>
    <row r="43" spans="1:22" ht="13.2" x14ac:dyDescent="0.25">
      <c r="A43" s="15" t="s">
        <v>63</v>
      </c>
      <c r="B43" s="16" t="s">
        <v>76</v>
      </c>
      <c r="C43" s="16" t="s">
        <v>63</v>
      </c>
      <c r="D43" s="16" t="s">
        <v>52</v>
      </c>
      <c r="E43" s="16" t="s">
        <v>26</v>
      </c>
      <c r="F43" s="15"/>
      <c r="G43" s="15">
        <f t="shared" si="8"/>
        <v>2025</v>
      </c>
      <c r="H43" s="15" t="s">
        <v>53</v>
      </c>
      <c r="I43" s="15" cm="1">
        <f t="array" ref="I43">IFERROR(_xlfn.IFS(H43="Jan",1,H43="Feb",2,H43="Mar",3,H43="Apr",4,H43="May",5,H43="Jun",6,H43="Jul",7,H43="Aug",8,H43="Sep",9,H43="Oct",10,H43="Nov",11,H43="Dec",12),"")</f>
        <v>10</v>
      </c>
      <c r="J43" s="15" t="s">
        <v>22</v>
      </c>
      <c r="K43" s="15">
        <v>2</v>
      </c>
      <c r="L43" s="15" t="s">
        <v>28</v>
      </c>
      <c r="M43" s="15" cm="1">
        <f t="array" ref="M43">IFERROR(_xlfn.IFS(L43="Sun",1,L43="Mon",2,L43="Tue",3,L43="Wed",4,L43="Thu",5,L43="Fri",6,L43="Sat",7),"")</f>
        <v>2</v>
      </c>
      <c r="N43" s="17">
        <f>DATE($G43,$I43,1)+7*($K43-1)+CHOOSE(WEEKDAY(DATE($G43,$I43,1)),1,0,6,5,4,3,2)</f>
        <v>45943</v>
      </c>
      <c r="O43" s="17">
        <f>DATE($G43,$I43,1)+7*($K43-1)+MOD(7-WEEKDAY(DATE($G43,$I43,1))+$M43,7)</f>
        <v>45943</v>
      </c>
      <c r="P43" s="17" t="str">
        <f t="shared" si="7"/>
        <v>Match</v>
      </c>
      <c r="Q43" s="15" t="str">
        <f t="shared" si="0"/>
        <v>Mon</v>
      </c>
      <c r="R43" s="17" cm="1">
        <f t="array" ref="R43">_xlfn.IFS($Q43="Sun",$O43+1,$Q43="Sat",$O43-1,TRUE,$O43)</f>
        <v>45943</v>
      </c>
      <c r="S43" s="17" t="str">
        <f t="shared" si="1"/>
        <v>Mon</v>
      </c>
      <c r="T43" s="15">
        <f t="shared" si="10"/>
        <v>2025</v>
      </c>
      <c r="U43" s="27">
        <v>0</v>
      </c>
      <c r="V43" s="27">
        <v>45943</v>
      </c>
    </row>
    <row r="44" spans="1:22" ht="13.2" x14ac:dyDescent="0.25">
      <c r="A44" s="15" t="s">
        <v>85</v>
      </c>
      <c r="B44" s="16" t="s">
        <v>54</v>
      </c>
      <c r="C44" s="16" t="s">
        <v>55</v>
      </c>
      <c r="D44" s="18" t="s">
        <v>56</v>
      </c>
      <c r="E44" s="18" t="s">
        <v>20</v>
      </c>
      <c r="F44" s="15"/>
      <c r="G44" s="15">
        <f t="shared" si="8"/>
        <v>2025</v>
      </c>
      <c r="H44" s="19" t="s">
        <v>57</v>
      </c>
      <c r="I44" s="15" cm="1">
        <f t="array" ref="I44">IFERROR(_xlfn.IFS(H44="Jan",1,H44="Feb",2,H44="Mar",3,H44="Apr",4,H44="May",5,H44="Jun",6,H44="Jul",7,H44="Aug",8,H44="Sep",9,H44="Oct",10,H44="Nov",11,H44="Dec",12),"")</f>
        <v>11</v>
      </c>
      <c r="J44" s="15">
        <v>11</v>
      </c>
      <c r="K44" s="15" t="s">
        <v>22</v>
      </c>
      <c r="L44" s="15" t="s">
        <v>22</v>
      </c>
      <c r="M44" s="15" t="str" cm="1">
        <f t="array" ref="M44">IFERROR(_xlfn.IFS(L44="Sun",1,L44="Mon",2,L44="Tue",3,L44="Wed",4,L44="Thu",5,L44="Fri",6,L44="Sat",7),"")</f>
        <v/>
      </c>
      <c r="N44" s="17">
        <f>DATE($G44,$I44,$J44)</f>
        <v>45972</v>
      </c>
      <c r="O44" s="17">
        <f>DATE($G44,$I44,$J44)</f>
        <v>45972</v>
      </c>
      <c r="P44" s="17" t="str">
        <f t="shared" si="7"/>
        <v>Match</v>
      </c>
      <c r="Q44" s="17" t="str">
        <f t="shared" si="0"/>
        <v>Tue</v>
      </c>
      <c r="R44" s="17" cm="1">
        <f t="array" ref="R44">_xlfn.IFS($Q44="Sun",$O44+1,$Q44="Sat",$O44-1,TRUE,$O44)</f>
        <v>45972</v>
      </c>
      <c r="S44" s="17" t="str">
        <f t="shared" si="1"/>
        <v>Tue</v>
      </c>
      <c r="T44" s="15">
        <f t="shared" si="10"/>
        <v>2025</v>
      </c>
      <c r="U44" s="27">
        <v>45972</v>
      </c>
      <c r="V44" s="27">
        <v>0</v>
      </c>
    </row>
    <row r="45" spans="1:22" ht="13.2" x14ac:dyDescent="0.25">
      <c r="A45" s="15" t="s">
        <v>63</v>
      </c>
      <c r="B45" s="16" t="s">
        <v>77</v>
      </c>
      <c r="C45" s="16" t="s">
        <v>63</v>
      </c>
      <c r="D45" s="16" t="s">
        <v>56</v>
      </c>
      <c r="E45" s="16" t="s">
        <v>20</v>
      </c>
      <c r="F45" s="15"/>
      <c r="G45" s="15">
        <f t="shared" si="8"/>
        <v>2025</v>
      </c>
      <c r="H45" s="15" t="s">
        <v>57</v>
      </c>
      <c r="I45" s="15" cm="1">
        <f t="array" ref="I45">IFERROR(_xlfn.IFS(H45="Jan",1,H45="Feb",2,H45="Mar",3,H45="Apr",4,H45="May",5,H45="Jun",6,H45="Jul",7,H45="Aug",8,H45="Sep",9,H45="Oct",10,H45="Nov",11,H45="Dec",12),"")</f>
        <v>11</v>
      </c>
      <c r="J45" s="15">
        <v>11</v>
      </c>
      <c r="K45" s="15" t="s">
        <v>22</v>
      </c>
      <c r="L45" s="15" t="s">
        <v>22</v>
      </c>
      <c r="M45" s="15" t="str" cm="1">
        <f t="array" ref="M45">IFERROR(_xlfn.IFS(L45="Sun",1,L45="Mon",2,L45="Tue",3,L45="Wed",4,L45="Thu",5,L45="Fri",6,L45="Sat",7),"")</f>
        <v/>
      </c>
      <c r="N45" s="17">
        <f>DATE($G45,$I45,$J45)</f>
        <v>45972</v>
      </c>
      <c r="O45" s="17">
        <f>DATE($G45,$I45,$J45)</f>
        <v>45972</v>
      </c>
      <c r="P45" s="17" t="str">
        <f t="shared" si="7"/>
        <v>Match</v>
      </c>
      <c r="Q45" s="15" t="str">
        <f t="shared" si="0"/>
        <v>Tue</v>
      </c>
      <c r="R45" s="17" cm="1">
        <f t="array" ref="R45">_xlfn.IFS($Q45="Sun",$O45+1,$Q45="Sat",$O45-1,TRUE,$O45)</f>
        <v>45972</v>
      </c>
      <c r="S45" s="17" t="str">
        <f t="shared" si="1"/>
        <v>Tue</v>
      </c>
      <c r="T45" s="15">
        <f t="shared" si="10"/>
        <v>2025</v>
      </c>
      <c r="U45" s="27">
        <v>0</v>
      </c>
      <c r="V45" s="27">
        <v>45972</v>
      </c>
    </row>
    <row r="46" spans="1:22" ht="13.2" x14ac:dyDescent="0.25">
      <c r="A46" s="15" t="s">
        <v>63</v>
      </c>
      <c r="B46" s="16" t="s">
        <v>78</v>
      </c>
      <c r="C46" s="16" t="s">
        <v>63</v>
      </c>
      <c r="D46" s="16" t="s">
        <v>79</v>
      </c>
      <c r="E46" s="16" t="s">
        <v>80</v>
      </c>
      <c r="F46" s="15"/>
      <c r="G46" s="15">
        <f t="shared" si="8"/>
        <v>2025</v>
      </c>
      <c r="H46" s="15" t="s">
        <v>57</v>
      </c>
      <c r="I46" s="15" cm="1">
        <f t="array" ref="I46">IFERROR(_xlfn.IFS(H46="Jan",1,H46="Feb",2,H46="Mar",3,H46="Apr",4,H46="May",5,H46="Jun",6,H46="Jul",7,H46="Aug",8,H46="Sep",9,H46="Oct",10,H46="Nov",11,H46="Dec",12),"")</f>
        <v>11</v>
      </c>
      <c r="J46" s="15" t="s">
        <v>22</v>
      </c>
      <c r="K46" s="15">
        <v>4</v>
      </c>
      <c r="L46" s="15" t="s">
        <v>81</v>
      </c>
      <c r="M46" s="15" cm="1">
        <f t="array" ref="M46">IFERROR(_xlfn.IFS(L46="Sun",1,L46="Mon",2,L46="Tue",3,L46="Wed",4,L46="Thu",5,L46="Fri",6,L46="Sat",7),"")</f>
        <v>5</v>
      </c>
      <c r="N46" s="17">
        <f>DATE($G46,$I46,1)+7*($K46-1)+CHOOSE(WEEKDAY(DATE($G46,$I46,1)),4,3,2,1,0,6,5)</f>
        <v>45988</v>
      </c>
      <c r="O46" s="17">
        <f>DATE($G46,$I46,1)+7*($K46-1)+MOD(7-WEEKDAY(DATE($G46,$I46,1))+$M46,7)</f>
        <v>45988</v>
      </c>
      <c r="P46" s="17" t="str">
        <f t="shared" si="7"/>
        <v>Match</v>
      </c>
      <c r="Q46" s="15" t="str">
        <f t="shared" si="0"/>
        <v>Thu</v>
      </c>
      <c r="R46" s="17" cm="1">
        <f t="array" ref="R46">_xlfn.IFS($Q46="Sun",$O46+1,$Q46="Sat",$O46-1,TRUE,$O46)</f>
        <v>45988</v>
      </c>
      <c r="S46" s="17" t="str">
        <f t="shared" si="1"/>
        <v>Thu</v>
      </c>
      <c r="T46" s="15">
        <f t="shared" si="10"/>
        <v>2025</v>
      </c>
      <c r="U46" s="27">
        <v>0</v>
      </c>
      <c r="V46" s="27">
        <v>45988</v>
      </c>
    </row>
    <row r="47" spans="1:22" ht="13.2" x14ac:dyDescent="0.25">
      <c r="A47" s="15" t="s">
        <v>85</v>
      </c>
      <c r="B47" s="16" t="s">
        <v>58</v>
      </c>
      <c r="C47" s="16" t="s">
        <v>18</v>
      </c>
      <c r="D47" s="18" t="s">
        <v>59</v>
      </c>
      <c r="E47" s="18" t="s">
        <v>20</v>
      </c>
      <c r="F47" s="15"/>
      <c r="G47" s="15">
        <f t="shared" si="8"/>
        <v>2025</v>
      </c>
      <c r="H47" s="19" t="s">
        <v>60</v>
      </c>
      <c r="I47" s="15" cm="1">
        <f t="array" ref="I47">IFERROR(_xlfn.IFS(H47="Jan",1,H47="Feb",2,H47="Mar",3,H47="Apr",4,H47="May",5,H47="Jun",6,H47="Jul",7,H47="Aug",8,H47="Sep",9,H47="Oct",10,H47="Nov",11,H47="Dec",12),"")</f>
        <v>12</v>
      </c>
      <c r="J47" s="15">
        <v>25</v>
      </c>
      <c r="K47" s="15" t="s">
        <v>22</v>
      </c>
      <c r="L47" s="15" t="s">
        <v>22</v>
      </c>
      <c r="M47" s="15" t="str" cm="1">
        <f t="array" ref="M47">IFERROR(_xlfn.IFS(L47="Sun",1,L47="Mon",2,L47="Tue",3,L47="Wed",4,L47="Thu",5,L47="Fri",6,L47="Sat",7),"")</f>
        <v/>
      </c>
      <c r="N47" s="17">
        <f t="shared" ref="N47:O51" si="11">DATE($G47,$I47,$J47)</f>
        <v>46016</v>
      </c>
      <c r="O47" s="17">
        <f t="shared" si="11"/>
        <v>46016</v>
      </c>
      <c r="P47" s="17" t="str">
        <f t="shared" si="7"/>
        <v>Match</v>
      </c>
      <c r="Q47" s="17" t="str">
        <f t="shared" si="0"/>
        <v>Thu</v>
      </c>
      <c r="R47" s="17" cm="1">
        <f t="array" ref="R47">_xlfn.IFS($Q47="Sun",$O47+1,$Q47="Sat",$O47-1,TRUE,$O47)</f>
        <v>46016</v>
      </c>
      <c r="S47" s="17" t="str">
        <f t="shared" si="1"/>
        <v>Thu</v>
      </c>
      <c r="T47" s="15">
        <f t="shared" si="10"/>
        <v>2025</v>
      </c>
      <c r="U47" s="27">
        <v>46016</v>
      </c>
      <c r="V47" s="27">
        <v>0</v>
      </c>
    </row>
    <row r="48" spans="1:22" ht="13.2" x14ac:dyDescent="0.25">
      <c r="A48" s="15" t="s">
        <v>63</v>
      </c>
      <c r="B48" s="16" t="s">
        <v>58</v>
      </c>
      <c r="C48" s="16" t="s">
        <v>63</v>
      </c>
      <c r="D48" s="16" t="s">
        <v>59</v>
      </c>
      <c r="E48" s="16" t="s">
        <v>20</v>
      </c>
      <c r="F48" s="15"/>
      <c r="G48" s="15">
        <f t="shared" si="8"/>
        <v>2025</v>
      </c>
      <c r="H48" s="15" t="s">
        <v>60</v>
      </c>
      <c r="I48" s="15" cm="1">
        <f t="array" ref="I48">IFERROR(_xlfn.IFS(H48="Jan",1,H48="Feb",2,H48="Mar",3,H48="Apr",4,H48="May",5,H48="Jun",6,H48="Jul",7,H48="Aug",8,H48="Sep",9,H48="Oct",10,H48="Nov",11,H48="Dec",12),"")</f>
        <v>12</v>
      </c>
      <c r="J48" s="15">
        <v>25</v>
      </c>
      <c r="K48" s="15" t="s">
        <v>22</v>
      </c>
      <c r="L48" s="15" t="s">
        <v>22</v>
      </c>
      <c r="M48" s="15" t="str" cm="1">
        <f t="array" ref="M48">IFERROR(_xlfn.IFS(L48="Sun",1,L48="Mon",2,L48="Tue",3,L48="Wed",4,L48="Thu",5,L48="Fri",6,L48="Sat",7),"")</f>
        <v/>
      </c>
      <c r="N48" s="17">
        <f t="shared" si="11"/>
        <v>46016</v>
      </c>
      <c r="O48" s="17">
        <f t="shared" si="11"/>
        <v>46016</v>
      </c>
      <c r="P48" s="17" t="str">
        <f t="shared" si="7"/>
        <v>Match</v>
      </c>
      <c r="Q48" s="15" t="str">
        <f t="shared" si="0"/>
        <v>Thu</v>
      </c>
      <c r="R48" s="17" cm="1">
        <f t="array" ref="R48">_xlfn.IFS($Q48="Sun",$O48+1,$Q48="Sat",$O48-1,TRUE,$O48)</f>
        <v>46016</v>
      </c>
      <c r="S48" s="17" t="str">
        <f t="shared" si="1"/>
        <v>Thu</v>
      </c>
      <c r="T48" s="15">
        <f t="shared" si="10"/>
        <v>2025</v>
      </c>
      <c r="U48" s="27">
        <v>0</v>
      </c>
      <c r="V48" s="27">
        <v>46016</v>
      </c>
    </row>
    <row r="49" spans="1:22" ht="13.2" x14ac:dyDescent="0.25">
      <c r="A49" s="20" t="s">
        <v>85</v>
      </c>
      <c r="B49" s="21" t="s">
        <v>82</v>
      </c>
      <c r="C49" s="21" t="s">
        <v>83</v>
      </c>
      <c r="D49" s="22" t="s">
        <v>84</v>
      </c>
      <c r="E49" s="22" t="s">
        <v>20</v>
      </c>
      <c r="F49" s="20"/>
      <c r="G49" s="15">
        <f t="shared" si="8"/>
        <v>2025</v>
      </c>
      <c r="H49" s="23" t="s">
        <v>60</v>
      </c>
      <c r="I49" s="20" cm="1">
        <f t="array" ref="I49">IFERROR(_xlfn.IFS(H49="Jan",1,H49="Feb",2,H49="Mar",3,H49="Apr",4,H49="May",5,H49="Jun",6,H49="Jul",7,H49="Aug",8,H49="Sep",9,H49="Oct",10,H49="Nov",11,H49="Dec",12),"")</f>
        <v>12</v>
      </c>
      <c r="J49" s="20">
        <v>26</v>
      </c>
      <c r="K49" s="20" t="s">
        <v>22</v>
      </c>
      <c r="L49" s="20" t="s">
        <v>22</v>
      </c>
      <c r="M49" s="20" t="str" cm="1">
        <f t="array" ref="M49">IFERROR(_xlfn.IFS(L49="Sun",1,L49="Mon",2,L49="Tue",3,L49="Wed",4,L49="Thu",5,L49="Fri",6,L49="Sat",7),"")</f>
        <v/>
      </c>
      <c r="N49" s="24">
        <f t="shared" si="11"/>
        <v>46017</v>
      </c>
      <c r="O49" s="24">
        <f t="shared" si="11"/>
        <v>46017</v>
      </c>
      <c r="P49" s="24" t="str">
        <f t="shared" si="7"/>
        <v>Match</v>
      </c>
      <c r="Q49" s="24" t="str">
        <f t="shared" si="0"/>
        <v>Fri</v>
      </c>
      <c r="R49" s="24" cm="1">
        <f t="array" ref="R49">_xlfn.IFS($Q49="Sun",$O49+1,$Q49="Sat",$O49-1,TRUE,$O49)</f>
        <v>46017</v>
      </c>
      <c r="S49" s="24" t="str">
        <f t="shared" si="1"/>
        <v>Fri</v>
      </c>
      <c r="T49" s="20">
        <f t="shared" si="10"/>
        <v>2025</v>
      </c>
      <c r="U49" s="28">
        <v>0</v>
      </c>
      <c r="V49" s="28">
        <v>0</v>
      </c>
    </row>
    <row r="50" spans="1:22" ht="13.2" x14ac:dyDescent="0.25">
      <c r="A50" s="10" t="s">
        <v>85</v>
      </c>
      <c r="B50" s="11" t="s">
        <v>17</v>
      </c>
      <c r="C50" s="11" t="s">
        <v>18</v>
      </c>
      <c r="D50" s="12" t="s">
        <v>19</v>
      </c>
      <c r="E50" s="12" t="s">
        <v>20</v>
      </c>
      <c r="F50" s="10"/>
      <c r="G50" s="26">
        <f>G27+1</f>
        <v>2026</v>
      </c>
      <c r="H50" s="13" t="s">
        <v>21</v>
      </c>
      <c r="I50" s="10" cm="1">
        <f t="array" ref="I50">IFERROR(_xlfn.IFS(H50="Jan",1,H50="Feb",2,H50="Mar",3,H50="Apr",4,H50="May",5,H50="Jun",6,H50="Jul",7,H50="Aug",8,H50="Sep",9,H50="Oct",10,H50="Nov",11,H50="Dec",12),"")</f>
        <v>1</v>
      </c>
      <c r="J50" s="10">
        <v>1</v>
      </c>
      <c r="K50" s="10" t="s">
        <v>22</v>
      </c>
      <c r="L50" s="10" t="s">
        <v>22</v>
      </c>
      <c r="M50" s="10" t="str" cm="1">
        <f t="array" ref="M50">IFERROR(_xlfn.IFS(L50="Sun",1,L50="Mon",2,L50="Tue",3,L50="Wed",4,L50="Thu",5,L50="Fri",6,L50="Sat",7),"")</f>
        <v/>
      </c>
      <c r="N50" s="14">
        <f t="shared" si="11"/>
        <v>46023</v>
      </c>
      <c r="O50" s="14">
        <f t="shared" si="11"/>
        <v>46023</v>
      </c>
      <c r="P50" s="14" t="str">
        <f>IF(N50=O50,"Match","Not Match")</f>
        <v>Match</v>
      </c>
      <c r="Q50" s="14" t="str">
        <f t="shared" si="0"/>
        <v>Thu</v>
      </c>
      <c r="R50" s="14" cm="1">
        <f t="array" ref="R50">_xlfn.IFS($Q50="Sun",$O50+1,$Q50="Sat",$O50-1,TRUE,$O50)</f>
        <v>46023</v>
      </c>
      <c r="S50" s="14" t="str">
        <f t="shared" si="1"/>
        <v>Thu</v>
      </c>
      <c r="T50" s="10">
        <f t="shared" si="10"/>
        <v>2026</v>
      </c>
      <c r="U50" s="29">
        <v>46023</v>
      </c>
      <c r="V50" s="29">
        <v>0</v>
      </c>
    </row>
    <row r="51" spans="1:22" ht="13.2" x14ac:dyDescent="0.25">
      <c r="A51" s="15" t="s">
        <v>63</v>
      </c>
      <c r="B51" s="16" t="s">
        <v>17</v>
      </c>
      <c r="C51" s="16" t="s">
        <v>63</v>
      </c>
      <c r="D51" s="16" t="s">
        <v>19</v>
      </c>
      <c r="E51" s="16" t="s">
        <v>20</v>
      </c>
      <c r="F51" s="15"/>
      <c r="G51" s="15">
        <f>$G$50</f>
        <v>2026</v>
      </c>
      <c r="H51" s="15" t="s">
        <v>21</v>
      </c>
      <c r="I51" s="15" cm="1">
        <f t="array" ref="I51">IFERROR(_xlfn.IFS(H51="Jan",1,H51="Feb",2,H51="Mar",3,H51="Apr",4,H51="May",5,H51="Jun",6,H51="Jul",7,H51="Aug",8,H51="Sep",9,H51="Oct",10,H51="Nov",11,H51="Dec",12),"")</f>
        <v>1</v>
      </c>
      <c r="J51" s="15">
        <v>1</v>
      </c>
      <c r="K51" s="15" t="s">
        <v>22</v>
      </c>
      <c r="L51" s="15" t="s">
        <v>22</v>
      </c>
      <c r="M51" s="15" t="str" cm="1">
        <f t="array" ref="M51">IFERROR(_xlfn.IFS(L51="Sun",1,L51="Mon",2,L51="Tue",3,L51="Wed",4,L51="Thu",5,L51="Fri",6,L51="Sat",7),"")</f>
        <v/>
      </c>
      <c r="N51" s="17">
        <f t="shared" si="11"/>
        <v>46023</v>
      </c>
      <c r="O51" s="17">
        <f t="shared" si="11"/>
        <v>46023</v>
      </c>
      <c r="P51" s="17" t="str">
        <f t="shared" ref="P51:P72" si="12">IF(N51=O51,"Match","Not Match")</f>
        <v>Match</v>
      </c>
      <c r="Q51" s="15" t="str">
        <f t="shared" si="0"/>
        <v>Thu</v>
      </c>
      <c r="R51" s="17" cm="1">
        <f t="array" ref="R51">_xlfn.IFS($Q51="Sun",$O51+1,$Q51="Sat",$O51-1,TRUE,$O51)</f>
        <v>46023</v>
      </c>
      <c r="S51" s="17" t="str">
        <f t="shared" si="1"/>
        <v>Thu</v>
      </c>
      <c r="T51" s="15">
        <f t="shared" si="10"/>
        <v>2026</v>
      </c>
      <c r="U51" s="27">
        <v>0</v>
      </c>
      <c r="V51" s="27">
        <v>46023</v>
      </c>
    </row>
    <row r="52" spans="1:22" ht="13.2" x14ac:dyDescent="0.25">
      <c r="A52" s="15" t="s">
        <v>63</v>
      </c>
      <c r="B52" s="16" t="s">
        <v>64</v>
      </c>
      <c r="C52" s="16" t="s">
        <v>63</v>
      </c>
      <c r="D52" s="16" t="s">
        <v>65</v>
      </c>
      <c r="E52" s="16" t="s">
        <v>26</v>
      </c>
      <c r="F52" s="15"/>
      <c r="G52" s="15">
        <f t="shared" ref="G52:G72" si="13">$G$50</f>
        <v>2026</v>
      </c>
      <c r="H52" s="15" t="s">
        <v>21</v>
      </c>
      <c r="I52" s="15" cm="1">
        <f t="array" ref="I52">IFERROR(_xlfn.IFS(H52="Jan",1,H52="Feb",2,H52="Mar",3,H52="Apr",4,H52="May",5,H52="Jun",6,H52="Jul",7,H52="Aug",8,H52="Sep",9,H52="Oct",10,H52="Nov",11,H52="Dec",12),"")</f>
        <v>1</v>
      </c>
      <c r="J52" s="15" t="s">
        <v>22</v>
      </c>
      <c r="K52" s="15">
        <v>3</v>
      </c>
      <c r="L52" s="15" t="s">
        <v>28</v>
      </c>
      <c r="M52" s="15" cm="1">
        <f t="array" ref="M52">IFERROR(_xlfn.IFS(L52="Sun",1,L52="Mon",2,L52="Tue",3,L52="Wed",4,L52="Thu",5,L52="Fri",6,L52="Sat",7),"")</f>
        <v>2</v>
      </c>
      <c r="N52" s="17">
        <f>DATE($G52,$I52,1)+7*($K52-1)+CHOOSE(WEEKDAY(DATE($G52,$I52,1)),1,0,6,5,4,3,2)</f>
        <v>46041</v>
      </c>
      <c r="O52" s="17">
        <f>DATE($G52,$I52,1)+7*($K52-1)+MOD(7-WEEKDAY(DATE($G52,$I52,1))+$M52,7)</f>
        <v>46041</v>
      </c>
      <c r="P52" s="17" t="str">
        <f t="shared" si="12"/>
        <v>Match</v>
      </c>
      <c r="Q52" s="15" t="str">
        <f t="shared" si="0"/>
        <v>Mon</v>
      </c>
      <c r="R52" s="17" cm="1">
        <f t="array" ref="R52">_xlfn.IFS($Q52="Sun",$O52+1,$Q52="Sat",$O52-1,TRUE,$O52)</f>
        <v>46041</v>
      </c>
      <c r="S52" s="17" t="str">
        <f t="shared" si="1"/>
        <v>Mon</v>
      </c>
      <c r="T52" s="15">
        <f t="shared" si="10"/>
        <v>2026</v>
      </c>
      <c r="U52" s="27">
        <v>0</v>
      </c>
      <c r="V52" s="27">
        <v>46041</v>
      </c>
    </row>
    <row r="53" spans="1:22" ht="13.2" x14ac:dyDescent="0.25">
      <c r="A53" s="15" t="s">
        <v>85</v>
      </c>
      <c r="B53" s="16" t="s">
        <v>23</v>
      </c>
      <c r="C53" s="16" t="s">
        <v>24</v>
      </c>
      <c r="D53" s="16" t="s">
        <v>25</v>
      </c>
      <c r="E53" s="16" t="s">
        <v>26</v>
      </c>
      <c r="F53" s="15"/>
      <c r="G53" s="15">
        <f t="shared" si="13"/>
        <v>2026</v>
      </c>
      <c r="H53" s="15" t="s">
        <v>27</v>
      </c>
      <c r="I53" s="15" cm="1">
        <f t="array" ref="I53">IFERROR(_xlfn.IFS(H53="Jan",1,H53="Feb",2,H53="Mar",3,H53="Apr",4,H53="May",5,H53="Jun",6,H53="Jul",7,H53="Aug",8,H53="Sep",9,H53="Oct",10,H53="Nov",11,H53="Dec",12),"")</f>
        <v>2</v>
      </c>
      <c r="J53" s="15" t="s">
        <v>22</v>
      </c>
      <c r="K53" s="15">
        <v>3</v>
      </c>
      <c r="L53" s="15" t="s">
        <v>28</v>
      </c>
      <c r="M53" s="15" cm="1">
        <f t="array" ref="M53">IFERROR(_xlfn.IFS(L53="Sun",1,L53="Mon",2,L53="Tue",3,L53="Wed",4,L53="Thu",5,L53="Fri",6,L53="Sat",7),"")</f>
        <v>2</v>
      </c>
      <c r="N53" s="17">
        <f>DATE($G53,$I53,1)+7*($K53-1)+CHOOSE(WEEKDAY(DATE($G53,$I53,1)),1,0,6,5,4,3,2)</f>
        <v>46069</v>
      </c>
      <c r="O53" s="17">
        <f>DATE($G53,$I53,1)+7*($K53-1)+MOD(7-WEEKDAY(DATE($G53,$I53,1))+$M53,7)</f>
        <v>46069</v>
      </c>
      <c r="P53" s="17" t="str">
        <f t="shared" si="12"/>
        <v>Match</v>
      </c>
      <c r="Q53" s="17" t="str">
        <f t="shared" si="0"/>
        <v>Mon</v>
      </c>
      <c r="R53" s="17" cm="1">
        <f t="array" ref="R53">_xlfn.IFS($Q53="Sun",$O53+1,$Q53="Sat",$O53-1,TRUE,$O53)</f>
        <v>46069</v>
      </c>
      <c r="S53" s="17" t="str">
        <f t="shared" si="1"/>
        <v>Mon</v>
      </c>
      <c r="T53" s="15">
        <f t="shared" si="10"/>
        <v>2026</v>
      </c>
      <c r="U53" s="27">
        <v>46069</v>
      </c>
      <c r="V53" s="27">
        <v>0</v>
      </c>
    </row>
    <row r="54" spans="1:22" ht="13.2" x14ac:dyDescent="0.25">
      <c r="A54" s="15" t="s">
        <v>63</v>
      </c>
      <c r="B54" s="16" t="s">
        <v>66</v>
      </c>
      <c r="C54" s="16" t="s">
        <v>63</v>
      </c>
      <c r="D54" s="16" t="s">
        <v>25</v>
      </c>
      <c r="E54" s="16" t="s">
        <v>26</v>
      </c>
      <c r="F54" s="15"/>
      <c r="G54" s="15">
        <f t="shared" si="13"/>
        <v>2026</v>
      </c>
      <c r="H54" s="15" t="s">
        <v>27</v>
      </c>
      <c r="I54" s="15" cm="1">
        <f t="array" ref="I54">IFERROR(_xlfn.IFS(H54="Jan",1,H54="Feb",2,H54="Mar",3,H54="Apr",4,H54="May",5,H54="Jun",6,H54="Jul",7,H54="Aug",8,H54="Sep",9,H54="Oct",10,H54="Nov",11,H54="Dec",12),"")</f>
        <v>2</v>
      </c>
      <c r="J54" s="15" t="s">
        <v>22</v>
      </c>
      <c r="K54" s="15">
        <v>3</v>
      </c>
      <c r="L54" s="15" t="s">
        <v>28</v>
      </c>
      <c r="M54" s="15" cm="1">
        <f t="array" ref="M54">IFERROR(_xlfn.IFS(L54="Sun",1,L54="Mon",2,L54="Tue",3,L54="Wed",4,L54="Thu",5,L54="Fri",6,L54="Sat",7),"")</f>
        <v>2</v>
      </c>
      <c r="N54" s="17">
        <f>DATE($G54,$I54,1)+7*($K54-1)+CHOOSE(WEEKDAY(DATE($G54,$I54,1)),1,0,6,5,4,3,2)</f>
        <v>46069</v>
      </c>
      <c r="O54" s="17">
        <f>DATE($G54,$I54,1)+7*($K54-1)+MOD(7-WEEKDAY(DATE($G54,$I54,1))+$M54,7)</f>
        <v>46069</v>
      </c>
      <c r="P54" s="17" t="str">
        <f t="shared" si="12"/>
        <v>Match</v>
      </c>
      <c r="Q54" s="15" t="str">
        <f t="shared" si="0"/>
        <v>Mon</v>
      </c>
      <c r="R54" s="17" cm="1">
        <f t="array" ref="R54">_xlfn.IFS($Q54="Sun",$O54+1,$Q54="Sat",$O54-1,TRUE,$O54)</f>
        <v>46069</v>
      </c>
      <c r="S54" s="17" t="str">
        <f t="shared" si="1"/>
        <v>Mon</v>
      </c>
      <c r="T54" s="15">
        <f t="shared" si="10"/>
        <v>2026</v>
      </c>
      <c r="U54" s="27">
        <v>0</v>
      </c>
      <c r="V54" s="27">
        <v>46069</v>
      </c>
    </row>
    <row r="55" spans="1:22" ht="13.2" x14ac:dyDescent="0.25">
      <c r="A55" s="15" t="s">
        <v>85</v>
      </c>
      <c r="B55" s="16" t="s">
        <v>29</v>
      </c>
      <c r="C55" s="16" t="s">
        <v>30</v>
      </c>
      <c r="D55" s="16" t="s">
        <v>31</v>
      </c>
      <c r="E55" s="16" t="s">
        <v>32</v>
      </c>
      <c r="F55" s="15" t="s">
        <v>33</v>
      </c>
      <c r="G55" s="15">
        <f t="shared" si="13"/>
        <v>2026</v>
      </c>
      <c r="H55" s="15" t="s">
        <v>22</v>
      </c>
      <c r="I55" s="15" t="str" cm="1">
        <f t="array" ref="I55">IFERROR(_xlfn.IFS(H55="Jan",1,H55="Feb",2,H55="Mar",3,H55="Apr",4,H55="May",5,H55="Jun",6,H55="Jul",7,H55="Aug",8,H55="Sep",9,H55="Oct",10,H55="Nov",11,H55="Dec",12),"")</f>
        <v/>
      </c>
      <c r="J55" s="15" t="s">
        <v>22</v>
      </c>
      <c r="K55" s="15" t="s">
        <v>22</v>
      </c>
      <c r="L55" s="15" t="s">
        <v>22</v>
      </c>
      <c r="M55" s="15" t="str" cm="1">
        <f t="array" ref="M55">IFERROR(_xlfn.IFS(L55="Sun",1,L55="Mon",2,L55="Tue",3,L55="Wed",4,L55="Thu",5,L55="Fri",6,L55="Sat",7),"")</f>
        <v/>
      </c>
      <c r="N55" s="17">
        <f>(FLOOR("5/" &amp; DAY(MINUTE($G55/38)/2+56) &amp; "/" &amp;$G55,7)-34)-2</f>
        <v>46115</v>
      </c>
      <c r="O55" s="17">
        <f>(FLOOR("5/" &amp; DAY(MINUTE($G55/38)/2+56) &amp; "/" &amp;$G55,7)-34)-2</f>
        <v>46115</v>
      </c>
      <c r="P55" s="17" t="str">
        <f t="shared" si="12"/>
        <v>Match</v>
      </c>
      <c r="Q55" s="17" t="str">
        <f t="shared" si="0"/>
        <v>Fri</v>
      </c>
      <c r="R55" s="17" cm="1">
        <f t="array" ref="R55">_xlfn.IFS($Q55="Sun",$O55+1,$Q55="Sat",$O55-1,TRUE,$O55)</f>
        <v>46115</v>
      </c>
      <c r="S55" s="17" t="str">
        <f t="shared" si="1"/>
        <v>Fri</v>
      </c>
      <c r="T55" s="15">
        <f t="shared" si="10"/>
        <v>2026</v>
      </c>
      <c r="U55" s="27">
        <v>46115</v>
      </c>
      <c r="V55" s="27">
        <v>0</v>
      </c>
    </row>
    <row r="56" spans="1:22" ht="13.2" x14ac:dyDescent="0.25">
      <c r="A56" s="15" t="s">
        <v>85</v>
      </c>
      <c r="B56" s="16" t="s">
        <v>34</v>
      </c>
      <c r="C56" s="16" t="s">
        <v>35</v>
      </c>
      <c r="D56" s="16" t="s">
        <v>36</v>
      </c>
      <c r="E56" s="16" t="s">
        <v>37</v>
      </c>
      <c r="F56" s="15"/>
      <c r="G56" s="15">
        <f t="shared" si="13"/>
        <v>2026</v>
      </c>
      <c r="H56" s="15" t="s">
        <v>38</v>
      </c>
      <c r="I56" s="15" cm="1">
        <f t="array" ref="I56">IFERROR(_xlfn.IFS(H56="Jan",1,H56="Feb",2,H56="Mar",3,H56="Apr",4,H56="May",5,H56="Jun",6,H56="Jul",7,H56="Aug",8,H56="Sep",9,H56="Oct",10,H56="Nov",11,H56="Dec",12),"")</f>
        <v>5</v>
      </c>
      <c r="J56" s="15" t="s">
        <v>22</v>
      </c>
      <c r="K56" s="15" t="s">
        <v>22</v>
      </c>
      <c r="L56" s="15" t="s">
        <v>22</v>
      </c>
      <c r="M56" s="15" t="str" cm="1">
        <f t="array" ref="M56">IFERROR(_xlfn.IFS(L56="Sun",1,L56="Mon",2,L56="Tue",3,L56="Wed",4,L56="Thu",5,L56="Fri",6,L56="Sat",7),"")</f>
        <v/>
      </c>
      <c r="N56" s="17">
        <f>DATE($G56,$I56,25)-CHOOSE(WEEKDAY(DATE($G56,$I56,25)),6,7,1,2,3,4,5)</f>
        <v>46160</v>
      </c>
      <c r="O56" s="17">
        <f>DATE($G56,$I56,25)-CHOOSE(WEEKDAY(DATE($G56,$I56,25)),6,7,1,2,3,4,5)</f>
        <v>46160</v>
      </c>
      <c r="P56" s="17" t="str">
        <f t="shared" si="12"/>
        <v>Match</v>
      </c>
      <c r="Q56" s="17" t="str">
        <f t="shared" si="0"/>
        <v>Mon</v>
      </c>
      <c r="R56" s="17" cm="1">
        <f t="array" ref="R56">_xlfn.IFS($Q56="Sun",$O56+1,$Q56="Sat",$O56-1,TRUE,$O56)</f>
        <v>46160</v>
      </c>
      <c r="S56" s="17" t="str">
        <f t="shared" si="1"/>
        <v>Mon</v>
      </c>
      <c r="T56" s="15">
        <f t="shared" si="10"/>
        <v>2026</v>
      </c>
      <c r="U56" s="27">
        <v>46160</v>
      </c>
      <c r="V56" s="27">
        <v>0</v>
      </c>
    </row>
    <row r="57" spans="1:22" ht="13.2" x14ac:dyDescent="0.25">
      <c r="A57" s="15" t="s">
        <v>63</v>
      </c>
      <c r="B57" s="16" t="s">
        <v>67</v>
      </c>
      <c r="C57" s="16" t="s">
        <v>63</v>
      </c>
      <c r="D57" s="16" t="s">
        <v>68</v>
      </c>
      <c r="E57" s="16" t="s">
        <v>69</v>
      </c>
      <c r="F57" s="15"/>
      <c r="G57" s="15">
        <f t="shared" si="13"/>
        <v>2026</v>
      </c>
      <c r="H57" s="15" t="s">
        <v>38</v>
      </c>
      <c r="I57" s="15" cm="1">
        <f t="array" ref="I57">IFERROR(_xlfn.IFS(H57="Jan",1,H57="Feb",2,H57="Mar",3,H57="Apr",4,H57="May",5,H57="Jun",6,H57="Jul",7,H57="Aug",8,H57="Sep",9,H57="Oct",10,H57="Nov",11,H57="Dec",12),"")</f>
        <v>5</v>
      </c>
      <c r="J57" s="15" t="s">
        <v>22</v>
      </c>
      <c r="K57" s="15" t="s">
        <v>22</v>
      </c>
      <c r="L57" s="15" t="s">
        <v>28</v>
      </c>
      <c r="M57" s="15" cm="1">
        <f t="array" ref="M57">IFERROR(_xlfn.IFS(L57="Sun",1,L57="Mon",2,L57="Tue",3,L57="Wed",4,L57="Thu",5,L57="Fri",6,L57="Sat",7),"")</f>
        <v>2</v>
      </c>
      <c r="N57" s="17">
        <f>EOMONTH(DATE($G57,$I57,1),0)-CHOOSE(WEEKDAY(EOMONTH(DATE($G57,$I57,1),0)),6,0,1,2,3,4,5)</f>
        <v>46167</v>
      </c>
      <c r="O57" s="17">
        <f>EOMONTH(DATE($G57,$I57,1),0)-MOD(WEEKDAY(EOMONTH(DATE($G57,$I57,1),0))+5,7)</f>
        <v>46167</v>
      </c>
      <c r="P57" s="17" t="str">
        <f t="shared" si="12"/>
        <v>Match</v>
      </c>
      <c r="Q57" s="15" t="str">
        <f t="shared" si="0"/>
        <v>Mon</v>
      </c>
      <c r="R57" s="17" cm="1">
        <f t="array" ref="R57">_xlfn.IFS($Q57="Sun",$O57+1,$Q57="Sat",$O57-1,TRUE,$O57)</f>
        <v>46167</v>
      </c>
      <c r="S57" s="17" t="str">
        <f t="shared" si="1"/>
        <v>Mon</v>
      </c>
      <c r="T57" s="15">
        <f t="shared" si="10"/>
        <v>2026</v>
      </c>
      <c r="U57" s="27">
        <v>0</v>
      </c>
      <c r="V57" s="27">
        <v>46167</v>
      </c>
    </row>
    <row r="58" spans="1:22" ht="13.2" x14ac:dyDescent="0.25">
      <c r="A58" s="15" t="s">
        <v>63</v>
      </c>
      <c r="B58" s="16" t="s">
        <v>70</v>
      </c>
      <c r="C58" s="16" t="s">
        <v>63</v>
      </c>
      <c r="D58" s="16" t="s">
        <v>71</v>
      </c>
      <c r="E58" s="16" t="s">
        <v>20</v>
      </c>
      <c r="F58" s="15"/>
      <c r="G58" s="15">
        <f t="shared" si="13"/>
        <v>2026</v>
      </c>
      <c r="H58" s="15" t="s">
        <v>72</v>
      </c>
      <c r="I58" s="15" cm="1">
        <f t="array" ref="I58">IFERROR(_xlfn.IFS(H58="Jan",1,H58="Feb",2,H58="Mar",3,H58="Apr",4,H58="May",5,H58="Jun",6,H58="Jul",7,H58="Aug",8,H58="Sep",9,H58="Oct",10,H58="Nov",11,H58="Dec",12),"")</f>
        <v>6</v>
      </c>
      <c r="J58" s="15">
        <v>19</v>
      </c>
      <c r="K58" s="15" t="s">
        <v>22</v>
      </c>
      <c r="L58" s="15" t="s">
        <v>22</v>
      </c>
      <c r="M58" s="15" t="str" cm="1">
        <f t="array" ref="M58">IFERROR(_xlfn.IFS(L58="Sun",1,L58="Mon",2,L58="Tue",3,L58="Wed",4,L58="Thu",5,L58="Fri",6,L58="Sat",7),"")</f>
        <v/>
      </c>
      <c r="N58" s="17">
        <f t="shared" ref="N58:O60" si="14">DATE($G58,$I58,$J58)</f>
        <v>46192</v>
      </c>
      <c r="O58" s="17">
        <f t="shared" si="14"/>
        <v>46192</v>
      </c>
      <c r="P58" s="17" t="str">
        <f t="shared" si="12"/>
        <v>Match</v>
      </c>
      <c r="Q58" s="15" t="str">
        <f t="shared" si="0"/>
        <v>Fri</v>
      </c>
      <c r="R58" s="17" cm="1">
        <f t="array" ref="R58">_xlfn.IFS($Q58="Sun",$O58+1,$Q58="Sat",$O58-1,TRUE,$O58)</f>
        <v>46192</v>
      </c>
      <c r="S58" s="17" t="str">
        <f t="shared" si="1"/>
        <v>Fri</v>
      </c>
      <c r="T58" s="15">
        <f t="shared" si="10"/>
        <v>2026</v>
      </c>
      <c r="U58" s="27">
        <v>0</v>
      </c>
      <c r="V58" s="27">
        <v>46192</v>
      </c>
    </row>
    <row r="59" spans="1:22" ht="13.2" x14ac:dyDescent="0.25">
      <c r="A59" s="15" t="s">
        <v>85</v>
      </c>
      <c r="B59" s="16" t="s">
        <v>39</v>
      </c>
      <c r="C59" s="16" t="s">
        <v>18</v>
      </c>
      <c r="D59" s="18" t="s">
        <v>40</v>
      </c>
      <c r="E59" s="18" t="s">
        <v>20</v>
      </c>
      <c r="F59" s="15"/>
      <c r="G59" s="15">
        <f t="shared" si="13"/>
        <v>2026</v>
      </c>
      <c r="H59" s="19" t="s">
        <v>41</v>
      </c>
      <c r="I59" s="15" cm="1">
        <f t="array" ref="I59">IFERROR(_xlfn.IFS(H59="Jan",1,H59="Feb",2,H59="Mar",3,H59="Apr",4,H59="May",5,H59="Jun",6,H59="Jul",7,H59="Aug",8,H59="Sep",9,H59="Oct",10,H59="Nov",11,H59="Dec",12),"")</f>
        <v>7</v>
      </c>
      <c r="J59" s="15">
        <v>1</v>
      </c>
      <c r="K59" s="15" t="s">
        <v>22</v>
      </c>
      <c r="L59" s="15" t="s">
        <v>22</v>
      </c>
      <c r="M59" s="15" t="str" cm="1">
        <f t="array" ref="M59">IFERROR(_xlfn.IFS(L59="Sun",1,L59="Mon",2,L59="Tue",3,L59="Wed",4,L59="Thu",5,L59="Fri",6,L59="Sat",7),"")</f>
        <v/>
      </c>
      <c r="N59" s="17">
        <f t="shared" si="14"/>
        <v>46204</v>
      </c>
      <c r="O59" s="17">
        <f t="shared" si="14"/>
        <v>46204</v>
      </c>
      <c r="P59" s="17" t="str">
        <f t="shared" si="12"/>
        <v>Match</v>
      </c>
      <c r="Q59" s="17" t="str">
        <f t="shared" si="0"/>
        <v>Wed</v>
      </c>
      <c r="R59" s="17" cm="1">
        <f t="array" ref="R59">_xlfn.IFS($Q59="Sun",$O59+1,$Q59="Sat",$O59-1,TRUE,$O59)</f>
        <v>46204</v>
      </c>
      <c r="S59" s="17" t="str">
        <f t="shared" si="1"/>
        <v>Wed</v>
      </c>
      <c r="T59" s="15">
        <f t="shared" si="10"/>
        <v>2026</v>
      </c>
      <c r="U59" s="27">
        <v>46204</v>
      </c>
      <c r="V59" s="27">
        <v>0</v>
      </c>
    </row>
    <row r="60" spans="1:22" ht="13.2" x14ac:dyDescent="0.25">
      <c r="A60" s="15" t="s">
        <v>63</v>
      </c>
      <c r="B60" s="16" t="s">
        <v>73</v>
      </c>
      <c r="C60" s="16" t="s">
        <v>63</v>
      </c>
      <c r="D60" s="16" t="s">
        <v>74</v>
      </c>
      <c r="E60" s="16" t="s">
        <v>20</v>
      </c>
      <c r="F60" s="15"/>
      <c r="G60" s="15">
        <f t="shared" si="13"/>
        <v>2026</v>
      </c>
      <c r="H60" s="15" t="s">
        <v>41</v>
      </c>
      <c r="I60" s="15" cm="1">
        <f t="array" ref="I60">IFERROR(_xlfn.IFS(H60="Jan",1,H60="Feb",2,H60="Mar",3,H60="Apr",4,H60="May",5,H60="Jun",6,H60="Jul",7,H60="Aug",8,H60="Sep",9,H60="Oct",10,H60="Nov",11,H60="Dec",12),"")</f>
        <v>7</v>
      </c>
      <c r="J60" s="15">
        <v>4</v>
      </c>
      <c r="K60" s="15" t="s">
        <v>22</v>
      </c>
      <c r="L60" s="15" t="s">
        <v>22</v>
      </c>
      <c r="M60" s="15" t="str" cm="1">
        <f t="array" ref="M60">IFERROR(_xlfn.IFS(L60="Sun",1,L60="Mon",2,L60="Tue",3,L60="Wed",4,L60="Thu",5,L60="Fri",6,L60="Sat",7),"")</f>
        <v/>
      </c>
      <c r="N60" s="17">
        <f t="shared" si="14"/>
        <v>46207</v>
      </c>
      <c r="O60" s="17">
        <f t="shared" si="14"/>
        <v>46207</v>
      </c>
      <c r="P60" s="17" t="str">
        <f t="shared" si="12"/>
        <v>Match</v>
      </c>
      <c r="Q60" s="15" t="str">
        <f t="shared" si="0"/>
        <v>Sat</v>
      </c>
      <c r="R60" s="17" cm="1">
        <f t="array" ref="R60">_xlfn.IFS($Q60="Sun",$O60+1,$Q60="Sat",$O60-1,TRUE,$O60)</f>
        <v>46206</v>
      </c>
      <c r="S60" s="17" t="str">
        <f t="shared" si="1"/>
        <v>Fri</v>
      </c>
      <c r="T60" s="15">
        <f t="shared" si="10"/>
        <v>2026</v>
      </c>
      <c r="U60" s="27">
        <v>0</v>
      </c>
      <c r="V60" s="27">
        <v>46206</v>
      </c>
    </row>
    <row r="61" spans="1:22" ht="13.2" x14ac:dyDescent="0.25">
      <c r="A61" s="15" t="s">
        <v>85</v>
      </c>
      <c r="B61" s="16" t="s">
        <v>42</v>
      </c>
      <c r="C61" s="16" t="s">
        <v>43</v>
      </c>
      <c r="D61" s="16" t="s">
        <v>44</v>
      </c>
      <c r="E61" s="16" t="s">
        <v>26</v>
      </c>
      <c r="F61" s="15"/>
      <c r="G61" s="15">
        <f t="shared" si="13"/>
        <v>2026</v>
      </c>
      <c r="H61" s="15" t="s">
        <v>45</v>
      </c>
      <c r="I61" s="15" cm="1">
        <f t="array" ref="I61">IFERROR(_xlfn.IFS(H61="Jan",1,H61="Feb",2,H61="Mar",3,H61="Apr",4,H61="May",5,H61="Jun",6,H61="Jul",7,H61="Aug",8,H61="Sep",9,H61="Oct",10,H61="Nov",11,H61="Dec",12),"")</f>
        <v>8</v>
      </c>
      <c r="J61" s="15" t="s">
        <v>22</v>
      </c>
      <c r="K61" s="15">
        <v>1</v>
      </c>
      <c r="L61" s="15" t="s">
        <v>28</v>
      </c>
      <c r="M61" s="15" cm="1">
        <f t="array" ref="M61">IFERROR(_xlfn.IFS(L61="Sun",1,L61="Mon",2,L61="Tue",3,L61="Wed",4,L61="Thu",5,L61="Fri",6,L61="Sat",7),"")</f>
        <v>2</v>
      </c>
      <c r="N61" s="17">
        <f>DATE($G61,$I61,1)+7*($K61-1)+CHOOSE(WEEKDAY(DATE($G61,$I61,1)),1,0,6,5,4,3,2)</f>
        <v>46237</v>
      </c>
      <c r="O61" s="17">
        <f>DATE($G61,$I61,1)+7*($K61-1)+MOD(7-WEEKDAY(DATE($G61,$I61,1))+$M61,7)</f>
        <v>46237</v>
      </c>
      <c r="P61" s="17" t="str">
        <f t="shared" si="12"/>
        <v>Match</v>
      </c>
      <c r="Q61" s="17" t="str">
        <f t="shared" si="0"/>
        <v>Mon</v>
      </c>
      <c r="R61" s="17" cm="1">
        <f t="array" ref="R61">_xlfn.IFS($Q61="Sun",$O61+1,$Q61="Sat",$O61-1,TRUE,$O61)</f>
        <v>46237</v>
      </c>
      <c r="S61" s="17" t="str">
        <f t="shared" si="1"/>
        <v>Mon</v>
      </c>
      <c r="T61" s="15">
        <f t="shared" si="10"/>
        <v>2026</v>
      </c>
      <c r="U61" s="27">
        <v>46237</v>
      </c>
      <c r="V61" s="27">
        <v>0</v>
      </c>
    </row>
    <row r="62" spans="1:22" ht="13.2" x14ac:dyDescent="0.25">
      <c r="A62" s="15" t="s">
        <v>85</v>
      </c>
      <c r="B62" s="16" t="s">
        <v>46</v>
      </c>
      <c r="C62" s="16" t="s">
        <v>18</v>
      </c>
      <c r="D62" s="16" t="s">
        <v>47</v>
      </c>
      <c r="E62" s="16" t="s">
        <v>26</v>
      </c>
      <c r="F62" s="15"/>
      <c r="G62" s="15">
        <f t="shared" si="13"/>
        <v>2026</v>
      </c>
      <c r="H62" s="15" t="s">
        <v>48</v>
      </c>
      <c r="I62" s="15" cm="1">
        <f t="array" ref="I62">IFERROR(_xlfn.IFS(H62="Jan",1,H62="Feb",2,H62="Mar",3,H62="Apr",4,H62="May",5,H62="Jun",6,H62="Jul",7,H62="Aug",8,H62="Sep",9,H62="Oct",10,H62="Nov",11,H62="Dec",12),"")</f>
        <v>9</v>
      </c>
      <c r="J62" s="15" t="s">
        <v>22</v>
      </c>
      <c r="K62" s="15">
        <v>1</v>
      </c>
      <c r="L62" s="15" t="s">
        <v>28</v>
      </c>
      <c r="M62" s="15" cm="1">
        <f t="array" ref="M62">IFERROR(_xlfn.IFS(L62="Sun",1,L62="Mon",2,L62="Tue",3,L62="Wed",4,L62="Thu",5,L62="Fri",6,L62="Sat",7),"")</f>
        <v>2</v>
      </c>
      <c r="N62" s="17">
        <f>DATE($G62,$I62,1)+7*($K62-1)+CHOOSE(WEEKDAY(DATE($G62,$I62,1)),1,0,6,5,4,3,2)</f>
        <v>46272</v>
      </c>
      <c r="O62" s="17">
        <f>DATE($G62,$I62,1)+7*($K62-1)+MOD(7-WEEKDAY(DATE($G62,$I62,1))+$M62,7)</f>
        <v>46272</v>
      </c>
      <c r="P62" s="17" t="str">
        <f t="shared" si="12"/>
        <v>Match</v>
      </c>
      <c r="Q62" s="17" t="str">
        <f t="shared" si="0"/>
        <v>Mon</v>
      </c>
      <c r="R62" s="17" cm="1">
        <f t="array" ref="R62">_xlfn.IFS($Q62="Sun",$O62+1,$Q62="Sat",$O62-1,TRUE,$O62)</f>
        <v>46272</v>
      </c>
      <c r="S62" s="17" t="str">
        <f t="shared" si="1"/>
        <v>Mon</v>
      </c>
      <c r="T62" s="15">
        <f t="shared" si="10"/>
        <v>2026</v>
      </c>
      <c r="U62" s="27">
        <v>46272</v>
      </c>
      <c r="V62" s="27">
        <v>0</v>
      </c>
    </row>
    <row r="63" spans="1:22" ht="13.2" x14ac:dyDescent="0.25">
      <c r="A63" s="15" t="s">
        <v>63</v>
      </c>
      <c r="B63" s="16" t="s">
        <v>75</v>
      </c>
      <c r="C63" s="16" t="s">
        <v>63</v>
      </c>
      <c r="D63" s="16" t="s">
        <v>47</v>
      </c>
      <c r="E63" s="16" t="s">
        <v>26</v>
      </c>
      <c r="F63" s="15"/>
      <c r="G63" s="15">
        <f t="shared" si="13"/>
        <v>2026</v>
      </c>
      <c r="H63" s="15" t="s">
        <v>48</v>
      </c>
      <c r="I63" s="15" cm="1">
        <f t="array" ref="I63">IFERROR(_xlfn.IFS(H63="Jan",1,H63="Feb",2,H63="Mar",3,H63="Apr",4,H63="May",5,H63="Jun",6,H63="Jul",7,H63="Aug",8,H63="Sep",9,H63="Oct",10,H63="Nov",11,H63="Dec",12),"")</f>
        <v>9</v>
      </c>
      <c r="J63" s="15" t="s">
        <v>22</v>
      </c>
      <c r="K63" s="15">
        <v>1</v>
      </c>
      <c r="L63" s="15" t="s">
        <v>28</v>
      </c>
      <c r="M63" s="15" cm="1">
        <f t="array" ref="M63">IFERROR(_xlfn.IFS(L63="Sun",1,L63="Mon",2,L63="Tue",3,L63="Wed",4,L63="Thu",5,L63="Fri",6,L63="Sat",7),"")</f>
        <v>2</v>
      </c>
      <c r="N63" s="17">
        <f>DATE($G63,$I63,1)+7*($K63-1)+CHOOSE(WEEKDAY(DATE($G63,$I63,1)),1,0,6,5,4,3,2)</f>
        <v>46272</v>
      </c>
      <c r="O63" s="17">
        <f>DATE($G63,$I63,1)+7*($K63-1)+MOD(7-WEEKDAY(DATE($G63,$I63,1))+$M63,7)</f>
        <v>46272</v>
      </c>
      <c r="P63" s="17" t="str">
        <f t="shared" si="12"/>
        <v>Match</v>
      </c>
      <c r="Q63" s="15" t="str">
        <f t="shared" si="0"/>
        <v>Mon</v>
      </c>
      <c r="R63" s="17" cm="1">
        <f t="array" ref="R63">_xlfn.IFS($Q63="Sun",$O63+1,$Q63="Sat",$O63-1,TRUE,$O63)</f>
        <v>46272</v>
      </c>
      <c r="S63" s="17" t="str">
        <f t="shared" si="1"/>
        <v>Mon</v>
      </c>
      <c r="T63" s="15">
        <f t="shared" si="10"/>
        <v>2026</v>
      </c>
      <c r="U63" s="27">
        <v>0</v>
      </c>
      <c r="V63" s="27">
        <v>46272</v>
      </c>
    </row>
    <row r="64" spans="1:22" ht="13.2" x14ac:dyDescent="0.25">
      <c r="A64" s="15" t="s">
        <v>85</v>
      </c>
      <c r="B64" s="16" t="s">
        <v>49</v>
      </c>
      <c r="C64" s="16" t="s">
        <v>18</v>
      </c>
      <c r="D64" s="18" t="s">
        <v>50</v>
      </c>
      <c r="E64" s="18" t="s">
        <v>20</v>
      </c>
      <c r="F64" s="15"/>
      <c r="G64" s="15">
        <f t="shared" si="13"/>
        <v>2026</v>
      </c>
      <c r="H64" s="19" t="s">
        <v>48</v>
      </c>
      <c r="I64" s="15" cm="1">
        <f t="array" ref="I64">IFERROR(_xlfn.IFS(H64="Jan",1,H64="Feb",2,H64="Mar",3,H64="Apr",4,H64="May",5,H64="Jun",6,H64="Jul",7,H64="Aug",8,H64="Sep",9,H64="Oct",10,H64="Nov",11,H64="Dec",12),"")</f>
        <v>9</v>
      </c>
      <c r="J64" s="15">
        <v>30</v>
      </c>
      <c r="K64" s="15" t="s">
        <v>22</v>
      </c>
      <c r="L64" s="15" t="s">
        <v>22</v>
      </c>
      <c r="M64" s="15" t="str" cm="1">
        <f t="array" ref="M64">IFERROR(_xlfn.IFS(L64="Sun",1,L64="Mon",2,L64="Tue",3,L64="Wed",4,L64="Thu",5,L64="Fri",6,L64="Sat",7),"")</f>
        <v/>
      </c>
      <c r="N64" s="17">
        <f>DATE($G64,$I64,$J64)</f>
        <v>46295</v>
      </c>
      <c r="O64" s="17">
        <f>DATE($G64,$I64,$J64)</f>
        <v>46295</v>
      </c>
      <c r="P64" s="17" t="str">
        <f t="shared" si="12"/>
        <v>Match</v>
      </c>
      <c r="Q64" s="17" t="str">
        <f t="shared" si="0"/>
        <v>Wed</v>
      </c>
      <c r="R64" s="17" cm="1">
        <f t="array" ref="R64">_xlfn.IFS($Q64="Sun",$O64+1,$Q64="Sat",$O64-1,TRUE,$O64)</f>
        <v>46295</v>
      </c>
      <c r="S64" s="17" t="str">
        <f t="shared" si="1"/>
        <v>Wed</v>
      </c>
      <c r="T64" s="15">
        <f t="shared" si="10"/>
        <v>2026</v>
      </c>
      <c r="U64" s="27">
        <v>46295</v>
      </c>
      <c r="V64" s="27">
        <v>0</v>
      </c>
    </row>
    <row r="65" spans="1:22" ht="13.2" x14ac:dyDescent="0.25">
      <c r="A65" s="15" t="s">
        <v>85</v>
      </c>
      <c r="B65" s="16" t="s">
        <v>51</v>
      </c>
      <c r="C65" s="16" t="s">
        <v>35</v>
      </c>
      <c r="D65" s="16" t="s">
        <v>52</v>
      </c>
      <c r="E65" s="16" t="s">
        <v>26</v>
      </c>
      <c r="F65" s="15"/>
      <c r="G65" s="15">
        <f t="shared" si="13"/>
        <v>2026</v>
      </c>
      <c r="H65" s="15" t="s">
        <v>53</v>
      </c>
      <c r="I65" s="15" cm="1">
        <f t="array" ref="I65">IFERROR(_xlfn.IFS(H65="Jan",1,H65="Feb",2,H65="Mar",3,H65="Apr",4,H65="May",5,H65="Jun",6,H65="Jul",7,H65="Aug",8,H65="Sep",9,H65="Oct",10,H65="Nov",11,H65="Dec",12),"")</f>
        <v>10</v>
      </c>
      <c r="J65" s="15" t="s">
        <v>22</v>
      </c>
      <c r="K65" s="15">
        <v>2</v>
      </c>
      <c r="L65" s="15" t="s">
        <v>28</v>
      </c>
      <c r="M65" s="15" cm="1">
        <f t="array" ref="M65">IFERROR(_xlfn.IFS(L65="Sun",1,L65="Mon",2,L65="Tue",3,L65="Wed",4,L65="Thu",5,L65="Fri",6,L65="Sat",7),"")</f>
        <v>2</v>
      </c>
      <c r="N65" s="17">
        <f>DATE($G65,$I65,1)+7*($K65-1)+CHOOSE(WEEKDAY(DATE($G65,$I65,1)),1,0,6,5,4,3,2)</f>
        <v>46307</v>
      </c>
      <c r="O65" s="17">
        <f>DATE($G65,$I65,1)+7*($K65-1)+MOD(7-WEEKDAY(DATE($G65,$I65,1))+$M65,7)</f>
        <v>46307</v>
      </c>
      <c r="P65" s="17" t="str">
        <f t="shared" si="12"/>
        <v>Match</v>
      </c>
      <c r="Q65" s="17" t="str">
        <f t="shared" si="0"/>
        <v>Mon</v>
      </c>
      <c r="R65" s="17" cm="1">
        <f t="array" ref="R65">_xlfn.IFS($Q65="Sun",$O65+1,$Q65="Sat",$O65-1,TRUE,$O65)</f>
        <v>46307</v>
      </c>
      <c r="S65" s="17" t="str">
        <f t="shared" si="1"/>
        <v>Mon</v>
      </c>
      <c r="T65" s="15">
        <f t="shared" si="10"/>
        <v>2026</v>
      </c>
      <c r="U65" s="27">
        <v>46307</v>
      </c>
      <c r="V65" s="27">
        <v>0</v>
      </c>
    </row>
    <row r="66" spans="1:22" ht="13.2" x14ac:dyDescent="0.25">
      <c r="A66" s="15" t="s">
        <v>63</v>
      </c>
      <c r="B66" s="16" t="s">
        <v>76</v>
      </c>
      <c r="C66" s="16" t="s">
        <v>63</v>
      </c>
      <c r="D66" s="16" t="s">
        <v>52</v>
      </c>
      <c r="E66" s="16" t="s">
        <v>26</v>
      </c>
      <c r="F66" s="15"/>
      <c r="G66" s="15">
        <f t="shared" si="13"/>
        <v>2026</v>
      </c>
      <c r="H66" s="15" t="s">
        <v>53</v>
      </c>
      <c r="I66" s="15" cm="1">
        <f t="array" ref="I66">IFERROR(_xlfn.IFS(H66="Jan",1,H66="Feb",2,H66="Mar",3,H66="Apr",4,H66="May",5,H66="Jun",6,H66="Jul",7,H66="Aug",8,H66="Sep",9,H66="Oct",10,H66="Nov",11,H66="Dec",12),"")</f>
        <v>10</v>
      </c>
      <c r="J66" s="15" t="s">
        <v>22</v>
      </c>
      <c r="K66" s="15">
        <v>2</v>
      </c>
      <c r="L66" s="15" t="s">
        <v>28</v>
      </c>
      <c r="M66" s="15" cm="1">
        <f t="array" ref="M66">IFERROR(_xlfn.IFS(L66="Sun",1,L66="Mon",2,L66="Tue",3,L66="Wed",4,L66="Thu",5,L66="Fri",6,L66="Sat",7),"")</f>
        <v>2</v>
      </c>
      <c r="N66" s="17">
        <f>DATE($G66,$I66,1)+7*($K66-1)+CHOOSE(WEEKDAY(DATE($G66,$I66,1)),1,0,6,5,4,3,2)</f>
        <v>46307</v>
      </c>
      <c r="O66" s="17">
        <f>DATE($G66,$I66,1)+7*($K66-1)+MOD(7-WEEKDAY(DATE($G66,$I66,1))+$M66,7)</f>
        <v>46307</v>
      </c>
      <c r="P66" s="17" t="str">
        <f t="shared" si="12"/>
        <v>Match</v>
      </c>
      <c r="Q66" s="15" t="str">
        <f t="shared" si="0"/>
        <v>Mon</v>
      </c>
      <c r="R66" s="17" cm="1">
        <f t="array" ref="R66">_xlfn.IFS($Q66="Sun",$O66+1,$Q66="Sat",$O66-1,TRUE,$O66)</f>
        <v>46307</v>
      </c>
      <c r="S66" s="17" t="str">
        <f t="shared" si="1"/>
        <v>Mon</v>
      </c>
      <c r="T66" s="15">
        <f t="shared" si="10"/>
        <v>2026</v>
      </c>
      <c r="U66" s="27">
        <v>0</v>
      </c>
      <c r="V66" s="27">
        <v>46307</v>
      </c>
    </row>
    <row r="67" spans="1:22" ht="13.2" x14ac:dyDescent="0.25">
      <c r="A67" s="15" t="s">
        <v>85</v>
      </c>
      <c r="B67" s="16" t="s">
        <v>54</v>
      </c>
      <c r="C67" s="16" t="s">
        <v>55</v>
      </c>
      <c r="D67" s="18" t="s">
        <v>56</v>
      </c>
      <c r="E67" s="18" t="s">
        <v>20</v>
      </c>
      <c r="F67" s="15"/>
      <c r="G67" s="15">
        <f t="shared" si="13"/>
        <v>2026</v>
      </c>
      <c r="H67" s="19" t="s">
        <v>57</v>
      </c>
      <c r="I67" s="15" cm="1">
        <f t="array" ref="I67">IFERROR(_xlfn.IFS(H67="Jan",1,H67="Feb",2,H67="Mar",3,H67="Apr",4,H67="May",5,H67="Jun",6,H67="Jul",7,H67="Aug",8,H67="Sep",9,H67="Oct",10,H67="Nov",11,H67="Dec",12),"")</f>
        <v>11</v>
      </c>
      <c r="J67" s="15">
        <v>11</v>
      </c>
      <c r="K67" s="15" t="s">
        <v>22</v>
      </c>
      <c r="L67" s="15" t="s">
        <v>22</v>
      </c>
      <c r="M67" s="15" t="str" cm="1">
        <f t="array" ref="M67">IFERROR(_xlfn.IFS(L67="Sun",1,L67="Mon",2,L67="Tue",3,L67="Wed",4,L67="Thu",5,L67="Fri",6,L67="Sat",7),"")</f>
        <v/>
      </c>
      <c r="N67" s="17">
        <f>DATE($G67,$I67,$J67)</f>
        <v>46337</v>
      </c>
      <c r="O67" s="17">
        <f>DATE($G67,$I67,$J67)</f>
        <v>46337</v>
      </c>
      <c r="P67" s="17" t="str">
        <f t="shared" si="12"/>
        <v>Match</v>
      </c>
      <c r="Q67" s="17" t="str">
        <f t="shared" si="0"/>
        <v>Wed</v>
      </c>
      <c r="R67" s="17" cm="1">
        <f t="array" ref="R67">_xlfn.IFS($Q67="Sun",$O67+1,$Q67="Sat",$O67-1,TRUE,$O67)</f>
        <v>46337</v>
      </c>
      <c r="S67" s="17" t="str">
        <f t="shared" si="1"/>
        <v>Wed</v>
      </c>
      <c r="T67" s="15">
        <f t="shared" si="10"/>
        <v>2026</v>
      </c>
      <c r="U67" s="27">
        <v>46337</v>
      </c>
      <c r="V67" s="27">
        <v>0</v>
      </c>
    </row>
    <row r="68" spans="1:22" ht="13.2" x14ac:dyDescent="0.25">
      <c r="A68" s="15" t="s">
        <v>63</v>
      </c>
      <c r="B68" s="16" t="s">
        <v>77</v>
      </c>
      <c r="C68" s="16" t="s">
        <v>63</v>
      </c>
      <c r="D68" s="16" t="s">
        <v>56</v>
      </c>
      <c r="E68" s="16" t="s">
        <v>20</v>
      </c>
      <c r="F68" s="15"/>
      <c r="G68" s="15">
        <f t="shared" si="13"/>
        <v>2026</v>
      </c>
      <c r="H68" s="15" t="s">
        <v>57</v>
      </c>
      <c r="I68" s="15" cm="1">
        <f t="array" ref="I68">IFERROR(_xlfn.IFS(H68="Jan",1,H68="Feb",2,H68="Mar",3,H68="Apr",4,H68="May",5,H68="Jun",6,H68="Jul",7,H68="Aug",8,H68="Sep",9,H68="Oct",10,H68="Nov",11,H68="Dec",12),"")</f>
        <v>11</v>
      </c>
      <c r="J68" s="15">
        <v>11</v>
      </c>
      <c r="K68" s="15" t="s">
        <v>22</v>
      </c>
      <c r="L68" s="15" t="s">
        <v>22</v>
      </c>
      <c r="M68" s="15" t="str" cm="1">
        <f t="array" ref="M68">IFERROR(_xlfn.IFS(L68="Sun",1,L68="Mon",2,L68="Tue",3,L68="Wed",4,L68="Thu",5,L68="Fri",6,L68="Sat",7),"")</f>
        <v/>
      </c>
      <c r="N68" s="17">
        <f>DATE($G68,$I68,$J68)</f>
        <v>46337</v>
      </c>
      <c r="O68" s="17">
        <f>DATE($G68,$I68,$J68)</f>
        <v>46337</v>
      </c>
      <c r="P68" s="17" t="str">
        <f t="shared" si="12"/>
        <v>Match</v>
      </c>
      <c r="Q68" s="15" t="str">
        <f t="shared" ref="Q68:Q187" si="15">CHOOSE(WEEKDAY($O68),"Sun","Mon","Tue","Wed","Thu","Fri","Sat")</f>
        <v>Wed</v>
      </c>
      <c r="R68" s="17" cm="1">
        <f t="array" ref="R68">_xlfn.IFS($Q68="Sun",$O68+1,$Q68="Sat",$O68-1,TRUE,$O68)</f>
        <v>46337</v>
      </c>
      <c r="S68" s="17" t="str">
        <f t="shared" ref="S68:S99" si="16">CHOOSE(WEEKDAY($R68),"Sun","Mon","Tue","Wed","Thu","Fri","Sat")</f>
        <v>Wed</v>
      </c>
      <c r="T68" s="15">
        <f t="shared" ref="T68:T99" si="17">G68</f>
        <v>2026</v>
      </c>
      <c r="U68" s="27">
        <v>0</v>
      </c>
      <c r="V68" s="27">
        <v>46337</v>
      </c>
    </row>
    <row r="69" spans="1:22" ht="13.2" x14ac:dyDescent="0.25">
      <c r="A69" s="15" t="s">
        <v>63</v>
      </c>
      <c r="B69" s="16" t="s">
        <v>78</v>
      </c>
      <c r="C69" s="16" t="s">
        <v>63</v>
      </c>
      <c r="D69" s="16" t="s">
        <v>79</v>
      </c>
      <c r="E69" s="16" t="s">
        <v>80</v>
      </c>
      <c r="F69" s="15"/>
      <c r="G69" s="15">
        <f t="shared" si="13"/>
        <v>2026</v>
      </c>
      <c r="H69" s="15" t="s">
        <v>57</v>
      </c>
      <c r="I69" s="15" cm="1">
        <f t="array" ref="I69">IFERROR(_xlfn.IFS(H69="Jan",1,H69="Feb",2,H69="Mar",3,H69="Apr",4,H69="May",5,H69="Jun",6,H69="Jul",7,H69="Aug",8,H69="Sep",9,H69="Oct",10,H69="Nov",11,H69="Dec",12),"")</f>
        <v>11</v>
      </c>
      <c r="J69" s="15" t="s">
        <v>22</v>
      </c>
      <c r="K69" s="15">
        <v>4</v>
      </c>
      <c r="L69" s="15" t="s">
        <v>81</v>
      </c>
      <c r="M69" s="15" cm="1">
        <f t="array" ref="M69">IFERROR(_xlfn.IFS(L69="Sun",1,L69="Mon",2,L69="Tue",3,L69="Wed",4,L69="Thu",5,L69="Fri",6,L69="Sat",7),"")</f>
        <v>5</v>
      </c>
      <c r="N69" s="17">
        <f>DATE($G69,$I69,1)+7*($K69-1)+CHOOSE(WEEKDAY(DATE($G69,$I69,1)),4,3,2,1,0,6,5)</f>
        <v>46352</v>
      </c>
      <c r="O69" s="17">
        <f>DATE($G69,$I69,1)+7*($K69-1)+MOD(7-WEEKDAY(DATE($G69,$I69,1))+$M69,7)</f>
        <v>46352</v>
      </c>
      <c r="P69" s="17" t="str">
        <f t="shared" si="12"/>
        <v>Match</v>
      </c>
      <c r="Q69" s="15" t="str">
        <f t="shared" si="15"/>
        <v>Thu</v>
      </c>
      <c r="R69" s="17" cm="1">
        <f t="array" ref="R69">_xlfn.IFS($Q69="Sun",$O69+1,$Q69="Sat",$O69-1,TRUE,$O69)</f>
        <v>46352</v>
      </c>
      <c r="S69" s="17" t="str">
        <f t="shared" si="16"/>
        <v>Thu</v>
      </c>
      <c r="T69" s="15">
        <f t="shared" si="17"/>
        <v>2026</v>
      </c>
      <c r="U69" s="27">
        <v>0</v>
      </c>
      <c r="V69" s="27">
        <v>46352</v>
      </c>
    </row>
    <row r="70" spans="1:22" ht="13.2" x14ac:dyDescent="0.25">
      <c r="A70" s="15" t="s">
        <v>85</v>
      </c>
      <c r="B70" s="16" t="s">
        <v>58</v>
      </c>
      <c r="C70" s="16" t="s">
        <v>18</v>
      </c>
      <c r="D70" s="18" t="s">
        <v>59</v>
      </c>
      <c r="E70" s="18" t="s">
        <v>20</v>
      </c>
      <c r="F70" s="15"/>
      <c r="G70" s="15">
        <f t="shared" si="13"/>
        <v>2026</v>
      </c>
      <c r="H70" s="19" t="s">
        <v>60</v>
      </c>
      <c r="I70" s="15" cm="1">
        <f t="array" ref="I70">IFERROR(_xlfn.IFS(H70="Jan",1,H70="Feb",2,H70="Mar",3,H70="Apr",4,H70="May",5,H70="Jun",6,H70="Jul",7,H70="Aug",8,H70="Sep",9,H70="Oct",10,H70="Nov",11,H70="Dec",12),"")</f>
        <v>12</v>
      </c>
      <c r="J70" s="15">
        <v>25</v>
      </c>
      <c r="K70" s="15" t="s">
        <v>22</v>
      </c>
      <c r="L70" s="15" t="s">
        <v>22</v>
      </c>
      <c r="M70" s="15" t="str" cm="1">
        <f t="array" ref="M70">IFERROR(_xlfn.IFS(L70="Sun",1,L70="Mon",2,L70="Tue",3,L70="Wed",4,L70="Thu",5,L70="Fri",6,L70="Sat",7),"")</f>
        <v/>
      </c>
      <c r="N70" s="17">
        <f t="shared" ref="N70:O74" si="18">DATE($G70,$I70,$J70)</f>
        <v>46381</v>
      </c>
      <c r="O70" s="17">
        <f t="shared" si="18"/>
        <v>46381</v>
      </c>
      <c r="P70" s="17" t="str">
        <f t="shared" si="12"/>
        <v>Match</v>
      </c>
      <c r="Q70" s="17" t="str">
        <f t="shared" si="15"/>
        <v>Fri</v>
      </c>
      <c r="R70" s="17" cm="1">
        <f t="array" ref="R70">_xlfn.IFS($Q70="Sun",$O70+1,$Q70="Sat",$O70-1,TRUE,$O70)</f>
        <v>46381</v>
      </c>
      <c r="S70" s="17" t="str">
        <f t="shared" si="16"/>
        <v>Fri</v>
      </c>
      <c r="T70" s="15">
        <f t="shared" si="17"/>
        <v>2026</v>
      </c>
      <c r="U70" s="27">
        <v>46381</v>
      </c>
      <c r="V70" s="27">
        <v>0</v>
      </c>
    </row>
    <row r="71" spans="1:22" ht="13.2" x14ac:dyDescent="0.25">
      <c r="A71" s="15" t="s">
        <v>63</v>
      </c>
      <c r="B71" s="16" t="s">
        <v>58</v>
      </c>
      <c r="C71" s="16" t="s">
        <v>63</v>
      </c>
      <c r="D71" s="16" t="s">
        <v>59</v>
      </c>
      <c r="E71" s="16" t="s">
        <v>20</v>
      </c>
      <c r="F71" s="15"/>
      <c r="G71" s="15">
        <f t="shared" si="13"/>
        <v>2026</v>
      </c>
      <c r="H71" s="15" t="s">
        <v>60</v>
      </c>
      <c r="I71" s="15" cm="1">
        <f t="array" ref="I71">IFERROR(_xlfn.IFS(H71="Jan",1,H71="Feb",2,H71="Mar",3,H71="Apr",4,H71="May",5,H71="Jun",6,H71="Jul",7,H71="Aug",8,H71="Sep",9,H71="Oct",10,H71="Nov",11,H71="Dec",12),"")</f>
        <v>12</v>
      </c>
      <c r="J71" s="15">
        <v>25</v>
      </c>
      <c r="K71" s="15" t="s">
        <v>22</v>
      </c>
      <c r="L71" s="15" t="s">
        <v>22</v>
      </c>
      <c r="M71" s="15" t="str" cm="1">
        <f t="array" ref="M71">IFERROR(_xlfn.IFS(L71="Sun",1,L71="Mon",2,L71="Tue",3,L71="Wed",4,L71="Thu",5,L71="Fri",6,L71="Sat",7),"")</f>
        <v/>
      </c>
      <c r="N71" s="17">
        <f t="shared" si="18"/>
        <v>46381</v>
      </c>
      <c r="O71" s="17">
        <f t="shared" si="18"/>
        <v>46381</v>
      </c>
      <c r="P71" s="17" t="str">
        <f t="shared" si="12"/>
        <v>Match</v>
      </c>
      <c r="Q71" s="15" t="str">
        <f t="shared" si="15"/>
        <v>Fri</v>
      </c>
      <c r="R71" s="17" cm="1">
        <f t="array" ref="R71">_xlfn.IFS($Q71="Sun",$O71+1,$Q71="Sat",$O71-1,TRUE,$O71)</f>
        <v>46381</v>
      </c>
      <c r="S71" s="17" t="str">
        <f t="shared" si="16"/>
        <v>Fri</v>
      </c>
      <c r="T71" s="15">
        <f t="shared" si="17"/>
        <v>2026</v>
      </c>
      <c r="U71" s="27">
        <v>0</v>
      </c>
      <c r="V71" s="27">
        <v>46381</v>
      </c>
    </row>
    <row r="72" spans="1:22" ht="13.2" x14ac:dyDescent="0.25">
      <c r="A72" s="20" t="s">
        <v>85</v>
      </c>
      <c r="B72" s="21" t="s">
        <v>82</v>
      </c>
      <c r="C72" s="21" t="s">
        <v>83</v>
      </c>
      <c r="D72" s="22" t="s">
        <v>84</v>
      </c>
      <c r="E72" s="22" t="s">
        <v>20</v>
      </c>
      <c r="F72" s="20"/>
      <c r="G72" s="15">
        <f t="shared" si="13"/>
        <v>2026</v>
      </c>
      <c r="H72" s="23" t="s">
        <v>60</v>
      </c>
      <c r="I72" s="20" cm="1">
        <f t="array" ref="I72">IFERROR(_xlfn.IFS(H72="Jan",1,H72="Feb",2,H72="Mar",3,H72="Apr",4,H72="May",5,H72="Jun",6,H72="Jul",7,H72="Aug",8,H72="Sep",9,H72="Oct",10,H72="Nov",11,H72="Dec",12),"")</f>
        <v>12</v>
      </c>
      <c r="J72" s="20">
        <v>26</v>
      </c>
      <c r="K72" s="20" t="s">
        <v>22</v>
      </c>
      <c r="L72" s="20" t="s">
        <v>22</v>
      </c>
      <c r="M72" s="20" t="str" cm="1">
        <f t="array" ref="M72">IFERROR(_xlfn.IFS(L72="Sun",1,L72="Mon",2,L72="Tue",3,L72="Wed",4,L72="Thu",5,L72="Fri",6,L72="Sat",7),"")</f>
        <v/>
      </c>
      <c r="N72" s="24">
        <f t="shared" si="18"/>
        <v>46382</v>
      </c>
      <c r="O72" s="24">
        <f t="shared" si="18"/>
        <v>46382</v>
      </c>
      <c r="P72" s="24" t="str">
        <f t="shared" si="12"/>
        <v>Match</v>
      </c>
      <c r="Q72" s="24" t="str">
        <f t="shared" si="15"/>
        <v>Sat</v>
      </c>
      <c r="R72" s="24" cm="1">
        <f t="array" ref="R72">_xlfn.IFS($Q72="Sun",$O72+1,$Q72="Sat",$O72-1,TRUE,$O72)</f>
        <v>46381</v>
      </c>
      <c r="S72" s="24" t="str">
        <f t="shared" si="16"/>
        <v>Fri</v>
      </c>
      <c r="T72" s="20">
        <f t="shared" si="17"/>
        <v>2026</v>
      </c>
      <c r="U72" s="28">
        <v>0</v>
      </c>
      <c r="V72" s="28">
        <v>0</v>
      </c>
    </row>
    <row r="73" spans="1:22" ht="13.2" x14ac:dyDescent="0.25">
      <c r="A73" s="10" t="s">
        <v>85</v>
      </c>
      <c r="B73" s="11" t="s">
        <v>17</v>
      </c>
      <c r="C73" s="11" t="s">
        <v>18</v>
      </c>
      <c r="D73" s="12" t="s">
        <v>19</v>
      </c>
      <c r="E73" s="12" t="s">
        <v>20</v>
      </c>
      <c r="F73" s="10"/>
      <c r="G73" s="26">
        <f>G50+1</f>
        <v>2027</v>
      </c>
      <c r="H73" s="13" t="s">
        <v>21</v>
      </c>
      <c r="I73" s="10" cm="1">
        <f t="array" ref="I73">IFERROR(_xlfn.IFS(H73="Jan",1,H73="Feb",2,H73="Mar",3,H73="Apr",4,H73="May",5,H73="Jun",6,H73="Jul",7,H73="Aug",8,H73="Sep",9,H73="Oct",10,H73="Nov",11,H73="Dec",12),"")</f>
        <v>1</v>
      </c>
      <c r="J73" s="10">
        <v>1</v>
      </c>
      <c r="K73" s="10" t="s">
        <v>22</v>
      </c>
      <c r="L73" s="10" t="s">
        <v>22</v>
      </c>
      <c r="M73" s="10" t="str" cm="1">
        <f t="array" ref="M73">IFERROR(_xlfn.IFS(L73="Sun",1,L73="Mon",2,L73="Tue",3,L73="Wed",4,L73="Thu",5,L73="Fri",6,L73="Sat",7),"")</f>
        <v/>
      </c>
      <c r="N73" s="14">
        <f t="shared" si="18"/>
        <v>46388</v>
      </c>
      <c r="O73" s="14">
        <f t="shared" si="18"/>
        <v>46388</v>
      </c>
      <c r="P73" s="14" t="str">
        <f>IF(N73=O73,"Match","Not Match")</f>
        <v>Match</v>
      </c>
      <c r="Q73" s="14" t="str">
        <f t="shared" si="15"/>
        <v>Fri</v>
      </c>
      <c r="R73" s="14" cm="1">
        <f t="array" ref="R73">_xlfn.IFS($Q73="Sun",$O73+1,$Q73="Sat",$O73-1,TRUE,$O73)</f>
        <v>46388</v>
      </c>
      <c r="S73" s="14" t="str">
        <f t="shared" si="16"/>
        <v>Fri</v>
      </c>
      <c r="T73" s="10">
        <f t="shared" si="17"/>
        <v>2027</v>
      </c>
      <c r="U73" s="29">
        <v>46388</v>
      </c>
      <c r="V73" s="29">
        <v>0</v>
      </c>
    </row>
    <row r="74" spans="1:22" ht="13.2" x14ac:dyDescent="0.25">
      <c r="A74" s="15" t="s">
        <v>63</v>
      </c>
      <c r="B74" s="16" t="s">
        <v>17</v>
      </c>
      <c r="C74" s="16" t="s">
        <v>63</v>
      </c>
      <c r="D74" s="16" t="s">
        <v>19</v>
      </c>
      <c r="E74" s="16" t="s">
        <v>20</v>
      </c>
      <c r="F74" s="15"/>
      <c r="G74" s="15">
        <f>$G$73</f>
        <v>2027</v>
      </c>
      <c r="H74" s="15" t="s">
        <v>21</v>
      </c>
      <c r="I74" s="15" cm="1">
        <f t="array" ref="I74">IFERROR(_xlfn.IFS(H74="Jan",1,H74="Feb",2,H74="Mar",3,H74="Apr",4,H74="May",5,H74="Jun",6,H74="Jul",7,H74="Aug",8,H74="Sep",9,H74="Oct",10,H74="Nov",11,H74="Dec",12),"")</f>
        <v>1</v>
      </c>
      <c r="J74" s="15">
        <v>1</v>
      </c>
      <c r="K74" s="15" t="s">
        <v>22</v>
      </c>
      <c r="L74" s="15" t="s">
        <v>22</v>
      </c>
      <c r="M74" s="15" t="str" cm="1">
        <f t="array" ref="M74">IFERROR(_xlfn.IFS(L74="Sun",1,L74="Mon",2,L74="Tue",3,L74="Wed",4,L74="Thu",5,L74="Fri",6,L74="Sat",7),"")</f>
        <v/>
      </c>
      <c r="N74" s="17">
        <f t="shared" si="18"/>
        <v>46388</v>
      </c>
      <c r="O74" s="17">
        <f t="shared" si="18"/>
        <v>46388</v>
      </c>
      <c r="P74" s="17" t="str">
        <f t="shared" ref="P74:P95" si="19">IF(N74=O74,"Match","Not Match")</f>
        <v>Match</v>
      </c>
      <c r="Q74" s="15" t="str">
        <f t="shared" si="15"/>
        <v>Fri</v>
      </c>
      <c r="R74" s="17" cm="1">
        <f t="array" ref="R74">_xlfn.IFS($Q74="Sun",$O74+1,$Q74="Sat",$O74-1,TRUE,$O74)</f>
        <v>46388</v>
      </c>
      <c r="S74" s="17" t="str">
        <f t="shared" si="16"/>
        <v>Fri</v>
      </c>
      <c r="T74" s="15">
        <f t="shared" si="17"/>
        <v>2027</v>
      </c>
      <c r="U74" s="27">
        <v>0</v>
      </c>
      <c r="V74" s="27">
        <v>46388</v>
      </c>
    </row>
    <row r="75" spans="1:22" ht="13.2" x14ac:dyDescent="0.25">
      <c r="A75" s="15" t="s">
        <v>63</v>
      </c>
      <c r="B75" s="16" t="s">
        <v>64</v>
      </c>
      <c r="C75" s="16" t="s">
        <v>63</v>
      </c>
      <c r="D75" s="16" t="s">
        <v>65</v>
      </c>
      <c r="E75" s="16" t="s">
        <v>26</v>
      </c>
      <c r="F75" s="15"/>
      <c r="G75" s="15">
        <f t="shared" ref="G75:G95" si="20">$G$73</f>
        <v>2027</v>
      </c>
      <c r="H75" s="15" t="s">
        <v>21</v>
      </c>
      <c r="I75" s="15" cm="1">
        <f t="array" ref="I75">IFERROR(_xlfn.IFS(H75="Jan",1,H75="Feb",2,H75="Mar",3,H75="Apr",4,H75="May",5,H75="Jun",6,H75="Jul",7,H75="Aug",8,H75="Sep",9,H75="Oct",10,H75="Nov",11,H75="Dec",12),"")</f>
        <v>1</v>
      </c>
      <c r="J75" s="15" t="s">
        <v>22</v>
      </c>
      <c r="K75" s="15">
        <v>3</v>
      </c>
      <c r="L75" s="15" t="s">
        <v>28</v>
      </c>
      <c r="M75" s="15" cm="1">
        <f t="array" ref="M75">IFERROR(_xlfn.IFS(L75="Sun",1,L75="Mon",2,L75="Tue",3,L75="Wed",4,L75="Thu",5,L75="Fri",6,L75="Sat",7),"")</f>
        <v>2</v>
      </c>
      <c r="N75" s="17">
        <f>DATE($G75,$I75,1)+7*($K75-1)+CHOOSE(WEEKDAY(DATE($G75,$I75,1)),1,0,6,5,4,3,2)</f>
        <v>46405</v>
      </c>
      <c r="O75" s="17">
        <f>DATE($G75,$I75,1)+7*($K75-1)+MOD(7-WEEKDAY(DATE($G75,$I75,1))+$M75,7)</f>
        <v>46405</v>
      </c>
      <c r="P75" s="17" t="str">
        <f t="shared" si="19"/>
        <v>Match</v>
      </c>
      <c r="Q75" s="15" t="str">
        <f t="shared" si="15"/>
        <v>Mon</v>
      </c>
      <c r="R75" s="17" cm="1">
        <f t="array" ref="R75">_xlfn.IFS($Q75="Sun",$O75+1,$Q75="Sat",$O75-1,TRUE,$O75)</f>
        <v>46405</v>
      </c>
      <c r="S75" s="17" t="str">
        <f t="shared" si="16"/>
        <v>Mon</v>
      </c>
      <c r="T75" s="15">
        <f t="shared" si="17"/>
        <v>2027</v>
      </c>
      <c r="U75" s="27">
        <v>0</v>
      </c>
      <c r="V75" s="27">
        <v>46405</v>
      </c>
    </row>
    <row r="76" spans="1:22" ht="13.2" x14ac:dyDescent="0.25">
      <c r="A76" s="15" t="s">
        <v>85</v>
      </c>
      <c r="B76" s="16" t="s">
        <v>23</v>
      </c>
      <c r="C76" s="16" t="s">
        <v>24</v>
      </c>
      <c r="D76" s="16" t="s">
        <v>25</v>
      </c>
      <c r="E76" s="16" t="s">
        <v>26</v>
      </c>
      <c r="F76" s="15"/>
      <c r="G76" s="15">
        <f t="shared" si="20"/>
        <v>2027</v>
      </c>
      <c r="H76" s="15" t="s">
        <v>27</v>
      </c>
      <c r="I76" s="15" cm="1">
        <f t="array" ref="I76">IFERROR(_xlfn.IFS(H76="Jan",1,H76="Feb",2,H76="Mar",3,H76="Apr",4,H76="May",5,H76="Jun",6,H76="Jul",7,H76="Aug",8,H76="Sep",9,H76="Oct",10,H76="Nov",11,H76="Dec",12),"")</f>
        <v>2</v>
      </c>
      <c r="J76" s="15" t="s">
        <v>22</v>
      </c>
      <c r="K76" s="15">
        <v>3</v>
      </c>
      <c r="L76" s="15" t="s">
        <v>28</v>
      </c>
      <c r="M76" s="15" cm="1">
        <f t="array" ref="M76">IFERROR(_xlfn.IFS(L76="Sun",1,L76="Mon",2,L76="Tue",3,L76="Wed",4,L76="Thu",5,L76="Fri",6,L76="Sat",7),"")</f>
        <v>2</v>
      </c>
      <c r="N76" s="17">
        <f>DATE($G76,$I76,1)+7*($K76-1)+CHOOSE(WEEKDAY(DATE($G76,$I76,1)),1,0,6,5,4,3,2)</f>
        <v>46433</v>
      </c>
      <c r="O76" s="17">
        <f>DATE($G76,$I76,1)+7*($K76-1)+MOD(7-WEEKDAY(DATE($G76,$I76,1))+$M76,7)</f>
        <v>46433</v>
      </c>
      <c r="P76" s="17" t="str">
        <f t="shared" si="19"/>
        <v>Match</v>
      </c>
      <c r="Q76" s="17" t="str">
        <f t="shared" si="15"/>
        <v>Mon</v>
      </c>
      <c r="R76" s="17" cm="1">
        <f t="array" ref="R76">_xlfn.IFS($Q76="Sun",$O76+1,$Q76="Sat",$O76-1,TRUE,$O76)</f>
        <v>46433</v>
      </c>
      <c r="S76" s="17" t="str">
        <f t="shared" si="16"/>
        <v>Mon</v>
      </c>
      <c r="T76" s="15">
        <f t="shared" si="17"/>
        <v>2027</v>
      </c>
      <c r="U76" s="27">
        <v>46433</v>
      </c>
      <c r="V76" s="27">
        <v>0</v>
      </c>
    </row>
    <row r="77" spans="1:22" ht="13.2" x14ac:dyDescent="0.25">
      <c r="A77" s="15" t="s">
        <v>63</v>
      </c>
      <c r="B77" s="16" t="s">
        <v>66</v>
      </c>
      <c r="C77" s="16" t="s">
        <v>63</v>
      </c>
      <c r="D77" s="16" t="s">
        <v>25</v>
      </c>
      <c r="E77" s="16" t="s">
        <v>26</v>
      </c>
      <c r="F77" s="15"/>
      <c r="G77" s="15">
        <f t="shared" si="20"/>
        <v>2027</v>
      </c>
      <c r="H77" s="15" t="s">
        <v>27</v>
      </c>
      <c r="I77" s="15" cm="1">
        <f t="array" ref="I77">IFERROR(_xlfn.IFS(H77="Jan",1,H77="Feb",2,H77="Mar",3,H77="Apr",4,H77="May",5,H77="Jun",6,H77="Jul",7,H77="Aug",8,H77="Sep",9,H77="Oct",10,H77="Nov",11,H77="Dec",12),"")</f>
        <v>2</v>
      </c>
      <c r="J77" s="15" t="s">
        <v>22</v>
      </c>
      <c r="K77" s="15">
        <v>3</v>
      </c>
      <c r="L77" s="15" t="s">
        <v>28</v>
      </c>
      <c r="M77" s="15" cm="1">
        <f t="array" ref="M77">IFERROR(_xlfn.IFS(L77="Sun",1,L77="Mon",2,L77="Tue",3,L77="Wed",4,L77="Thu",5,L77="Fri",6,L77="Sat",7),"")</f>
        <v>2</v>
      </c>
      <c r="N77" s="17">
        <f>DATE($G77,$I77,1)+7*($K77-1)+CHOOSE(WEEKDAY(DATE($G77,$I77,1)),1,0,6,5,4,3,2)</f>
        <v>46433</v>
      </c>
      <c r="O77" s="17">
        <f>DATE($G77,$I77,1)+7*($K77-1)+MOD(7-WEEKDAY(DATE($G77,$I77,1))+$M77,7)</f>
        <v>46433</v>
      </c>
      <c r="P77" s="17" t="str">
        <f t="shared" si="19"/>
        <v>Match</v>
      </c>
      <c r="Q77" s="15" t="str">
        <f t="shared" si="15"/>
        <v>Mon</v>
      </c>
      <c r="R77" s="17" cm="1">
        <f t="array" ref="R77">_xlfn.IFS($Q77="Sun",$O77+1,$Q77="Sat",$O77-1,TRUE,$O77)</f>
        <v>46433</v>
      </c>
      <c r="S77" s="17" t="str">
        <f t="shared" si="16"/>
        <v>Mon</v>
      </c>
      <c r="T77" s="15">
        <f t="shared" si="17"/>
        <v>2027</v>
      </c>
      <c r="U77" s="27">
        <v>0</v>
      </c>
      <c r="V77" s="27">
        <v>46433</v>
      </c>
    </row>
    <row r="78" spans="1:22" ht="13.2" x14ac:dyDescent="0.25">
      <c r="A78" s="15" t="s">
        <v>85</v>
      </c>
      <c r="B78" s="16" t="s">
        <v>29</v>
      </c>
      <c r="C78" s="16" t="s">
        <v>30</v>
      </c>
      <c r="D78" s="16" t="s">
        <v>31</v>
      </c>
      <c r="E78" s="16" t="s">
        <v>32</v>
      </c>
      <c r="F78" s="15" t="s">
        <v>33</v>
      </c>
      <c r="G78" s="15">
        <f t="shared" si="20"/>
        <v>2027</v>
      </c>
      <c r="H78" s="15" t="s">
        <v>22</v>
      </c>
      <c r="I78" s="15" t="str" cm="1">
        <f t="array" ref="I78">IFERROR(_xlfn.IFS(H78="Jan",1,H78="Feb",2,H78="Mar",3,H78="Apr",4,H78="May",5,H78="Jun",6,H78="Jul",7,H78="Aug",8,H78="Sep",9,H78="Oct",10,H78="Nov",11,H78="Dec",12),"")</f>
        <v/>
      </c>
      <c r="J78" s="15" t="s">
        <v>22</v>
      </c>
      <c r="K78" s="15" t="s">
        <v>22</v>
      </c>
      <c r="L78" s="15" t="s">
        <v>22</v>
      </c>
      <c r="M78" s="15" t="str" cm="1">
        <f t="array" ref="M78">IFERROR(_xlfn.IFS(L78="Sun",1,L78="Mon",2,L78="Tue",3,L78="Wed",4,L78="Thu",5,L78="Fri",6,L78="Sat",7),"")</f>
        <v/>
      </c>
      <c r="N78" s="17">
        <f>(FLOOR("5/" &amp; DAY(MINUTE($G78/38)/2+56) &amp; "/" &amp;$G78,7)-34)-2</f>
        <v>46472</v>
      </c>
      <c r="O78" s="17">
        <f>(FLOOR("5/" &amp; DAY(MINUTE($G78/38)/2+56) &amp; "/" &amp;$G78,7)-34)-2</f>
        <v>46472</v>
      </c>
      <c r="P78" s="17" t="str">
        <f t="shared" si="19"/>
        <v>Match</v>
      </c>
      <c r="Q78" s="17" t="str">
        <f t="shared" si="15"/>
        <v>Fri</v>
      </c>
      <c r="R78" s="17" cm="1">
        <f t="array" ref="R78">_xlfn.IFS($Q78="Sun",$O78+1,$Q78="Sat",$O78-1,TRUE,$O78)</f>
        <v>46472</v>
      </c>
      <c r="S78" s="17" t="str">
        <f t="shared" si="16"/>
        <v>Fri</v>
      </c>
      <c r="T78" s="15">
        <f t="shared" si="17"/>
        <v>2027</v>
      </c>
      <c r="U78" s="27">
        <v>46472</v>
      </c>
      <c r="V78" s="27">
        <v>0</v>
      </c>
    </row>
    <row r="79" spans="1:22" ht="13.2" x14ac:dyDescent="0.25">
      <c r="A79" s="15" t="s">
        <v>85</v>
      </c>
      <c r="B79" s="16" t="s">
        <v>34</v>
      </c>
      <c r="C79" s="16" t="s">
        <v>35</v>
      </c>
      <c r="D79" s="16" t="s">
        <v>36</v>
      </c>
      <c r="E79" s="16" t="s">
        <v>37</v>
      </c>
      <c r="F79" s="15"/>
      <c r="G79" s="15">
        <f t="shared" si="20"/>
        <v>2027</v>
      </c>
      <c r="H79" s="15" t="s">
        <v>38</v>
      </c>
      <c r="I79" s="15" cm="1">
        <f t="array" ref="I79">IFERROR(_xlfn.IFS(H79="Jan",1,H79="Feb",2,H79="Mar",3,H79="Apr",4,H79="May",5,H79="Jun",6,H79="Jul",7,H79="Aug",8,H79="Sep",9,H79="Oct",10,H79="Nov",11,H79="Dec",12),"")</f>
        <v>5</v>
      </c>
      <c r="J79" s="15" t="s">
        <v>22</v>
      </c>
      <c r="K79" s="15" t="s">
        <v>22</v>
      </c>
      <c r="L79" s="15" t="s">
        <v>22</v>
      </c>
      <c r="M79" s="15" t="str" cm="1">
        <f t="array" ref="M79">IFERROR(_xlfn.IFS(L79="Sun",1,L79="Mon",2,L79="Tue",3,L79="Wed",4,L79="Thu",5,L79="Fri",6,L79="Sat",7),"")</f>
        <v/>
      </c>
      <c r="N79" s="17">
        <f>DATE($G79,$I79,25)-CHOOSE(WEEKDAY(DATE($G79,$I79,25)),6,7,1,2,3,4,5)</f>
        <v>46531</v>
      </c>
      <c r="O79" s="17">
        <f>DATE($G79,$I79,25)-CHOOSE(WEEKDAY(DATE($G79,$I79,25)),6,7,1,2,3,4,5)</f>
        <v>46531</v>
      </c>
      <c r="P79" s="17" t="str">
        <f t="shared" si="19"/>
        <v>Match</v>
      </c>
      <c r="Q79" s="17" t="str">
        <f t="shared" si="15"/>
        <v>Mon</v>
      </c>
      <c r="R79" s="17" cm="1">
        <f t="array" ref="R79">_xlfn.IFS($Q79="Sun",$O79+1,$Q79="Sat",$O79-1,TRUE,$O79)</f>
        <v>46531</v>
      </c>
      <c r="S79" s="17" t="str">
        <f t="shared" si="16"/>
        <v>Mon</v>
      </c>
      <c r="T79" s="15">
        <f t="shared" si="17"/>
        <v>2027</v>
      </c>
      <c r="U79" s="27">
        <v>46531</v>
      </c>
      <c r="V79" s="27">
        <v>0</v>
      </c>
    </row>
    <row r="80" spans="1:22" ht="13.2" x14ac:dyDescent="0.25">
      <c r="A80" s="15" t="s">
        <v>63</v>
      </c>
      <c r="B80" s="16" t="s">
        <v>67</v>
      </c>
      <c r="C80" s="16" t="s">
        <v>63</v>
      </c>
      <c r="D80" s="16" t="s">
        <v>68</v>
      </c>
      <c r="E80" s="16" t="s">
        <v>69</v>
      </c>
      <c r="F80" s="15"/>
      <c r="G80" s="15">
        <f t="shared" si="20"/>
        <v>2027</v>
      </c>
      <c r="H80" s="15" t="s">
        <v>38</v>
      </c>
      <c r="I80" s="15" cm="1">
        <f t="array" ref="I80">IFERROR(_xlfn.IFS(H80="Jan",1,H80="Feb",2,H80="Mar",3,H80="Apr",4,H80="May",5,H80="Jun",6,H80="Jul",7,H80="Aug",8,H80="Sep",9,H80="Oct",10,H80="Nov",11,H80="Dec",12),"")</f>
        <v>5</v>
      </c>
      <c r="J80" s="15" t="s">
        <v>22</v>
      </c>
      <c r="K80" s="15" t="s">
        <v>22</v>
      </c>
      <c r="L80" s="15" t="s">
        <v>28</v>
      </c>
      <c r="M80" s="15" cm="1">
        <f t="array" ref="M80">IFERROR(_xlfn.IFS(L80="Sun",1,L80="Mon",2,L80="Tue",3,L80="Wed",4,L80="Thu",5,L80="Fri",6,L80="Sat",7),"")</f>
        <v>2</v>
      </c>
      <c r="N80" s="17">
        <f>EOMONTH(DATE($G80,$I80,1),0)-CHOOSE(WEEKDAY(EOMONTH(DATE($G80,$I80,1),0)),6,0,1,2,3,4,5)</f>
        <v>46538</v>
      </c>
      <c r="O80" s="17">
        <f>EOMONTH(DATE($G80,$I80,1),0)-MOD(WEEKDAY(EOMONTH(DATE($G80,$I80,1),0))+5,7)</f>
        <v>46538</v>
      </c>
      <c r="P80" s="17" t="str">
        <f t="shared" si="19"/>
        <v>Match</v>
      </c>
      <c r="Q80" s="15" t="str">
        <f t="shared" si="15"/>
        <v>Mon</v>
      </c>
      <c r="R80" s="17" cm="1">
        <f t="array" ref="R80">_xlfn.IFS($Q80="Sun",$O80+1,$Q80="Sat",$O80-1,TRUE,$O80)</f>
        <v>46538</v>
      </c>
      <c r="S80" s="17" t="str">
        <f t="shared" si="16"/>
        <v>Mon</v>
      </c>
      <c r="T80" s="15">
        <f t="shared" si="17"/>
        <v>2027</v>
      </c>
      <c r="U80" s="27">
        <v>0</v>
      </c>
      <c r="V80" s="27">
        <v>46538</v>
      </c>
    </row>
    <row r="81" spans="1:22" ht="13.2" x14ac:dyDescent="0.25">
      <c r="A81" s="15" t="s">
        <v>63</v>
      </c>
      <c r="B81" s="16" t="s">
        <v>70</v>
      </c>
      <c r="C81" s="16" t="s">
        <v>63</v>
      </c>
      <c r="D81" s="16" t="s">
        <v>71</v>
      </c>
      <c r="E81" s="16" t="s">
        <v>20</v>
      </c>
      <c r="F81" s="15"/>
      <c r="G81" s="15">
        <f t="shared" si="20"/>
        <v>2027</v>
      </c>
      <c r="H81" s="15" t="s">
        <v>72</v>
      </c>
      <c r="I81" s="15" cm="1">
        <f t="array" ref="I81">IFERROR(_xlfn.IFS(H81="Jan",1,H81="Feb",2,H81="Mar",3,H81="Apr",4,H81="May",5,H81="Jun",6,H81="Jul",7,H81="Aug",8,H81="Sep",9,H81="Oct",10,H81="Nov",11,H81="Dec",12),"")</f>
        <v>6</v>
      </c>
      <c r="J81" s="15">
        <v>19</v>
      </c>
      <c r="K81" s="15" t="s">
        <v>22</v>
      </c>
      <c r="L81" s="15" t="s">
        <v>22</v>
      </c>
      <c r="M81" s="15" t="str" cm="1">
        <f t="array" ref="M81">IFERROR(_xlfn.IFS(L81="Sun",1,L81="Mon",2,L81="Tue",3,L81="Wed",4,L81="Thu",5,L81="Fri",6,L81="Sat",7),"")</f>
        <v/>
      </c>
      <c r="N81" s="17">
        <f t="shared" ref="N81:O83" si="21">DATE($G81,$I81,$J81)</f>
        <v>46557</v>
      </c>
      <c r="O81" s="17">
        <f t="shared" si="21"/>
        <v>46557</v>
      </c>
      <c r="P81" s="17" t="str">
        <f t="shared" si="19"/>
        <v>Match</v>
      </c>
      <c r="Q81" s="15" t="str">
        <f t="shared" si="15"/>
        <v>Sat</v>
      </c>
      <c r="R81" s="17" cm="1">
        <f t="array" ref="R81">_xlfn.IFS($Q81="Sun",$O81+1,$Q81="Sat",$O81-1,TRUE,$O81)</f>
        <v>46556</v>
      </c>
      <c r="S81" s="17" t="str">
        <f t="shared" si="16"/>
        <v>Fri</v>
      </c>
      <c r="T81" s="15">
        <f t="shared" si="17"/>
        <v>2027</v>
      </c>
      <c r="U81" s="27">
        <v>0</v>
      </c>
      <c r="V81" s="27">
        <v>46556</v>
      </c>
    </row>
    <row r="82" spans="1:22" ht="13.2" x14ac:dyDescent="0.25">
      <c r="A82" s="15" t="s">
        <v>85</v>
      </c>
      <c r="B82" s="16" t="s">
        <v>39</v>
      </c>
      <c r="C82" s="16" t="s">
        <v>18</v>
      </c>
      <c r="D82" s="18" t="s">
        <v>40</v>
      </c>
      <c r="E82" s="18" t="s">
        <v>20</v>
      </c>
      <c r="F82" s="15"/>
      <c r="G82" s="15">
        <f t="shared" si="20"/>
        <v>2027</v>
      </c>
      <c r="H82" s="19" t="s">
        <v>41</v>
      </c>
      <c r="I82" s="15" cm="1">
        <f t="array" ref="I82">IFERROR(_xlfn.IFS(H82="Jan",1,H82="Feb",2,H82="Mar",3,H82="Apr",4,H82="May",5,H82="Jun",6,H82="Jul",7,H82="Aug",8,H82="Sep",9,H82="Oct",10,H82="Nov",11,H82="Dec",12),"")</f>
        <v>7</v>
      </c>
      <c r="J82" s="15">
        <v>1</v>
      </c>
      <c r="K82" s="15" t="s">
        <v>22</v>
      </c>
      <c r="L82" s="15" t="s">
        <v>22</v>
      </c>
      <c r="M82" s="15" t="str" cm="1">
        <f t="array" ref="M82">IFERROR(_xlfn.IFS(L82="Sun",1,L82="Mon",2,L82="Tue",3,L82="Wed",4,L82="Thu",5,L82="Fri",6,L82="Sat",7),"")</f>
        <v/>
      </c>
      <c r="N82" s="17">
        <f t="shared" si="21"/>
        <v>46569</v>
      </c>
      <c r="O82" s="17">
        <f t="shared" si="21"/>
        <v>46569</v>
      </c>
      <c r="P82" s="17" t="str">
        <f t="shared" si="19"/>
        <v>Match</v>
      </c>
      <c r="Q82" s="17" t="str">
        <f t="shared" si="15"/>
        <v>Thu</v>
      </c>
      <c r="R82" s="17" cm="1">
        <f t="array" ref="R82">_xlfn.IFS($Q82="Sun",$O82+1,$Q82="Sat",$O82-1,TRUE,$O82)</f>
        <v>46569</v>
      </c>
      <c r="S82" s="17" t="str">
        <f t="shared" si="16"/>
        <v>Thu</v>
      </c>
      <c r="T82" s="15">
        <f t="shared" si="17"/>
        <v>2027</v>
      </c>
      <c r="U82" s="27">
        <v>46569</v>
      </c>
      <c r="V82" s="27">
        <v>0</v>
      </c>
    </row>
    <row r="83" spans="1:22" ht="13.2" x14ac:dyDescent="0.25">
      <c r="A83" s="15" t="s">
        <v>63</v>
      </c>
      <c r="B83" s="16" t="s">
        <v>73</v>
      </c>
      <c r="C83" s="16" t="s">
        <v>63</v>
      </c>
      <c r="D83" s="16" t="s">
        <v>74</v>
      </c>
      <c r="E83" s="16" t="s">
        <v>20</v>
      </c>
      <c r="F83" s="15"/>
      <c r="G83" s="15">
        <f t="shared" si="20"/>
        <v>2027</v>
      </c>
      <c r="H83" s="15" t="s">
        <v>41</v>
      </c>
      <c r="I83" s="15" cm="1">
        <f t="array" ref="I83">IFERROR(_xlfn.IFS(H83="Jan",1,H83="Feb",2,H83="Mar",3,H83="Apr",4,H83="May",5,H83="Jun",6,H83="Jul",7,H83="Aug",8,H83="Sep",9,H83="Oct",10,H83="Nov",11,H83="Dec",12),"")</f>
        <v>7</v>
      </c>
      <c r="J83" s="15">
        <v>4</v>
      </c>
      <c r="K83" s="15" t="s">
        <v>22</v>
      </c>
      <c r="L83" s="15" t="s">
        <v>22</v>
      </c>
      <c r="M83" s="15" t="str" cm="1">
        <f t="array" ref="M83">IFERROR(_xlfn.IFS(L83="Sun",1,L83="Mon",2,L83="Tue",3,L83="Wed",4,L83="Thu",5,L83="Fri",6,L83="Sat",7),"")</f>
        <v/>
      </c>
      <c r="N83" s="17">
        <f t="shared" si="21"/>
        <v>46572</v>
      </c>
      <c r="O83" s="17">
        <f t="shared" si="21"/>
        <v>46572</v>
      </c>
      <c r="P83" s="17" t="str">
        <f t="shared" si="19"/>
        <v>Match</v>
      </c>
      <c r="Q83" s="15" t="str">
        <f t="shared" si="15"/>
        <v>Sun</v>
      </c>
      <c r="R83" s="17" cm="1">
        <f t="array" ref="R83">_xlfn.IFS($Q83="Sun",$O83+1,$Q83="Sat",$O83-1,TRUE,$O83)</f>
        <v>46573</v>
      </c>
      <c r="S83" s="17" t="str">
        <f t="shared" si="16"/>
        <v>Mon</v>
      </c>
      <c r="T83" s="15">
        <f t="shared" si="17"/>
        <v>2027</v>
      </c>
      <c r="U83" s="27">
        <v>0</v>
      </c>
      <c r="V83" s="27">
        <v>46573</v>
      </c>
    </row>
    <row r="84" spans="1:22" ht="13.2" x14ac:dyDescent="0.25">
      <c r="A84" s="15" t="s">
        <v>85</v>
      </c>
      <c r="B84" s="16" t="s">
        <v>42</v>
      </c>
      <c r="C84" s="16" t="s">
        <v>43</v>
      </c>
      <c r="D84" s="16" t="s">
        <v>44</v>
      </c>
      <c r="E84" s="16" t="s">
        <v>26</v>
      </c>
      <c r="F84" s="15"/>
      <c r="G84" s="15">
        <f t="shared" si="20"/>
        <v>2027</v>
      </c>
      <c r="H84" s="15" t="s">
        <v>45</v>
      </c>
      <c r="I84" s="15" cm="1">
        <f t="array" ref="I84">IFERROR(_xlfn.IFS(H84="Jan",1,H84="Feb",2,H84="Mar",3,H84="Apr",4,H84="May",5,H84="Jun",6,H84="Jul",7,H84="Aug",8,H84="Sep",9,H84="Oct",10,H84="Nov",11,H84="Dec",12),"")</f>
        <v>8</v>
      </c>
      <c r="J84" s="15" t="s">
        <v>22</v>
      </c>
      <c r="K84" s="15">
        <v>1</v>
      </c>
      <c r="L84" s="15" t="s">
        <v>28</v>
      </c>
      <c r="M84" s="15" cm="1">
        <f t="array" ref="M84">IFERROR(_xlfn.IFS(L84="Sun",1,L84="Mon",2,L84="Tue",3,L84="Wed",4,L84="Thu",5,L84="Fri",6,L84="Sat",7),"")</f>
        <v>2</v>
      </c>
      <c r="N84" s="17">
        <f>DATE($G84,$I84,1)+7*($K84-1)+CHOOSE(WEEKDAY(DATE($G84,$I84,1)),1,0,6,5,4,3,2)</f>
        <v>46601</v>
      </c>
      <c r="O84" s="17">
        <f>DATE($G84,$I84,1)+7*($K84-1)+MOD(7-WEEKDAY(DATE($G84,$I84,1))+$M84,7)</f>
        <v>46601</v>
      </c>
      <c r="P84" s="17" t="str">
        <f t="shared" si="19"/>
        <v>Match</v>
      </c>
      <c r="Q84" s="17" t="str">
        <f t="shared" si="15"/>
        <v>Mon</v>
      </c>
      <c r="R84" s="17" cm="1">
        <f t="array" ref="R84">_xlfn.IFS($Q84="Sun",$O84+1,$Q84="Sat",$O84-1,TRUE,$O84)</f>
        <v>46601</v>
      </c>
      <c r="S84" s="17" t="str">
        <f t="shared" si="16"/>
        <v>Mon</v>
      </c>
      <c r="T84" s="15">
        <f t="shared" si="17"/>
        <v>2027</v>
      </c>
      <c r="U84" s="27">
        <v>46601</v>
      </c>
      <c r="V84" s="27">
        <v>0</v>
      </c>
    </row>
    <row r="85" spans="1:22" ht="13.2" x14ac:dyDescent="0.25">
      <c r="A85" s="15" t="s">
        <v>85</v>
      </c>
      <c r="B85" s="16" t="s">
        <v>46</v>
      </c>
      <c r="C85" s="16" t="s">
        <v>18</v>
      </c>
      <c r="D85" s="16" t="s">
        <v>47</v>
      </c>
      <c r="E85" s="16" t="s">
        <v>26</v>
      </c>
      <c r="F85" s="15"/>
      <c r="G85" s="15">
        <f t="shared" si="20"/>
        <v>2027</v>
      </c>
      <c r="H85" s="15" t="s">
        <v>48</v>
      </c>
      <c r="I85" s="15" cm="1">
        <f t="array" ref="I85">IFERROR(_xlfn.IFS(H85="Jan",1,H85="Feb",2,H85="Mar",3,H85="Apr",4,H85="May",5,H85="Jun",6,H85="Jul",7,H85="Aug",8,H85="Sep",9,H85="Oct",10,H85="Nov",11,H85="Dec",12),"")</f>
        <v>9</v>
      </c>
      <c r="J85" s="15" t="s">
        <v>22</v>
      </c>
      <c r="K85" s="15">
        <v>1</v>
      </c>
      <c r="L85" s="15" t="s">
        <v>28</v>
      </c>
      <c r="M85" s="15" cm="1">
        <f t="array" ref="M85">IFERROR(_xlfn.IFS(L85="Sun",1,L85="Mon",2,L85="Tue",3,L85="Wed",4,L85="Thu",5,L85="Fri",6,L85="Sat",7),"")</f>
        <v>2</v>
      </c>
      <c r="N85" s="17">
        <f>DATE($G85,$I85,1)+7*($K85-1)+CHOOSE(WEEKDAY(DATE($G85,$I85,1)),1,0,6,5,4,3,2)</f>
        <v>46636</v>
      </c>
      <c r="O85" s="17">
        <f>DATE($G85,$I85,1)+7*($K85-1)+MOD(7-WEEKDAY(DATE($G85,$I85,1))+$M85,7)</f>
        <v>46636</v>
      </c>
      <c r="P85" s="17" t="str">
        <f t="shared" si="19"/>
        <v>Match</v>
      </c>
      <c r="Q85" s="17" t="str">
        <f t="shared" si="15"/>
        <v>Mon</v>
      </c>
      <c r="R85" s="17" cm="1">
        <f t="array" ref="R85">_xlfn.IFS($Q85="Sun",$O85+1,$Q85="Sat",$O85-1,TRUE,$O85)</f>
        <v>46636</v>
      </c>
      <c r="S85" s="17" t="str">
        <f t="shared" si="16"/>
        <v>Mon</v>
      </c>
      <c r="T85" s="15">
        <f t="shared" si="17"/>
        <v>2027</v>
      </c>
      <c r="U85" s="27">
        <v>46636</v>
      </c>
      <c r="V85" s="27">
        <v>0</v>
      </c>
    </row>
    <row r="86" spans="1:22" ht="13.2" x14ac:dyDescent="0.25">
      <c r="A86" s="15" t="s">
        <v>63</v>
      </c>
      <c r="B86" s="16" t="s">
        <v>75</v>
      </c>
      <c r="C86" s="16" t="s">
        <v>63</v>
      </c>
      <c r="D86" s="16" t="s">
        <v>47</v>
      </c>
      <c r="E86" s="16" t="s">
        <v>26</v>
      </c>
      <c r="F86" s="15"/>
      <c r="G86" s="15">
        <f t="shared" si="20"/>
        <v>2027</v>
      </c>
      <c r="H86" s="15" t="s">
        <v>48</v>
      </c>
      <c r="I86" s="15" cm="1">
        <f t="array" ref="I86">IFERROR(_xlfn.IFS(H86="Jan",1,H86="Feb",2,H86="Mar",3,H86="Apr",4,H86="May",5,H86="Jun",6,H86="Jul",7,H86="Aug",8,H86="Sep",9,H86="Oct",10,H86="Nov",11,H86="Dec",12),"")</f>
        <v>9</v>
      </c>
      <c r="J86" s="15" t="s">
        <v>22</v>
      </c>
      <c r="K86" s="15">
        <v>1</v>
      </c>
      <c r="L86" s="15" t="s">
        <v>28</v>
      </c>
      <c r="M86" s="15" cm="1">
        <f t="array" ref="M86">IFERROR(_xlfn.IFS(L86="Sun",1,L86="Mon",2,L86="Tue",3,L86="Wed",4,L86="Thu",5,L86="Fri",6,L86="Sat",7),"")</f>
        <v>2</v>
      </c>
      <c r="N86" s="17">
        <f>DATE($G86,$I86,1)+7*($K86-1)+CHOOSE(WEEKDAY(DATE($G86,$I86,1)),1,0,6,5,4,3,2)</f>
        <v>46636</v>
      </c>
      <c r="O86" s="17">
        <f>DATE($G86,$I86,1)+7*($K86-1)+MOD(7-WEEKDAY(DATE($G86,$I86,1))+$M86,7)</f>
        <v>46636</v>
      </c>
      <c r="P86" s="17" t="str">
        <f t="shared" si="19"/>
        <v>Match</v>
      </c>
      <c r="Q86" s="15" t="str">
        <f t="shared" si="15"/>
        <v>Mon</v>
      </c>
      <c r="R86" s="17" cm="1">
        <f t="array" ref="R86">_xlfn.IFS($Q86="Sun",$O86+1,$Q86="Sat",$O86-1,TRUE,$O86)</f>
        <v>46636</v>
      </c>
      <c r="S86" s="17" t="str">
        <f t="shared" si="16"/>
        <v>Mon</v>
      </c>
      <c r="T86" s="15">
        <f t="shared" si="17"/>
        <v>2027</v>
      </c>
      <c r="U86" s="27">
        <v>0</v>
      </c>
      <c r="V86" s="27">
        <v>46636</v>
      </c>
    </row>
    <row r="87" spans="1:22" ht="13.2" x14ac:dyDescent="0.25">
      <c r="A87" s="15" t="s">
        <v>85</v>
      </c>
      <c r="B87" s="16" t="s">
        <v>49</v>
      </c>
      <c r="C87" s="16" t="s">
        <v>18</v>
      </c>
      <c r="D87" s="18" t="s">
        <v>50</v>
      </c>
      <c r="E87" s="18" t="s">
        <v>20</v>
      </c>
      <c r="F87" s="15"/>
      <c r="G87" s="15">
        <f t="shared" si="20"/>
        <v>2027</v>
      </c>
      <c r="H87" s="19" t="s">
        <v>48</v>
      </c>
      <c r="I87" s="15" cm="1">
        <f t="array" ref="I87">IFERROR(_xlfn.IFS(H87="Jan",1,H87="Feb",2,H87="Mar",3,H87="Apr",4,H87="May",5,H87="Jun",6,H87="Jul",7,H87="Aug",8,H87="Sep",9,H87="Oct",10,H87="Nov",11,H87="Dec",12),"")</f>
        <v>9</v>
      </c>
      <c r="J87" s="15">
        <v>30</v>
      </c>
      <c r="K87" s="15" t="s">
        <v>22</v>
      </c>
      <c r="L87" s="15" t="s">
        <v>22</v>
      </c>
      <c r="M87" s="15" t="str" cm="1">
        <f t="array" ref="M87">IFERROR(_xlfn.IFS(L87="Sun",1,L87="Mon",2,L87="Tue",3,L87="Wed",4,L87="Thu",5,L87="Fri",6,L87="Sat",7),"")</f>
        <v/>
      </c>
      <c r="N87" s="17">
        <f>DATE($G87,$I87,$J87)</f>
        <v>46660</v>
      </c>
      <c r="O87" s="17">
        <f>DATE($G87,$I87,$J87)</f>
        <v>46660</v>
      </c>
      <c r="P87" s="17" t="str">
        <f t="shared" si="19"/>
        <v>Match</v>
      </c>
      <c r="Q87" s="17" t="str">
        <f t="shared" si="15"/>
        <v>Thu</v>
      </c>
      <c r="R87" s="17" cm="1">
        <f t="array" ref="R87">_xlfn.IFS($Q87="Sun",$O87+1,$Q87="Sat",$O87-1,TRUE,$O87)</f>
        <v>46660</v>
      </c>
      <c r="S87" s="17" t="str">
        <f t="shared" si="16"/>
        <v>Thu</v>
      </c>
      <c r="T87" s="15">
        <f t="shared" si="17"/>
        <v>2027</v>
      </c>
      <c r="U87" s="27">
        <v>46660</v>
      </c>
      <c r="V87" s="27">
        <v>0</v>
      </c>
    </row>
    <row r="88" spans="1:22" ht="13.2" x14ac:dyDescent="0.25">
      <c r="A88" s="15" t="s">
        <v>85</v>
      </c>
      <c r="B88" s="16" t="s">
        <v>51</v>
      </c>
      <c r="C88" s="16" t="s">
        <v>35</v>
      </c>
      <c r="D88" s="16" t="s">
        <v>52</v>
      </c>
      <c r="E88" s="16" t="s">
        <v>26</v>
      </c>
      <c r="F88" s="15"/>
      <c r="G88" s="15">
        <f t="shared" si="20"/>
        <v>2027</v>
      </c>
      <c r="H88" s="15" t="s">
        <v>53</v>
      </c>
      <c r="I88" s="15" cm="1">
        <f t="array" ref="I88">IFERROR(_xlfn.IFS(H88="Jan",1,H88="Feb",2,H88="Mar",3,H88="Apr",4,H88="May",5,H88="Jun",6,H88="Jul",7,H88="Aug",8,H88="Sep",9,H88="Oct",10,H88="Nov",11,H88="Dec",12),"")</f>
        <v>10</v>
      </c>
      <c r="J88" s="15" t="s">
        <v>22</v>
      </c>
      <c r="K88" s="15">
        <v>2</v>
      </c>
      <c r="L88" s="15" t="s">
        <v>28</v>
      </c>
      <c r="M88" s="15" cm="1">
        <f t="array" ref="M88">IFERROR(_xlfn.IFS(L88="Sun",1,L88="Mon",2,L88="Tue",3,L88="Wed",4,L88="Thu",5,L88="Fri",6,L88="Sat",7),"")</f>
        <v>2</v>
      </c>
      <c r="N88" s="17">
        <f>DATE($G88,$I88,1)+7*($K88-1)+CHOOSE(WEEKDAY(DATE($G88,$I88,1)),1,0,6,5,4,3,2)</f>
        <v>46671</v>
      </c>
      <c r="O88" s="17">
        <f>DATE($G88,$I88,1)+7*($K88-1)+MOD(7-WEEKDAY(DATE($G88,$I88,1))+$M88,7)</f>
        <v>46671</v>
      </c>
      <c r="P88" s="17" t="str">
        <f t="shared" si="19"/>
        <v>Match</v>
      </c>
      <c r="Q88" s="17" t="str">
        <f t="shared" si="15"/>
        <v>Mon</v>
      </c>
      <c r="R88" s="17" cm="1">
        <f t="array" ref="R88">_xlfn.IFS($Q88="Sun",$O88+1,$Q88="Sat",$O88-1,TRUE,$O88)</f>
        <v>46671</v>
      </c>
      <c r="S88" s="17" t="str">
        <f t="shared" si="16"/>
        <v>Mon</v>
      </c>
      <c r="T88" s="15">
        <f t="shared" si="17"/>
        <v>2027</v>
      </c>
      <c r="U88" s="27">
        <v>46671</v>
      </c>
      <c r="V88" s="27">
        <v>0</v>
      </c>
    </row>
    <row r="89" spans="1:22" ht="13.2" x14ac:dyDescent="0.25">
      <c r="A89" s="15" t="s">
        <v>63</v>
      </c>
      <c r="B89" s="16" t="s">
        <v>76</v>
      </c>
      <c r="C89" s="16" t="s">
        <v>63</v>
      </c>
      <c r="D89" s="16" t="s">
        <v>52</v>
      </c>
      <c r="E89" s="16" t="s">
        <v>26</v>
      </c>
      <c r="F89" s="15"/>
      <c r="G89" s="15">
        <f t="shared" si="20"/>
        <v>2027</v>
      </c>
      <c r="H89" s="15" t="s">
        <v>53</v>
      </c>
      <c r="I89" s="15" cm="1">
        <f t="array" ref="I89">IFERROR(_xlfn.IFS(H89="Jan",1,H89="Feb",2,H89="Mar",3,H89="Apr",4,H89="May",5,H89="Jun",6,H89="Jul",7,H89="Aug",8,H89="Sep",9,H89="Oct",10,H89="Nov",11,H89="Dec",12),"")</f>
        <v>10</v>
      </c>
      <c r="J89" s="15" t="s">
        <v>22</v>
      </c>
      <c r="K89" s="15">
        <v>2</v>
      </c>
      <c r="L89" s="15" t="s">
        <v>28</v>
      </c>
      <c r="M89" s="15" cm="1">
        <f t="array" ref="M89">IFERROR(_xlfn.IFS(L89="Sun",1,L89="Mon",2,L89="Tue",3,L89="Wed",4,L89="Thu",5,L89="Fri",6,L89="Sat",7),"")</f>
        <v>2</v>
      </c>
      <c r="N89" s="17">
        <f>DATE($G89,$I89,1)+7*($K89-1)+CHOOSE(WEEKDAY(DATE($G89,$I89,1)),1,0,6,5,4,3,2)</f>
        <v>46671</v>
      </c>
      <c r="O89" s="17">
        <f>DATE($G89,$I89,1)+7*($K89-1)+MOD(7-WEEKDAY(DATE($G89,$I89,1))+$M89,7)</f>
        <v>46671</v>
      </c>
      <c r="P89" s="17" t="str">
        <f t="shared" si="19"/>
        <v>Match</v>
      </c>
      <c r="Q89" s="15" t="str">
        <f t="shared" si="15"/>
        <v>Mon</v>
      </c>
      <c r="R89" s="17" cm="1">
        <f t="array" ref="R89">_xlfn.IFS($Q89="Sun",$O89+1,$Q89="Sat",$O89-1,TRUE,$O89)</f>
        <v>46671</v>
      </c>
      <c r="S89" s="17" t="str">
        <f t="shared" si="16"/>
        <v>Mon</v>
      </c>
      <c r="T89" s="15">
        <f t="shared" si="17"/>
        <v>2027</v>
      </c>
      <c r="U89" s="27">
        <v>0</v>
      </c>
      <c r="V89" s="27">
        <v>46671</v>
      </c>
    </row>
    <row r="90" spans="1:22" ht="13.2" x14ac:dyDescent="0.25">
      <c r="A90" s="15" t="s">
        <v>85</v>
      </c>
      <c r="B90" s="16" t="s">
        <v>54</v>
      </c>
      <c r="C90" s="16" t="s">
        <v>55</v>
      </c>
      <c r="D90" s="18" t="s">
        <v>56</v>
      </c>
      <c r="E90" s="18" t="s">
        <v>20</v>
      </c>
      <c r="F90" s="15"/>
      <c r="G90" s="15">
        <f t="shared" si="20"/>
        <v>2027</v>
      </c>
      <c r="H90" s="19" t="s">
        <v>57</v>
      </c>
      <c r="I90" s="15" cm="1">
        <f t="array" ref="I90">IFERROR(_xlfn.IFS(H90="Jan",1,H90="Feb",2,H90="Mar",3,H90="Apr",4,H90="May",5,H90="Jun",6,H90="Jul",7,H90="Aug",8,H90="Sep",9,H90="Oct",10,H90="Nov",11,H90="Dec",12),"")</f>
        <v>11</v>
      </c>
      <c r="J90" s="15">
        <v>11</v>
      </c>
      <c r="K90" s="15" t="s">
        <v>22</v>
      </c>
      <c r="L90" s="15" t="s">
        <v>22</v>
      </c>
      <c r="M90" s="15" t="str" cm="1">
        <f t="array" ref="M90">IFERROR(_xlfn.IFS(L90="Sun",1,L90="Mon",2,L90="Tue",3,L90="Wed",4,L90="Thu",5,L90="Fri",6,L90="Sat",7),"")</f>
        <v/>
      </c>
      <c r="N90" s="17">
        <f>DATE($G90,$I90,$J90)</f>
        <v>46702</v>
      </c>
      <c r="O90" s="17">
        <f>DATE($G90,$I90,$J90)</f>
        <v>46702</v>
      </c>
      <c r="P90" s="17" t="str">
        <f t="shared" si="19"/>
        <v>Match</v>
      </c>
      <c r="Q90" s="17" t="str">
        <f t="shared" si="15"/>
        <v>Thu</v>
      </c>
      <c r="R90" s="17" cm="1">
        <f t="array" ref="R90">_xlfn.IFS($Q90="Sun",$O90+1,$Q90="Sat",$O90-1,TRUE,$O90)</f>
        <v>46702</v>
      </c>
      <c r="S90" s="17" t="str">
        <f t="shared" si="16"/>
        <v>Thu</v>
      </c>
      <c r="T90" s="15">
        <f t="shared" si="17"/>
        <v>2027</v>
      </c>
      <c r="U90" s="27">
        <v>46702</v>
      </c>
      <c r="V90" s="27">
        <v>0</v>
      </c>
    </row>
    <row r="91" spans="1:22" ht="13.2" x14ac:dyDescent="0.25">
      <c r="A91" s="15" t="s">
        <v>63</v>
      </c>
      <c r="B91" s="16" t="s">
        <v>77</v>
      </c>
      <c r="C91" s="16" t="s">
        <v>63</v>
      </c>
      <c r="D91" s="16" t="s">
        <v>56</v>
      </c>
      <c r="E91" s="16" t="s">
        <v>20</v>
      </c>
      <c r="F91" s="15"/>
      <c r="G91" s="15">
        <f t="shared" si="20"/>
        <v>2027</v>
      </c>
      <c r="H91" s="15" t="s">
        <v>57</v>
      </c>
      <c r="I91" s="15" cm="1">
        <f t="array" ref="I91">IFERROR(_xlfn.IFS(H91="Jan",1,H91="Feb",2,H91="Mar",3,H91="Apr",4,H91="May",5,H91="Jun",6,H91="Jul",7,H91="Aug",8,H91="Sep",9,H91="Oct",10,H91="Nov",11,H91="Dec",12),"")</f>
        <v>11</v>
      </c>
      <c r="J91" s="15">
        <v>11</v>
      </c>
      <c r="K91" s="15" t="s">
        <v>22</v>
      </c>
      <c r="L91" s="15" t="s">
        <v>22</v>
      </c>
      <c r="M91" s="15" t="str" cm="1">
        <f t="array" ref="M91">IFERROR(_xlfn.IFS(L91="Sun",1,L91="Mon",2,L91="Tue",3,L91="Wed",4,L91="Thu",5,L91="Fri",6,L91="Sat",7),"")</f>
        <v/>
      </c>
      <c r="N91" s="17">
        <f>DATE($G91,$I91,$J91)</f>
        <v>46702</v>
      </c>
      <c r="O91" s="17">
        <f>DATE($G91,$I91,$J91)</f>
        <v>46702</v>
      </c>
      <c r="P91" s="17" t="str">
        <f t="shared" si="19"/>
        <v>Match</v>
      </c>
      <c r="Q91" s="15" t="str">
        <f t="shared" si="15"/>
        <v>Thu</v>
      </c>
      <c r="R91" s="17" cm="1">
        <f t="array" ref="R91">_xlfn.IFS($Q91="Sun",$O91+1,$Q91="Sat",$O91-1,TRUE,$O91)</f>
        <v>46702</v>
      </c>
      <c r="S91" s="17" t="str">
        <f t="shared" si="16"/>
        <v>Thu</v>
      </c>
      <c r="T91" s="15">
        <f t="shared" si="17"/>
        <v>2027</v>
      </c>
      <c r="U91" s="27">
        <v>0</v>
      </c>
      <c r="V91" s="27">
        <v>46702</v>
      </c>
    </row>
    <row r="92" spans="1:22" ht="13.2" x14ac:dyDescent="0.25">
      <c r="A92" s="15" t="s">
        <v>63</v>
      </c>
      <c r="B92" s="16" t="s">
        <v>78</v>
      </c>
      <c r="C92" s="16" t="s">
        <v>63</v>
      </c>
      <c r="D92" s="16" t="s">
        <v>79</v>
      </c>
      <c r="E92" s="16" t="s">
        <v>80</v>
      </c>
      <c r="F92" s="15"/>
      <c r="G92" s="15">
        <f t="shared" si="20"/>
        <v>2027</v>
      </c>
      <c r="H92" s="15" t="s">
        <v>57</v>
      </c>
      <c r="I92" s="15" cm="1">
        <f t="array" ref="I92">IFERROR(_xlfn.IFS(H92="Jan",1,H92="Feb",2,H92="Mar",3,H92="Apr",4,H92="May",5,H92="Jun",6,H92="Jul",7,H92="Aug",8,H92="Sep",9,H92="Oct",10,H92="Nov",11,H92="Dec",12),"")</f>
        <v>11</v>
      </c>
      <c r="J92" s="15" t="s">
        <v>22</v>
      </c>
      <c r="K92" s="15">
        <v>4</v>
      </c>
      <c r="L92" s="15" t="s">
        <v>81</v>
      </c>
      <c r="M92" s="15" cm="1">
        <f t="array" ref="M92">IFERROR(_xlfn.IFS(L92="Sun",1,L92="Mon",2,L92="Tue",3,L92="Wed",4,L92="Thu",5,L92="Fri",6,L92="Sat",7),"")</f>
        <v>5</v>
      </c>
      <c r="N92" s="17">
        <f>DATE($G92,$I92,1)+7*($K92-1)+CHOOSE(WEEKDAY(DATE($G92,$I92,1)),4,3,2,1,0,6,5)</f>
        <v>46716</v>
      </c>
      <c r="O92" s="17">
        <f>DATE($G92,$I92,1)+7*($K92-1)+MOD(7-WEEKDAY(DATE($G92,$I92,1))+$M92,7)</f>
        <v>46716</v>
      </c>
      <c r="P92" s="17" t="str">
        <f t="shared" si="19"/>
        <v>Match</v>
      </c>
      <c r="Q92" s="15" t="str">
        <f t="shared" si="15"/>
        <v>Thu</v>
      </c>
      <c r="R92" s="17" cm="1">
        <f t="array" ref="R92">_xlfn.IFS($Q92="Sun",$O92+1,$Q92="Sat",$O92-1,TRUE,$O92)</f>
        <v>46716</v>
      </c>
      <c r="S92" s="17" t="str">
        <f t="shared" si="16"/>
        <v>Thu</v>
      </c>
      <c r="T92" s="15">
        <f t="shared" si="17"/>
        <v>2027</v>
      </c>
      <c r="U92" s="27">
        <v>0</v>
      </c>
      <c r="V92" s="27">
        <v>46716</v>
      </c>
    </row>
    <row r="93" spans="1:22" ht="13.2" x14ac:dyDescent="0.25">
      <c r="A93" s="15" t="s">
        <v>85</v>
      </c>
      <c r="B93" s="16" t="s">
        <v>58</v>
      </c>
      <c r="C93" s="16" t="s">
        <v>18</v>
      </c>
      <c r="D93" s="18" t="s">
        <v>59</v>
      </c>
      <c r="E93" s="18" t="s">
        <v>20</v>
      </c>
      <c r="F93" s="15"/>
      <c r="G93" s="15">
        <f t="shared" si="20"/>
        <v>2027</v>
      </c>
      <c r="H93" s="19" t="s">
        <v>60</v>
      </c>
      <c r="I93" s="15" cm="1">
        <f t="array" ref="I93">IFERROR(_xlfn.IFS(H93="Jan",1,H93="Feb",2,H93="Mar",3,H93="Apr",4,H93="May",5,H93="Jun",6,H93="Jul",7,H93="Aug",8,H93="Sep",9,H93="Oct",10,H93="Nov",11,H93="Dec",12),"")</f>
        <v>12</v>
      </c>
      <c r="J93" s="15">
        <v>25</v>
      </c>
      <c r="K93" s="15" t="s">
        <v>22</v>
      </c>
      <c r="L93" s="15" t="s">
        <v>22</v>
      </c>
      <c r="M93" s="15" t="str" cm="1">
        <f t="array" ref="M93">IFERROR(_xlfn.IFS(L93="Sun",1,L93="Mon",2,L93="Tue",3,L93="Wed",4,L93="Thu",5,L93="Fri",6,L93="Sat",7),"")</f>
        <v/>
      </c>
      <c r="N93" s="17">
        <f t="shared" ref="N93:O97" si="22">DATE($G93,$I93,$J93)</f>
        <v>46746</v>
      </c>
      <c r="O93" s="17">
        <f t="shared" si="22"/>
        <v>46746</v>
      </c>
      <c r="P93" s="17" t="str">
        <f t="shared" si="19"/>
        <v>Match</v>
      </c>
      <c r="Q93" s="17" t="str">
        <f t="shared" si="15"/>
        <v>Sat</v>
      </c>
      <c r="R93" s="17" cm="1">
        <f t="array" ref="R93">_xlfn.IFS($Q93="Sun",$O93+1,$Q93="Sat",$O93-1,TRUE,$O93)</f>
        <v>46745</v>
      </c>
      <c r="S93" s="17" t="str">
        <f t="shared" si="16"/>
        <v>Fri</v>
      </c>
      <c r="T93" s="15">
        <f t="shared" si="17"/>
        <v>2027</v>
      </c>
      <c r="U93" s="27">
        <v>46745</v>
      </c>
      <c r="V93" s="27">
        <v>0</v>
      </c>
    </row>
    <row r="94" spans="1:22" ht="13.2" x14ac:dyDescent="0.25">
      <c r="A94" s="15" t="s">
        <v>63</v>
      </c>
      <c r="B94" s="16" t="s">
        <v>58</v>
      </c>
      <c r="C94" s="16" t="s">
        <v>63</v>
      </c>
      <c r="D94" s="16" t="s">
        <v>59</v>
      </c>
      <c r="E94" s="16" t="s">
        <v>20</v>
      </c>
      <c r="F94" s="15"/>
      <c r="G94" s="15">
        <f t="shared" si="20"/>
        <v>2027</v>
      </c>
      <c r="H94" s="15" t="s">
        <v>60</v>
      </c>
      <c r="I94" s="15" cm="1">
        <f t="array" ref="I94">IFERROR(_xlfn.IFS(H94="Jan",1,H94="Feb",2,H94="Mar",3,H94="Apr",4,H94="May",5,H94="Jun",6,H94="Jul",7,H94="Aug",8,H94="Sep",9,H94="Oct",10,H94="Nov",11,H94="Dec",12),"")</f>
        <v>12</v>
      </c>
      <c r="J94" s="15">
        <v>25</v>
      </c>
      <c r="K94" s="15" t="s">
        <v>22</v>
      </c>
      <c r="L94" s="15" t="s">
        <v>22</v>
      </c>
      <c r="M94" s="15" t="str" cm="1">
        <f t="array" ref="M94">IFERROR(_xlfn.IFS(L94="Sun",1,L94="Mon",2,L94="Tue",3,L94="Wed",4,L94="Thu",5,L94="Fri",6,L94="Sat",7),"")</f>
        <v/>
      </c>
      <c r="N94" s="17">
        <f t="shared" si="22"/>
        <v>46746</v>
      </c>
      <c r="O94" s="17">
        <f t="shared" si="22"/>
        <v>46746</v>
      </c>
      <c r="P94" s="17" t="str">
        <f t="shared" si="19"/>
        <v>Match</v>
      </c>
      <c r="Q94" s="15" t="str">
        <f t="shared" si="15"/>
        <v>Sat</v>
      </c>
      <c r="R94" s="17" cm="1">
        <f t="array" ref="R94">_xlfn.IFS($Q94="Sun",$O94+1,$Q94="Sat",$O94-1,TRUE,$O94)</f>
        <v>46745</v>
      </c>
      <c r="S94" s="17" t="str">
        <f t="shared" si="16"/>
        <v>Fri</v>
      </c>
      <c r="T94" s="15">
        <f t="shared" si="17"/>
        <v>2027</v>
      </c>
      <c r="U94" s="27">
        <v>0</v>
      </c>
      <c r="V94" s="27">
        <v>46745</v>
      </c>
    </row>
    <row r="95" spans="1:22" ht="13.2" x14ac:dyDescent="0.25">
      <c r="A95" s="20" t="s">
        <v>85</v>
      </c>
      <c r="B95" s="21" t="s">
        <v>82</v>
      </c>
      <c r="C95" s="21" t="s">
        <v>83</v>
      </c>
      <c r="D95" s="22" t="s">
        <v>84</v>
      </c>
      <c r="E95" s="22" t="s">
        <v>20</v>
      </c>
      <c r="F95" s="20"/>
      <c r="G95" s="15">
        <f t="shared" si="20"/>
        <v>2027</v>
      </c>
      <c r="H95" s="23" t="s">
        <v>60</v>
      </c>
      <c r="I95" s="20" cm="1">
        <f t="array" ref="I95">IFERROR(_xlfn.IFS(H95="Jan",1,H95="Feb",2,H95="Mar",3,H95="Apr",4,H95="May",5,H95="Jun",6,H95="Jul",7,H95="Aug",8,H95="Sep",9,H95="Oct",10,H95="Nov",11,H95="Dec",12),"")</f>
        <v>12</v>
      </c>
      <c r="J95" s="20">
        <v>26</v>
      </c>
      <c r="K95" s="20" t="s">
        <v>22</v>
      </c>
      <c r="L95" s="20" t="s">
        <v>22</v>
      </c>
      <c r="M95" s="20" t="str" cm="1">
        <f t="array" ref="M95">IFERROR(_xlfn.IFS(L95="Sun",1,L95="Mon",2,L95="Tue",3,L95="Wed",4,L95="Thu",5,L95="Fri",6,L95="Sat",7),"")</f>
        <v/>
      </c>
      <c r="N95" s="24">
        <f t="shared" si="22"/>
        <v>46747</v>
      </c>
      <c r="O95" s="24">
        <f t="shared" si="22"/>
        <v>46747</v>
      </c>
      <c r="P95" s="24" t="str">
        <f t="shared" si="19"/>
        <v>Match</v>
      </c>
      <c r="Q95" s="24" t="str">
        <f t="shared" si="15"/>
        <v>Sun</v>
      </c>
      <c r="R95" s="24" cm="1">
        <f t="array" ref="R95">_xlfn.IFS($Q95="Sun",$O95+1,$Q95="Sat",$O95-1,TRUE,$O95)</f>
        <v>46748</v>
      </c>
      <c r="S95" s="24" t="str">
        <f t="shared" si="16"/>
        <v>Mon</v>
      </c>
      <c r="T95" s="20">
        <f t="shared" si="17"/>
        <v>2027</v>
      </c>
      <c r="U95" s="28">
        <v>0</v>
      </c>
      <c r="V95" s="28">
        <v>0</v>
      </c>
    </row>
    <row r="96" spans="1:22" ht="13.2" x14ac:dyDescent="0.25">
      <c r="A96" s="10" t="s">
        <v>85</v>
      </c>
      <c r="B96" s="11" t="s">
        <v>17</v>
      </c>
      <c r="C96" s="11" t="s">
        <v>18</v>
      </c>
      <c r="D96" s="12" t="s">
        <v>19</v>
      </c>
      <c r="E96" s="12" t="s">
        <v>20</v>
      </c>
      <c r="F96" s="10"/>
      <c r="G96" s="26">
        <f>G73+1</f>
        <v>2028</v>
      </c>
      <c r="H96" s="13" t="s">
        <v>21</v>
      </c>
      <c r="I96" s="10" cm="1">
        <f t="array" ref="I96">IFERROR(_xlfn.IFS(H96="Jan",1,H96="Feb",2,H96="Mar",3,H96="Apr",4,H96="May",5,H96="Jun",6,H96="Jul",7,H96="Aug",8,H96="Sep",9,H96="Oct",10,H96="Nov",11,H96="Dec",12),"")</f>
        <v>1</v>
      </c>
      <c r="J96" s="10">
        <v>1</v>
      </c>
      <c r="K96" s="10" t="s">
        <v>22</v>
      </c>
      <c r="L96" s="10" t="s">
        <v>22</v>
      </c>
      <c r="M96" s="10" t="str" cm="1">
        <f t="array" ref="M96">IFERROR(_xlfn.IFS(L96="Sun",1,L96="Mon",2,L96="Tue",3,L96="Wed",4,L96="Thu",5,L96="Fri",6,L96="Sat",7),"")</f>
        <v/>
      </c>
      <c r="N96" s="14">
        <f t="shared" si="22"/>
        <v>46753</v>
      </c>
      <c r="O96" s="14">
        <f t="shared" si="22"/>
        <v>46753</v>
      </c>
      <c r="P96" s="14" t="str">
        <f>IF(N96=O96,"Match","Not Match")</f>
        <v>Match</v>
      </c>
      <c r="Q96" s="14" t="str">
        <f t="shared" si="15"/>
        <v>Sat</v>
      </c>
      <c r="R96" s="14" cm="1">
        <f t="array" ref="R96">_xlfn.IFS($Q96="Sun",$O96+1,$Q96="Sat",$O96-1,TRUE,$O96)</f>
        <v>46752</v>
      </c>
      <c r="S96" s="14" t="str">
        <f t="shared" si="16"/>
        <v>Fri</v>
      </c>
      <c r="T96" s="10">
        <f t="shared" si="17"/>
        <v>2028</v>
      </c>
      <c r="U96" s="29">
        <v>46752</v>
      </c>
      <c r="V96" s="29">
        <v>0</v>
      </c>
    </row>
    <row r="97" spans="1:22" ht="13.2" x14ac:dyDescent="0.25">
      <c r="A97" s="15" t="s">
        <v>63</v>
      </c>
      <c r="B97" s="16" t="s">
        <v>17</v>
      </c>
      <c r="C97" s="16" t="s">
        <v>63</v>
      </c>
      <c r="D97" s="16" t="s">
        <v>19</v>
      </c>
      <c r="E97" s="16" t="s">
        <v>20</v>
      </c>
      <c r="F97" s="15"/>
      <c r="G97" s="15">
        <f>$G$96</f>
        <v>2028</v>
      </c>
      <c r="H97" s="15" t="s">
        <v>21</v>
      </c>
      <c r="I97" s="15" cm="1">
        <f t="array" ref="I97">IFERROR(_xlfn.IFS(H97="Jan",1,H97="Feb",2,H97="Mar",3,H97="Apr",4,H97="May",5,H97="Jun",6,H97="Jul",7,H97="Aug",8,H97="Sep",9,H97="Oct",10,H97="Nov",11,H97="Dec",12),"")</f>
        <v>1</v>
      </c>
      <c r="J97" s="15">
        <v>1</v>
      </c>
      <c r="K97" s="15" t="s">
        <v>22</v>
      </c>
      <c r="L97" s="15" t="s">
        <v>22</v>
      </c>
      <c r="M97" s="15" t="str" cm="1">
        <f t="array" ref="M97">IFERROR(_xlfn.IFS(L97="Sun",1,L97="Mon",2,L97="Tue",3,L97="Wed",4,L97="Thu",5,L97="Fri",6,L97="Sat",7),"")</f>
        <v/>
      </c>
      <c r="N97" s="17">
        <f t="shared" si="22"/>
        <v>46753</v>
      </c>
      <c r="O97" s="17">
        <f t="shared" si="22"/>
        <v>46753</v>
      </c>
      <c r="P97" s="17" t="str">
        <f t="shared" ref="P97:P118" si="23">IF(N97=O97,"Match","Not Match")</f>
        <v>Match</v>
      </c>
      <c r="Q97" s="15" t="str">
        <f t="shared" si="15"/>
        <v>Sat</v>
      </c>
      <c r="R97" s="17" cm="1">
        <f t="array" ref="R97">_xlfn.IFS($Q97="Sun",$O97+1,$Q97="Sat",$O97-1,TRUE,$O97)</f>
        <v>46752</v>
      </c>
      <c r="S97" s="17" t="str">
        <f t="shared" si="16"/>
        <v>Fri</v>
      </c>
      <c r="T97" s="15">
        <f t="shared" si="17"/>
        <v>2028</v>
      </c>
      <c r="U97" s="27">
        <v>0</v>
      </c>
      <c r="V97" s="27">
        <v>46752</v>
      </c>
    </row>
    <row r="98" spans="1:22" ht="13.2" x14ac:dyDescent="0.25">
      <c r="A98" s="15" t="s">
        <v>63</v>
      </c>
      <c r="B98" s="16" t="s">
        <v>64</v>
      </c>
      <c r="C98" s="16" t="s">
        <v>63</v>
      </c>
      <c r="D98" s="16" t="s">
        <v>65</v>
      </c>
      <c r="E98" s="16" t="s">
        <v>26</v>
      </c>
      <c r="F98" s="15"/>
      <c r="G98" s="15">
        <f t="shared" ref="G98:G118" si="24">$G$96</f>
        <v>2028</v>
      </c>
      <c r="H98" s="15" t="s">
        <v>21</v>
      </c>
      <c r="I98" s="15" cm="1">
        <f t="array" ref="I98">IFERROR(_xlfn.IFS(H98="Jan",1,H98="Feb",2,H98="Mar",3,H98="Apr",4,H98="May",5,H98="Jun",6,H98="Jul",7,H98="Aug",8,H98="Sep",9,H98="Oct",10,H98="Nov",11,H98="Dec",12),"")</f>
        <v>1</v>
      </c>
      <c r="J98" s="15" t="s">
        <v>22</v>
      </c>
      <c r="K98" s="15">
        <v>3</v>
      </c>
      <c r="L98" s="15" t="s">
        <v>28</v>
      </c>
      <c r="M98" s="15" cm="1">
        <f t="array" ref="M98">IFERROR(_xlfn.IFS(L98="Sun",1,L98="Mon",2,L98="Tue",3,L98="Wed",4,L98="Thu",5,L98="Fri",6,L98="Sat",7),"")</f>
        <v>2</v>
      </c>
      <c r="N98" s="17">
        <f>DATE($G98,$I98,1)+7*($K98-1)+CHOOSE(WEEKDAY(DATE($G98,$I98,1)),1,0,6,5,4,3,2)</f>
        <v>46769</v>
      </c>
      <c r="O98" s="17">
        <f>DATE($G98,$I98,1)+7*($K98-1)+MOD(7-WEEKDAY(DATE($G98,$I98,1))+$M98,7)</f>
        <v>46769</v>
      </c>
      <c r="P98" s="17" t="str">
        <f t="shared" si="23"/>
        <v>Match</v>
      </c>
      <c r="Q98" s="15" t="str">
        <f t="shared" si="15"/>
        <v>Mon</v>
      </c>
      <c r="R98" s="17" cm="1">
        <f t="array" ref="R98">_xlfn.IFS($Q98="Sun",$O98+1,$Q98="Sat",$O98-1,TRUE,$O98)</f>
        <v>46769</v>
      </c>
      <c r="S98" s="17" t="str">
        <f t="shared" si="16"/>
        <v>Mon</v>
      </c>
      <c r="T98" s="15">
        <f t="shared" si="17"/>
        <v>2028</v>
      </c>
      <c r="U98" s="27">
        <v>0</v>
      </c>
      <c r="V98" s="27">
        <v>46769</v>
      </c>
    </row>
    <row r="99" spans="1:22" ht="13.2" x14ac:dyDescent="0.25">
      <c r="A99" s="15" t="s">
        <v>85</v>
      </c>
      <c r="B99" s="16" t="s">
        <v>23</v>
      </c>
      <c r="C99" s="16" t="s">
        <v>24</v>
      </c>
      <c r="D99" s="16" t="s">
        <v>25</v>
      </c>
      <c r="E99" s="16" t="s">
        <v>26</v>
      </c>
      <c r="F99" s="15"/>
      <c r="G99" s="15">
        <f t="shared" si="24"/>
        <v>2028</v>
      </c>
      <c r="H99" s="15" t="s">
        <v>27</v>
      </c>
      <c r="I99" s="15" cm="1">
        <f t="array" ref="I99">IFERROR(_xlfn.IFS(H99="Jan",1,H99="Feb",2,H99="Mar",3,H99="Apr",4,H99="May",5,H99="Jun",6,H99="Jul",7,H99="Aug",8,H99="Sep",9,H99="Oct",10,H99="Nov",11,H99="Dec",12),"")</f>
        <v>2</v>
      </c>
      <c r="J99" s="15" t="s">
        <v>22</v>
      </c>
      <c r="K99" s="15">
        <v>3</v>
      </c>
      <c r="L99" s="15" t="s">
        <v>28</v>
      </c>
      <c r="M99" s="15" cm="1">
        <f t="array" ref="M99">IFERROR(_xlfn.IFS(L99="Sun",1,L99="Mon",2,L99="Tue",3,L99="Wed",4,L99="Thu",5,L99="Fri",6,L99="Sat",7),"")</f>
        <v>2</v>
      </c>
      <c r="N99" s="17">
        <f>DATE($G99,$I99,1)+7*($K99-1)+CHOOSE(WEEKDAY(DATE($G99,$I99,1)),1,0,6,5,4,3,2)</f>
        <v>46804</v>
      </c>
      <c r="O99" s="17">
        <f>DATE($G99,$I99,1)+7*($K99-1)+MOD(7-WEEKDAY(DATE($G99,$I99,1))+$M99,7)</f>
        <v>46804</v>
      </c>
      <c r="P99" s="17" t="str">
        <f t="shared" si="23"/>
        <v>Match</v>
      </c>
      <c r="Q99" s="17" t="str">
        <f t="shared" si="15"/>
        <v>Mon</v>
      </c>
      <c r="R99" s="17" cm="1">
        <f t="array" ref="R99">_xlfn.IFS($Q99="Sun",$O99+1,$Q99="Sat",$O99-1,TRUE,$O99)</f>
        <v>46804</v>
      </c>
      <c r="S99" s="17" t="str">
        <f t="shared" si="16"/>
        <v>Mon</v>
      </c>
      <c r="T99" s="15">
        <f t="shared" si="17"/>
        <v>2028</v>
      </c>
      <c r="U99" s="27">
        <v>46804</v>
      </c>
      <c r="V99" s="27">
        <v>0</v>
      </c>
    </row>
    <row r="100" spans="1:22" ht="13.2" x14ac:dyDescent="0.25">
      <c r="A100" s="15" t="s">
        <v>63</v>
      </c>
      <c r="B100" s="16" t="s">
        <v>66</v>
      </c>
      <c r="C100" s="16" t="s">
        <v>63</v>
      </c>
      <c r="D100" s="16" t="s">
        <v>25</v>
      </c>
      <c r="E100" s="16" t="s">
        <v>26</v>
      </c>
      <c r="F100" s="15"/>
      <c r="G100" s="15">
        <f t="shared" si="24"/>
        <v>2028</v>
      </c>
      <c r="H100" s="15" t="s">
        <v>27</v>
      </c>
      <c r="I100" s="15" cm="1">
        <f t="array" ref="I100">IFERROR(_xlfn.IFS(H100="Jan",1,H100="Feb",2,H100="Mar",3,H100="Apr",4,H100="May",5,H100="Jun",6,H100="Jul",7,H100="Aug",8,H100="Sep",9,H100="Oct",10,H100="Nov",11,H100="Dec",12),"")</f>
        <v>2</v>
      </c>
      <c r="J100" s="15" t="s">
        <v>22</v>
      </c>
      <c r="K100" s="15">
        <v>3</v>
      </c>
      <c r="L100" s="15" t="s">
        <v>28</v>
      </c>
      <c r="M100" s="15" cm="1">
        <f t="array" ref="M100">IFERROR(_xlfn.IFS(L100="Sun",1,L100="Mon",2,L100="Tue",3,L100="Wed",4,L100="Thu",5,L100="Fri",6,L100="Sat",7),"")</f>
        <v>2</v>
      </c>
      <c r="N100" s="17">
        <f>DATE($G100,$I100,1)+7*($K100-1)+CHOOSE(WEEKDAY(DATE($G100,$I100,1)),1,0,6,5,4,3,2)</f>
        <v>46804</v>
      </c>
      <c r="O100" s="17">
        <f>DATE($G100,$I100,1)+7*($K100-1)+MOD(7-WEEKDAY(DATE($G100,$I100,1))+$M100,7)</f>
        <v>46804</v>
      </c>
      <c r="P100" s="17" t="str">
        <f t="shared" si="23"/>
        <v>Match</v>
      </c>
      <c r="Q100" s="15" t="str">
        <f t="shared" si="15"/>
        <v>Mon</v>
      </c>
      <c r="R100" s="17" cm="1">
        <f t="array" ref="R100">_xlfn.IFS($Q100="Sun",$O100+1,$Q100="Sat",$O100-1,TRUE,$O100)</f>
        <v>46804</v>
      </c>
      <c r="S100" s="17" t="str">
        <f t="shared" ref="S100:S131" si="25">CHOOSE(WEEKDAY($R100),"Sun","Mon","Tue","Wed","Thu","Fri","Sat")</f>
        <v>Mon</v>
      </c>
      <c r="T100" s="15">
        <f t="shared" ref="T100:T131" si="26">G100</f>
        <v>2028</v>
      </c>
      <c r="U100" s="27">
        <v>0</v>
      </c>
      <c r="V100" s="27">
        <v>46804</v>
      </c>
    </row>
    <row r="101" spans="1:22" ht="13.2" x14ac:dyDescent="0.25">
      <c r="A101" s="15" t="s">
        <v>85</v>
      </c>
      <c r="B101" s="16" t="s">
        <v>29</v>
      </c>
      <c r="C101" s="16" t="s">
        <v>30</v>
      </c>
      <c r="D101" s="16" t="s">
        <v>31</v>
      </c>
      <c r="E101" s="16" t="s">
        <v>32</v>
      </c>
      <c r="F101" s="15" t="s">
        <v>33</v>
      </c>
      <c r="G101" s="15">
        <f t="shared" si="24"/>
        <v>2028</v>
      </c>
      <c r="H101" s="15" t="s">
        <v>22</v>
      </c>
      <c r="I101" s="15" t="str" cm="1">
        <f t="array" ref="I101">IFERROR(_xlfn.IFS(H101="Jan",1,H101="Feb",2,H101="Mar",3,H101="Apr",4,H101="May",5,H101="Jun",6,H101="Jul",7,H101="Aug",8,H101="Sep",9,H101="Oct",10,H101="Nov",11,H101="Dec",12),"")</f>
        <v/>
      </c>
      <c r="J101" s="15" t="s">
        <v>22</v>
      </c>
      <c r="K101" s="15" t="s">
        <v>22</v>
      </c>
      <c r="L101" s="15" t="s">
        <v>22</v>
      </c>
      <c r="M101" s="15" t="str" cm="1">
        <f t="array" ref="M101">IFERROR(_xlfn.IFS(L101="Sun",1,L101="Mon",2,L101="Tue",3,L101="Wed",4,L101="Thu",5,L101="Fri",6,L101="Sat",7),"")</f>
        <v/>
      </c>
      <c r="N101" s="17">
        <f>(FLOOR("5/" &amp; DAY(MINUTE($G101/38)/2+56) &amp; "/" &amp;$G101,7)-34)-2</f>
        <v>46857</v>
      </c>
      <c r="O101" s="17">
        <f>(FLOOR("5/" &amp; DAY(MINUTE($G101/38)/2+56) &amp; "/" &amp;$G101,7)-34)-2</f>
        <v>46857</v>
      </c>
      <c r="P101" s="17" t="str">
        <f t="shared" si="23"/>
        <v>Match</v>
      </c>
      <c r="Q101" s="17" t="str">
        <f t="shared" si="15"/>
        <v>Fri</v>
      </c>
      <c r="R101" s="17" cm="1">
        <f t="array" ref="R101">_xlfn.IFS($Q101="Sun",$O101+1,$Q101="Sat",$O101-1,TRUE,$O101)</f>
        <v>46857</v>
      </c>
      <c r="S101" s="17" t="str">
        <f t="shared" si="25"/>
        <v>Fri</v>
      </c>
      <c r="T101" s="15">
        <f t="shared" si="26"/>
        <v>2028</v>
      </c>
      <c r="U101" s="27">
        <v>46857</v>
      </c>
      <c r="V101" s="27">
        <v>0</v>
      </c>
    </row>
    <row r="102" spans="1:22" ht="13.2" x14ac:dyDescent="0.25">
      <c r="A102" s="15" t="s">
        <v>85</v>
      </c>
      <c r="B102" s="16" t="s">
        <v>34</v>
      </c>
      <c r="C102" s="16" t="s">
        <v>35</v>
      </c>
      <c r="D102" s="16" t="s">
        <v>36</v>
      </c>
      <c r="E102" s="16" t="s">
        <v>37</v>
      </c>
      <c r="F102" s="15"/>
      <c r="G102" s="15">
        <f t="shared" si="24"/>
        <v>2028</v>
      </c>
      <c r="H102" s="15" t="s">
        <v>38</v>
      </c>
      <c r="I102" s="15" cm="1">
        <f t="array" ref="I102">IFERROR(_xlfn.IFS(H102="Jan",1,H102="Feb",2,H102="Mar",3,H102="Apr",4,H102="May",5,H102="Jun",6,H102="Jul",7,H102="Aug",8,H102="Sep",9,H102="Oct",10,H102="Nov",11,H102="Dec",12),"")</f>
        <v>5</v>
      </c>
      <c r="J102" s="15" t="s">
        <v>22</v>
      </c>
      <c r="K102" s="15" t="s">
        <v>22</v>
      </c>
      <c r="L102" s="15" t="s">
        <v>22</v>
      </c>
      <c r="M102" s="15" t="str" cm="1">
        <f t="array" ref="M102">IFERROR(_xlfn.IFS(L102="Sun",1,L102="Mon",2,L102="Tue",3,L102="Wed",4,L102="Thu",5,L102="Fri",6,L102="Sat",7),"")</f>
        <v/>
      </c>
      <c r="N102" s="17">
        <f>DATE($G102,$I102,25)-CHOOSE(WEEKDAY(DATE($G102,$I102,25)),6,7,1,2,3,4,5)</f>
        <v>46895</v>
      </c>
      <c r="O102" s="17">
        <f>DATE($G102,$I102,25)-CHOOSE(WEEKDAY(DATE($G102,$I102,25)),6,7,1,2,3,4,5)</f>
        <v>46895</v>
      </c>
      <c r="P102" s="17" t="str">
        <f t="shared" si="23"/>
        <v>Match</v>
      </c>
      <c r="Q102" s="17" t="str">
        <f t="shared" si="15"/>
        <v>Mon</v>
      </c>
      <c r="R102" s="17" cm="1">
        <f t="array" ref="R102">_xlfn.IFS($Q102="Sun",$O102+1,$Q102="Sat",$O102-1,TRUE,$O102)</f>
        <v>46895</v>
      </c>
      <c r="S102" s="17" t="str">
        <f t="shared" si="25"/>
        <v>Mon</v>
      </c>
      <c r="T102" s="15">
        <f t="shared" si="26"/>
        <v>2028</v>
      </c>
      <c r="U102" s="27">
        <v>46895</v>
      </c>
      <c r="V102" s="27">
        <v>0</v>
      </c>
    </row>
    <row r="103" spans="1:22" ht="13.2" x14ac:dyDescent="0.25">
      <c r="A103" s="15" t="s">
        <v>63</v>
      </c>
      <c r="B103" s="16" t="s">
        <v>67</v>
      </c>
      <c r="C103" s="16" t="s">
        <v>63</v>
      </c>
      <c r="D103" s="16" t="s">
        <v>68</v>
      </c>
      <c r="E103" s="16" t="s">
        <v>69</v>
      </c>
      <c r="F103" s="15"/>
      <c r="G103" s="15">
        <f t="shared" si="24"/>
        <v>2028</v>
      </c>
      <c r="H103" s="15" t="s">
        <v>38</v>
      </c>
      <c r="I103" s="15" cm="1">
        <f t="array" ref="I103">IFERROR(_xlfn.IFS(H103="Jan",1,H103="Feb",2,H103="Mar",3,H103="Apr",4,H103="May",5,H103="Jun",6,H103="Jul",7,H103="Aug",8,H103="Sep",9,H103="Oct",10,H103="Nov",11,H103="Dec",12),"")</f>
        <v>5</v>
      </c>
      <c r="J103" s="15" t="s">
        <v>22</v>
      </c>
      <c r="K103" s="15" t="s">
        <v>22</v>
      </c>
      <c r="L103" s="15" t="s">
        <v>28</v>
      </c>
      <c r="M103" s="15" cm="1">
        <f t="array" ref="M103">IFERROR(_xlfn.IFS(L103="Sun",1,L103="Mon",2,L103="Tue",3,L103="Wed",4,L103="Thu",5,L103="Fri",6,L103="Sat",7),"")</f>
        <v>2</v>
      </c>
      <c r="N103" s="17">
        <f>EOMONTH(DATE($G103,$I103,1),0)-CHOOSE(WEEKDAY(EOMONTH(DATE($G103,$I103,1),0)),6,0,1,2,3,4,5)</f>
        <v>46902</v>
      </c>
      <c r="O103" s="17">
        <f>EOMONTH(DATE($G103,$I103,1),0)-MOD(WEEKDAY(EOMONTH(DATE($G103,$I103,1),0))+5,7)</f>
        <v>46902</v>
      </c>
      <c r="P103" s="17" t="str">
        <f t="shared" si="23"/>
        <v>Match</v>
      </c>
      <c r="Q103" s="15" t="str">
        <f t="shared" si="15"/>
        <v>Mon</v>
      </c>
      <c r="R103" s="17" cm="1">
        <f t="array" ref="R103">_xlfn.IFS($Q103="Sun",$O103+1,$Q103="Sat",$O103-1,TRUE,$O103)</f>
        <v>46902</v>
      </c>
      <c r="S103" s="17" t="str">
        <f t="shared" si="25"/>
        <v>Mon</v>
      </c>
      <c r="T103" s="15">
        <f t="shared" si="26"/>
        <v>2028</v>
      </c>
      <c r="U103" s="27">
        <v>0</v>
      </c>
      <c r="V103" s="27">
        <v>46902</v>
      </c>
    </row>
    <row r="104" spans="1:22" ht="13.2" x14ac:dyDescent="0.25">
      <c r="A104" s="15" t="s">
        <v>63</v>
      </c>
      <c r="B104" s="16" t="s">
        <v>70</v>
      </c>
      <c r="C104" s="16" t="s">
        <v>63</v>
      </c>
      <c r="D104" s="16" t="s">
        <v>71</v>
      </c>
      <c r="E104" s="16" t="s">
        <v>20</v>
      </c>
      <c r="F104" s="15"/>
      <c r="G104" s="15">
        <f t="shared" si="24"/>
        <v>2028</v>
      </c>
      <c r="H104" s="15" t="s">
        <v>72</v>
      </c>
      <c r="I104" s="15" cm="1">
        <f t="array" ref="I104">IFERROR(_xlfn.IFS(H104="Jan",1,H104="Feb",2,H104="Mar",3,H104="Apr",4,H104="May",5,H104="Jun",6,H104="Jul",7,H104="Aug",8,H104="Sep",9,H104="Oct",10,H104="Nov",11,H104="Dec",12),"")</f>
        <v>6</v>
      </c>
      <c r="J104" s="15">
        <v>19</v>
      </c>
      <c r="K104" s="15" t="s">
        <v>22</v>
      </c>
      <c r="L104" s="15" t="s">
        <v>22</v>
      </c>
      <c r="M104" s="15" t="str" cm="1">
        <f t="array" ref="M104">IFERROR(_xlfn.IFS(L104="Sun",1,L104="Mon",2,L104="Tue",3,L104="Wed",4,L104="Thu",5,L104="Fri",6,L104="Sat",7),"")</f>
        <v/>
      </c>
      <c r="N104" s="17">
        <f t="shared" ref="N104:O106" si="27">DATE($G104,$I104,$J104)</f>
        <v>46923</v>
      </c>
      <c r="O104" s="17">
        <f t="shared" si="27"/>
        <v>46923</v>
      </c>
      <c r="P104" s="17" t="str">
        <f t="shared" si="23"/>
        <v>Match</v>
      </c>
      <c r="Q104" s="15" t="str">
        <f t="shared" si="15"/>
        <v>Mon</v>
      </c>
      <c r="R104" s="17" cm="1">
        <f t="array" ref="R104">_xlfn.IFS($Q104="Sun",$O104+1,$Q104="Sat",$O104-1,TRUE,$O104)</f>
        <v>46923</v>
      </c>
      <c r="S104" s="17" t="str">
        <f t="shared" si="25"/>
        <v>Mon</v>
      </c>
      <c r="T104" s="15">
        <f t="shared" si="26"/>
        <v>2028</v>
      </c>
      <c r="U104" s="27">
        <v>0</v>
      </c>
      <c r="V104" s="27">
        <v>46923</v>
      </c>
    </row>
    <row r="105" spans="1:22" ht="13.2" x14ac:dyDescent="0.25">
      <c r="A105" s="15" t="s">
        <v>85</v>
      </c>
      <c r="B105" s="16" t="s">
        <v>39</v>
      </c>
      <c r="C105" s="16" t="s">
        <v>18</v>
      </c>
      <c r="D105" s="18" t="s">
        <v>40</v>
      </c>
      <c r="E105" s="18" t="s">
        <v>20</v>
      </c>
      <c r="F105" s="15"/>
      <c r="G105" s="15">
        <f t="shared" si="24"/>
        <v>2028</v>
      </c>
      <c r="H105" s="19" t="s">
        <v>41</v>
      </c>
      <c r="I105" s="15" cm="1">
        <f t="array" ref="I105">IFERROR(_xlfn.IFS(H105="Jan",1,H105="Feb",2,H105="Mar",3,H105="Apr",4,H105="May",5,H105="Jun",6,H105="Jul",7,H105="Aug",8,H105="Sep",9,H105="Oct",10,H105="Nov",11,H105="Dec",12),"")</f>
        <v>7</v>
      </c>
      <c r="J105" s="15">
        <v>1</v>
      </c>
      <c r="K105" s="15" t="s">
        <v>22</v>
      </c>
      <c r="L105" s="15" t="s">
        <v>22</v>
      </c>
      <c r="M105" s="15" t="str" cm="1">
        <f t="array" ref="M105">IFERROR(_xlfn.IFS(L105="Sun",1,L105="Mon",2,L105="Tue",3,L105="Wed",4,L105="Thu",5,L105="Fri",6,L105="Sat",7),"")</f>
        <v/>
      </c>
      <c r="N105" s="17">
        <f t="shared" si="27"/>
        <v>46935</v>
      </c>
      <c r="O105" s="17">
        <f t="shared" si="27"/>
        <v>46935</v>
      </c>
      <c r="P105" s="17" t="str">
        <f t="shared" si="23"/>
        <v>Match</v>
      </c>
      <c r="Q105" s="17" t="str">
        <f t="shared" si="15"/>
        <v>Sat</v>
      </c>
      <c r="R105" s="17" cm="1">
        <f t="array" ref="R105">_xlfn.IFS($Q105="Sun",$O105+1,$Q105="Sat",$O105-1,TRUE,$O105)</f>
        <v>46934</v>
      </c>
      <c r="S105" s="17" t="str">
        <f t="shared" si="25"/>
        <v>Fri</v>
      </c>
      <c r="T105" s="15">
        <f t="shared" si="26"/>
        <v>2028</v>
      </c>
      <c r="U105" s="27">
        <v>46934</v>
      </c>
      <c r="V105" s="27">
        <v>0</v>
      </c>
    </row>
    <row r="106" spans="1:22" ht="13.2" x14ac:dyDescent="0.25">
      <c r="A106" s="15" t="s">
        <v>63</v>
      </c>
      <c r="B106" s="16" t="s">
        <v>73</v>
      </c>
      <c r="C106" s="16" t="s">
        <v>63</v>
      </c>
      <c r="D106" s="16" t="s">
        <v>74</v>
      </c>
      <c r="E106" s="16" t="s">
        <v>20</v>
      </c>
      <c r="F106" s="15"/>
      <c r="G106" s="15">
        <f t="shared" si="24"/>
        <v>2028</v>
      </c>
      <c r="H106" s="15" t="s">
        <v>41</v>
      </c>
      <c r="I106" s="15" cm="1">
        <f t="array" ref="I106">IFERROR(_xlfn.IFS(H106="Jan",1,H106="Feb",2,H106="Mar",3,H106="Apr",4,H106="May",5,H106="Jun",6,H106="Jul",7,H106="Aug",8,H106="Sep",9,H106="Oct",10,H106="Nov",11,H106="Dec",12),"")</f>
        <v>7</v>
      </c>
      <c r="J106" s="15">
        <v>4</v>
      </c>
      <c r="K106" s="15" t="s">
        <v>22</v>
      </c>
      <c r="L106" s="15" t="s">
        <v>22</v>
      </c>
      <c r="M106" s="15" t="str" cm="1">
        <f t="array" ref="M106">IFERROR(_xlfn.IFS(L106="Sun",1,L106="Mon",2,L106="Tue",3,L106="Wed",4,L106="Thu",5,L106="Fri",6,L106="Sat",7),"")</f>
        <v/>
      </c>
      <c r="N106" s="17">
        <f t="shared" si="27"/>
        <v>46938</v>
      </c>
      <c r="O106" s="17">
        <f t="shared" si="27"/>
        <v>46938</v>
      </c>
      <c r="P106" s="17" t="str">
        <f t="shared" si="23"/>
        <v>Match</v>
      </c>
      <c r="Q106" s="15" t="str">
        <f t="shared" si="15"/>
        <v>Tue</v>
      </c>
      <c r="R106" s="17" cm="1">
        <f t="array" ref="R106">_xlfn.IFS($Q106="Sun",$O106+1,$Q106="Sat",$O106-1,TRUE,$O106)</f>
        <v>46938</v>
      </c>
      <c r="S106" s="17" t="str">
        <f t="shared" si="25"/>
        <v>Tue</v>
      </c>
      <c r="T106" s="15">
        <f t="shared" si="26"/>
        <v>2028</v>
      </c>
      <c r="U106" s="27">
        <v>0</v>
      </c>
      <c r="V106" s="27">
        <v>46938</v>
      </c>
    </row>
    <row r="107" spans="1:22" ht="13.2" x14ac:dyDescent="0.25">
      <c r="A107" s="15" t="s">
        <v>85</v>
      </c>
      <c r="B107" s="16" t="s">
        <v>42</v>
      </c>
      <c r="C107" s="16" t="s">
        <v>43</v>
      </c>
      <c r="D107" s="16" t="s">
        <v>44</v>
      </c>
      <c r="E107" s="16" t="s">
        <v>26</v>
      </c>
      <c r="F107" s="15"/>
      <c r="G107" s="15">
        <f t="shared" si="24"/>
        <v>2028</v>
      </c>
      <c r="H107" s="15" t="s">
        <v>45</v>
      </c>
      <c r="I107" s="15" cm="1">
        <f t="array" ref="I107">IFERROR(_xlfn.IFS(H107="Jan",1,H107="Feb",2,H107="Mar",3,H107="Apr",4,H107="May",5,H107="Jun",6,H107="Jul",7,H107="Aug",8,H107="Sep",9,H107="Oct",10,H107="Nov",11,H107="Dec",12),"")</f>
        <v>8</v>
      </c>
      <c r="J107" s="15" t="s">
        <v>22</v>
      </c>
      <c r="K107" s="15">
        <v>1</v>
      </c>
      <c r="L107" s="15" t="s">
        <v>28</v>
      </c>
      <c r="M107" s="15" cm="1">
        <f t="array" ref="M107">IFERROR(_xlfn.IFS(L107="Sun",1,L107="Mon",2,L107="Tue",3,L107="Wed",4,L107="Thu",5,L107="Fri",6,L107="Sat",7),"")</f>
        <v>2</v>
      </c>
      <c r="N107" s="17">
        <f>DATE($G107,$I107,1)+7*($K107-1)+CHOOSE(WEEKDAY(DATE($G107,$I107,1)),1,0,6,5,4,3,2)</f>
        <v>46972</v>
      </c>
      <c r="O107" s="17">
        <f>DATE($G107,$I107,1)+7*($K107-1)+MOD(7-WEEKDAY(DATE($G107,$I107,1))+$M107,7)</f>
        <v>46972</v>
      </c>
      <c r="P107" s="17" t="str">
        <f t="shared" si="23"/>
        <v>Match</v>
      </c>
      <c r="Q107" s="17" t="str">
        <f t="shared" si="15"/>
        <v>Mon</v>
      </c>
      <c r="R107" s="17" cm="1">
        <f t="array" ref="R107">_xlfn.IFS($Q107="Sun",$O107+1,$Q107="Sat",$O107-1,TRUE,$O107)</f>
        <v>46972</v>
      </c>
      <c r="S107" s="17" t="str">
        <f t="shared" si="25"/>
        <v>Mon</v>
      </c>
      <c r="T107" s="15">
        <f t="shared" si="26"/>
        <v>2028</v>
      </c>
      <c r="U107" s="27">
        <v>46972</v>
      </c>
      <c r="V107" s="27">
        <v>0</v>
      </c>
    </row>
    <row r="108" spans="1:22" ht="13.2" x14ac:dyDescent="0.25">
      <c r="A108" s="15" t="s">
        <v>85</v>
      </c>
      <c r="B108" s="16" t="s">
        <v>46</v>
      </c>
      <c r="C108" s="16" t="s">
        <v>18</v>
      </c>
      <c r="D108" s="16" t="s">
        <v>47</v>
      </c>
      <c r="E108" s="16" t="s">
        <v>26</v>
      </c>
      <c r="F108" s="15"/>
      <c r="G108" s="15">
        <f t="shared" si="24"/>
        <v>2028</v>
      </c>
      <c r="H108" s="15" t="s">
        <v>48</v>
      </c>
      <c r="I108" s="15" cm="1">
        <f t="array" ref="I108">IFERROR(_xlfn.IFS(H108="Jan",1,H108="Feb",2,H108="Mar",3,H108="Apr",4,H108="May",5,H108="Jun",6,H108="Jul",7,H108="Aug",8,H108="Sep",9,H108="Oct",10,H108="Nov",11,H108="Dec",12),"")</f>
        <v>9</v>
      </c>
      <c r="J108" s="15" t="s">
        <v>22</v>
      </c>
      <c r="K108" s="15">
        <v>1</v>
      </c>
      <c r="L108" s="15" t="s">
        <v>28</v>
      </c>
      <c r="M108" s="15" cm="1">
        <f t="array" ref="M108">IFERROR(_xlfn.IFS(L108="Sun",1,L108="Mon",2,L108="Tue",3,L108="Wed",4,L108="Thu",5,L108="Fri",6,L108="Sat",7),"")</f>
        <v>2</v>
      </c>
      <c r="N108" s="17">
        <f>DATE($G108,$I108,1)+7*($K108-1)+CHOOSE(WEEKDAY(DATE($G108,$I108,1)),1,0,6,5,4,3,2)</f>
        <v>47000</v>
      </c>
      <c r="O108" s="17">
        <f>DATE($G108,$I108,1)+7*($K108-1)+MOD(7-WEEKDAY(DATE($G108,$I108,1))+$M108,7)</f>
        <v>47000</v>
      </c>
      <c r="P108" s="17" t="str">
        <f t="shared" si="23"/>
        <v>Match</v>
      </c>
      <c r="Q108" s="17" t="str">
        <f t="shared" si="15"/>
        <v>Mon</v>
      </c>
      <c r="R108" s="17" cm="1">
        <f t="array" ref="R108">_xlfn.IFS($Q108="Sun",$O108+1,$Q108="Sat",$O108-1,TRUE,$O108)</f>
        <v>47000</v>
      </c>
      <c r="S108" s="17" t="str">
        <f t="shared" si="25"/>
        <v>Mon</v>
      </c>
      <c r="T108" s="15">
        <f t="shared" si="26"/>
        <v>2028</v>
      </c>
      <c r="U108" s="27">
        <v>47000</v>
      </c>
      <c r="V108" s="27">
        <v>0</v>
      </c>
    </row>
    <row r="109" spans="1:22" ht="13.2" x14ac:dyDescent="0.25">
      <c r="A109" s="15" t="s">
        <v>63</v>
      </c>
      <c r="B109" s="16" t="s">
        <v>75</v>
      </c>
      <c r="C109" s="16" t="s">
        <v>63</v>
      </c>
      <c r="D109" s="16" t="s">
        <v>47</v>
      </c>
      <c r="E109" s="16" t="s">
        <v>26</v>
      </c>
      <c r="F109" s="15"/>
      <c r="G109" s="15">
        <f t="shared" si="24"/>
        <v>2028</v>
      </c>
      <c r="H109" s="15" t="s">
        <v>48</v>
      </c>
      <c r="I109" s="15" cm="1">
        <f t="array" ref="I109">IFERROR(_xlfn.IFS(H109="Jan",1,H109="Feb",2,H109="Mar",3,H109="Apr",4,H109="May",5,H109="Jun",6,H109="Jul",7,H109="Aug",8,H109="Sep",9,H109="Oct",10,H109="Nov",11,H109="Dec",12),"")</f>
        <v>9</v>
      </c>
      <c r="J109" s="15" t="s">
        <v>22</v>
      </c>
      <c r="K109" s="15">
        <v>1</v>
      </c>
      <c r="L109" s="15" t="s">
        <v>28</v>
      </c>
      <c r="M109" s="15" cm="1">
        <f t="array" ref="M109">IFERROR(_xlfn.IFS(L109="Sun",1,L109="Mon",2,L109="Tue",3,L109="Wed",4,L109="Thu",5,L109="Fri",6,L109="Sat",7),"")</f>
        <v>2</v>
      </c>
      <c r="N109" s="17">
        <f>DATE($G109,$I109,1)+7*($K109-1)+CHOOSE(WEEKDAY(DATE($G109,$I109,1)),1,0,6,5,4,3,2)</f>
        <v>47000</v>
      </c>
      <c r="O109" s="17">
        <f>DATE($G109,$I109,1)+7*($K109-1)+MOD(7-WEEKDAY(DATE($G109,$I109,1))+$M109,7)</f>
        <v>47000</v>
      </c>
      <c r="P109" s="17" t="str">
        <f t="shared" si="23"/>
        <v>Match</v>
      </c>
      <c r="Q109" s="15" t="str">
        <f t="shared" si="15"/>
        <v>Mon</v>
      </c>
      <c r="R109" s="17" cm="1">
        <f t="array" ref="R109">_xlfn.IFS($Q109="Sun",$O109+1,$Q109="Sat",$O109-1,TRUE,$O109)</f>
        <v>47000</v>
      </c>
      <c r="S109" s="17" t="str">
        <f t="shared" si="25"/>
        <v>Mon</v>
      </c>
      <c r="T109" s="15">
        <f t="shared" si="26"/>
        <v>2028</v>
      </c>
      <c r="U109" s="27">
        <v>0</v>
      </c>
      <c r="V109" s="27">
        <v>47000</v>
      </c>
    </row>
    <row r="110" spans="1:22" ht="13.2" x14ac:dyDescent="0.25">
      <c r="A110" s="15" t="s">
        <v>85</v>
      </c>
      <c r="B110" s="16" t="s">
        <v>49</v>
      </c>
      <c r="C110" s="16" t="s">
        <v>18</v>
      </c>
      <c r="D110" s="18" t="s">
        <v>50</v>
      </c>
      <c r="E110" s="18" t="s">
        <v>20</v>
      </c>
      <c r="F110" s="15"/>
      <c r="G110" s="15">
        <f t="shared" si="24"/>
        <v>2028</v>
      </c>
      <c r="H110" s="19" t="s">
        <v>48</v>
      </c>
      <c r="I110" s="15" cm="1">
        <f t="array" ref="I110">IFERROR(_xlfn.IFS(H110="Jan",1,H110="Feb",2,H110="Mar",3,H110="Apr",4,H110="May",5,H110="Jun",6,H110="Jul",7,H110="Aug",8,H110="Sep",9,H110="Oct",10,H110="Nov",11,H110="Dec",12),"")</f>
        <v>9</v>
      </c>
      <c r="J110" s="15">
        <v>30</v>
      </c>
      <c r="K110" s="15" t="s">
        <v>22</v>
      </c>
      <c r="L110" s="15" t="s">
        <v>22</v>
      </c>
      <c r="M110" s="15" t="str" cm="1">
        <f t="array" ref="M110">IFERROR(_xlfn.IFS(L110="Sun",1,L110="Mon",2,L110="Tue",3,L110="Wed",4,L110="Thu",5,L110="Fri",6,L110="Sat",7),"")</f>
        <v/>
      </c>
      <c r="N110" s="17">
        <f>DATE($G110,$I110,$J110)</f>
        <v>47026</v>
      </c>
      <c r="O110" s="17">
        <f>DATE($G110,$I110,$J110)</f>
        <v>47026</v>
      </c>
      <c r="P110" s="17" t="str">
        <f t="shared" si="23"/>
        <v>Match</v>
      </c>
      <c r="Q110" s="17" t="str">
        <f t="shared" si="15"/>
        <v>Sat</v>
      </c>
      <c r="R110" s="17" cm="1">
        <f t="array" ref="R110">_xlfn.IFS($Q110="Sun",$O110+1,$Q110="Sat",$O110-1,TRUE,$O110)</f>
        <v>47025</v>
      </c>
      <c r="S110" s="17" t="str">
        <f t="shared" si="25"/>
        <v>Fri</v>
      </c>
      <c r="T110" s="15">
        <f t="shared" si="26"/>
        <v>2028</v>
      </c>
      <c r="U110" s="27">
        <v>47025</v>
      </c>
      <c r="V110" s="27">
        <v>0</v>
      </c>
    </row>
    <row r="111" spans="1:22" ht="13.2" x14ac:dyDescent="0.25">
      <c r="A111" s="15" t="s">
        <v>85</v>
      </c>
      <c r="B111" s="16" t="s">
        <v>51</v>
      </c>
      <c r="C111" s="16" t="s">
        <v>35</v>
      </c>
      <c r="D111" s="16" t="s">
        <v>52</v>
      </c>
      <c r="E111" s="16" t="s">
        <v>26</v>
      </c>
      <c r="F111" s="15"/>
      <c r="G111" s="15">
        <f t="shared" si="24"/>
        <v>2028</v>
      </c>
      <c r="H111" s="15" t="s">
        <v>53</v>
      </c>
      <c r="I111" s="15" cm="1">
        <f t="array" ref="I111">IFERROR(_xlfn.IFS(H111="Jan",1,H111="Feb",2,H111="Mar",3,H111="Apr",4,H111="May",5,H111="Jun",6,H111="Jul",7,H111="Aug",8,H111="Sep",9,H111="Oct",10,H111="Nov",11,H111="Dec",12),"")</f>
        <v>10</v>
      </c>
      <c r="J111" s="15" t="s">
        <v>22</v>
      </c>
      <c r="K111" s="15">
        <v>2</v>
      </c>
      <c r="L111" s="15" t="s">
        <v>28</v>
      </c>
      <c r="M111" s="15" cm="1">
        <f t="array" ref="M111">IFERROR(_xlfn.IFS(L111="Sun",1,L111="Mon",2,L111="Tue",3,L111="Wed",4,L111="Thu",5,L111="Fri",6,L111="Sat",7),"")</f>
        <v>2</v>
      </c>
      <c r="N111" s="17">
        <f>DATE($G111,$I111,1)+7*($K111-1)+CHOOSE(WEEKDAY(DATE($G111,$I111,1)),1,0,6,5,4,3,2)</f>
        <v>47035</v>
      </c>
      <c r="O111" s="17">
        <f>DATE($G111,$I111,1)+7*($K111-1)+MOD(7-WEEKDAY(DATE($G111,$I111,1))+$M111,7)</f>
        <v>47035</v>
      </c>
      <c r="P111" s="17" t="str">
        <f t="shared" si="23"/>
        <v>Match</v>
      </c>
      <c r="Q111" s="17" t="str">
        <f t="shared" si="15"/>
        <v>Mon</v>
      </c>
      <c r="R111" s="17" cm="1">
        <f t="array" ref="R111">_xlfn.IFS($Q111="Sun",$O111+1,$Q111="Sat",$O111-1,TRUE,$O111)</f>
        <v>47035</v>
      </c>
      <c r="S111" s="17" t="str">
        <f t="shared" si="25"/>
        <v>Mon</v>
      </c>
      <c r="T111" s="15">
        <f t="shared" si="26"/>
        <v>2028</v>
      </c>
      <c r="U111" s="27">
        <v>47035</v>
      </c>
      <c r="V111" s="27">
        <v>0</v>
      </c>
    </row>
    <row r="112" spans="1:22" ht="13.2" x14ac:dyDescent="0.25">
      <c r="A112" s="15" t="s">
        <v>63</v>
      </c>
      <c r="B112" s="16" t="s">
        <v>76</v>
      </c>
      <c r="C112" s="16" t="s">
        <v>63</v>
      </c>
      <c r="D112" s="16" t="s">
        <v>52</v>
      </c>
      <c r="E112" s="16" t="s">
        <v>26</v>
      </c>
      <c r="F112" s="15"/>
      <c r="G112" s="15">
        <f t="shared" si="24"/>
        <v>2028</v>
      </c>
      <c r="H112" s="15" t="s">
        <v>53</v>
      </c>
      <c r="I112" s="15" cm="1">
        <f t="array" ref="I112">IFERROR(_xlfn.IFS(H112="Jan",1,H112="Feb",2,H112="Mar",3,H112="Apr",4,H112="May",5,H112="Jun",6,H112="Jul",7,H112="Aug",8,H112="Sep",9,H112="Oct",10,H112="Nov",11,H112="Dec",12),"")</f>
        <v>10</v>
      </c>
      <c r="J112" s="15" t="s">
        <v>22</v>
      </c>
      <c r="K112" s="15">
        <v>2</v>
      </c>
      <c r="L112" s="15" t="s">
        <v>28</v>
      </c>
      <c r="M112" s="15" cm="1">
        <f t="array" ref="M112">IFERROR(_xlfn.IFS(L112="Sun",1,L112="Mon",2,L112="Tue",3,L112="Wed",4,L112="Thu",5,L112="Fri",6,L112="Sat",7),"")</f>
        <v>2</v>
      </c>
      <c r="N112" s="17">
        <f>DATE($G112,$I112,1)+7*($K112-1)+CHOOSE(WEEKDAY(DATE($G112,$I112,1)),1,0,6,5,4,3,2)</f>
        <v>47035</v>
      </c>
      <c r="O112" s="17">
        <f>DATE($G112,$I112,1)+7*($K112-1)+MOD(7-WEEKDAY(DATE($G112,$I112,1))+$M112,7)</f>
        <v>47035</v>
      </c>
      <c r="P112" s="17" t="str">
        <f t="shared" si="23"/>
        <v>Match</v>
      </c>
      <c r="Q112" s="15" t="str">
        <f t="shared" si="15"/>
        <v>Mon</v>
      </c>
      <c r="R112" s="17" cm="1">
        <f t="array" ref="R112">_xlfn.IFS($Q112="Sun",$O112+1,$Q112="Sat",$O112-1,TRUE,$O112)</f>
        <v>47035</v>
      </c>
      <c r="S112" s="17" t="str">
        <f t="shared" si="25"/>
        <v>Mon</v>
      </c>
      <c r="T112" s="15">
        <f t="shared" si="26"/>
        <v>2028</v>
      </c>
      <c r="U112" s="27">
        <v>0</v>
      </c>
      <c r="V112" s="27">
        <v>47035</v>
      </c>
    </row>
    <row r="113" spans="1:22" ht="13.2" x14ac:dyDescent="0.25">
      <c r="A113" s="15" t="s">
        <v>85</v>
      </c>
      <c r="B113" s="16" t="s">
        <v>54</v>
      </c>
      <c r="C113" s="16" t="s">
        <v>55</v>
      </c>
      <c r="D113" s="18" t="s">
        <v>56</v>
      </c>
      <c r="E113" s="18" t="s">
        <v>20</v>
      </c>
      <c r="F113" s="15"/>
      <c r="G113" s="15">
        <f t="shared" si="24"/>
        <v>2028</v>
      </c>
      <c r="H113" s="19" t="s">
        <v>57</v>
      </c>
      <c r="I113" s="15" cm="1">
        <f t="array" ref="I113">IFERROR(_xlfn.IFS(H113="Jan",1,H113="Feb",2,H113="Mar",3,H113="Apr",4,H113="May",5,H113="Jun",6,H113="Jul",7,H113="Aug",8,H113="Sep",9,H113="Oct",10,H113="Nov",11,H113="Dec",12),"")</f>
        <v>11</v>
      </c>
      <c r="J113" s="15">
        <v>11</v>
      </c>
      <c r="K113" s="15" t="s">
        <v>22</v>
      </c>
      <c r="L113" s="15" t="s">
        <v>22</v>
      </c>
      <c r="M113" s="15" t="str" cm="1">
        <f t="array" ref="M113">IFERROR(_xlfn.IFS(L113="Sun",1,L113="Mon",2,L113="Tue",3,L113="Wed",4,L113="Thu",5,L113="Fri",6,L113="Sat",7),"")</f>
        <v/>
      </c>
      <c r="N113" s="17">
        <f>DATE($G113,$I113,$J113)</f>
        <v>47068</v>
      </c>
      <c r="O113" s="17">
        <f>DATE($G113,$I113,$J113)</f>
        <v>47068</v>
      </c>
      <c r="P113" s="17" t="str">
        <f t="shared" si="23"/>
        <v>Match</v>
      </c>
      <c r="Q113" s="17" t="str">
        <f t="shared" si="15"/>
        <v>Sat</v>
      </c>
      <c r="R113" s="17" cm="1">
        <f t="array" ref="R113">_xlfn.IFS($Q113="Sun",$O113+1,$Q113="Sat",$O113-1,TRUE,$O113)</f>
        <v>47067</v>
      </c>
      <c r="S113" s="17" t="str">
        <f t="shared" si="25"/>
        <v>Fri</v>
      </c>
      <c r="T113" s="15">
        <f t="shared" si="26"/>
        <v>2028</v>
      </c>
      <c r="U113" s="27">
        <v>47067</v>
      </c>
      <c r="V113" s="27">
        <v>0</v>
      </c>
    </row>
    <row r="114" spans="1:22" ht="13.2" x14ac:dyDescent="0.25">
      <c r="A114" s="15" t="s">
        <v>63</v>
      </c>
      <c r="B114" s="16" t="s">
        <v>77</v>
      </c>
      <c r="C114" s="16" t="s">
        <v>63</v>
      </c>
      <c r="D114" s="16" t="s">
        <v>56</v>
      </c>
      <c r="E114" s="16" t="s">
        <v>20</v>
      </c>
      <c r="F114" s="15"/>
      <c r="G114" s="15">
        <f t="shared" si="24"/>
        <v>2028</v>
      </c>
      <c r="H114" s="15" t="s">
        <v>57</v>
      </c>
      <c r="I114" s="15" cm="1">
        <f t="array" ref="I114">IFERROR(_xlfn.IFS(H114="Jan",1,H114="Feb",2,H114="Mar",3,H114="Apr",4,H114="May",5,H114="Jun",6,H114="Jul",7,H114="Aug",8,H114="Sep",9,H114="Oct",10,H114="Nov",11,H114="Dec",12),"")</f>
        <v>11</v>
      </c>
      <c r="J114" s="15">
        <v>11</v>
      </c>
      <c r="K114" s="15" t="s">
        <v>22</v>
      </c>
      <c r="L114" s="15" t="s">
        <v>22</v>
      </c>
      <c r="M114" s="15" t="str" cm="1">
        <f t="array" ref="M114">IFERROR(_xlfn.IFS(L114="Sun",1,L114="Mon",2,L114="Tue",3,L114="Wed",4,L114="Thu",5,L114="Fri",6,L114="Sat",7),"")</f>
        <v/>
      </c>
      <c r="N114" s="17">
        <f>DATE($G114,$I114,$J114)</f>
        <v>47068</v>
      </c>
      <c r="O114" s="17">
        <f>DATE($G114,$I114,$J114)</f>
        <v>47068</v>
      </c>
      <c r="P114" s="17" t="str">
        <f t="shared" si="23"/>
        <v>Match</v>
      </c>
      <c r="Q114" s="15" t="str">
        <f t="shared" si="15"/>
        <v>Sat</v>
      </c>
      <c r="R114" s="17" cm="1">
        <f t="array" ref="R114">_xlfn.IFS($Q114="Sun",$O114+1,$Q114="Sat",$O114-1,TRUE,$O114)</f>
        <v>47067</v>
      </c>
      <c r="S114" s="17" t="str">
        <f t="shared" si="25"/>
        <v>Fri</v>
      </c>
      <c r="T114" s="15">
        <f t="shared" si="26"/>
        <v>2028</v>
      </c>
      <c r="U114" s="27">
        <v>0</v>
      </c>
      <c r="V114" s="27">
        <v>47067</v>
      </c>
    </row>
    <row r="115" spans="1:22" ht="13.2" x14ac:dyDescent="0.25">
      <c r="A115" s="15" t="s">
        <v>63</v>
      </c>
      <c r="B115" s="16" t="s">
        <v>78</v>
      </c>
      <c r="C115" s="16" t="s">
        <v>63</v>
      </c>
      <c r="D115" s="16" t="s">
        <v>79</v>
      </c>
      <c r="E115" s="16" t="s">
        <v>80</v>
      </c>
      <c r="F115" s="15"/>
      <c r="G115" s="15">
        <f t="shared" si="24"/>
        <v>2028</v>
      </c>
      <c r="H115" s="15" t="s">
        <v>57</v>
      </c>
      <c r="I115" s="15" cm="1">
        <f t="array" ref="I115">IFERROR(_xlfn.IFS(H115="Jan",1,H115="Feb",2,H115="Mar",3,H115="Apr",4,H115="May",5,H115="Jun",6,H115="Jul",7,H115="Aug",8,H115="Sep",9,H115="Oct",10,H115="Nov",11,H115="Dec",12),"")</f>
        <v>11</v>
      </c>
      <c r="J115" s="15" t="s">
        <v>22</v>
      </c>
      <c r="K115" s="15">
        <v>4</v>
      </c>
      <c r="L115" s="15" t="s">
        <v>81</v>
      </c>
      <c r="M115" s="15" cm="1">
        <f t="array" ref="M115">IFERROR(_xlfn.IFS(L115="Sun",1,L115="Mon",2,L115="Tue",3,L115="Wed",4,L115="Thu",5,L115="Fri",6,L115="Sat",7),"")</f>
        <v>5</v>
      </c>
      <c r="N115" s="17">
        <f>DATE($G115,$I115,1)+7*($K115-1)+CHOOSE(WEEKDAY(DATE($G115,$I115,1)),4,3,2,1,0,6,5)</f>
        <v>47080</v>
      </c>
      <c r="O115" s="17">
        <f>DATE($G115,$I115,1)+7*($K115-1)+MOD(7-WEEKDAY(DATE($G115,$I115,1))+$M115,7)</f>
        <v>47080</v>
      </c>
      <c r="P115" s="17" t="str">
        <f t="shared" si="23"/>
        <v>Match</v>
      </c>
      <c r="Q115" s="15" t="str">
        <f t="shared" si="15"/>
        <v>Thu</v>
      </c>
      <c r="R115" s="17" cm="1">
        <f t="array" ref="R115">_xlfn.IFS($Q115="Sun",$O115+1,$Q115="Sat",$O115-1,TRUE,$O115)</f>
        <v>47080</v>
      </c>
      <c r="S115" s="17" t="str">
        <f t="shared" si="25"/>
        <v>Thu</v>
      </c>
      <c r="T115" s="15">
        <f t="shared" si="26"/>
        <v>2028</v>
      </c>
      <c r="U115" s="27">
        <v>0</v>
      </c>
      <c r="V115" s="27">
        <v>47080</v>
      </c>
    </row>
    <row r="116" spans="1:22" ht="13.2" x14ac:dyDescent="0.25">
      <c r="A116" s="15" t="s">
        <v>85</v>
      </c>
      <c r="B116" s="16" t="s">
        <v>58</v>
      </c>
      <c r="C116" s="16" t="s">
        <v>18</v>
      </c>
      <c r="D116" s="18" t="s">
        <v>59</v>
      </c>
      <c r="E116" s="18" t="s">
        <v>20</v>
      </c>
      <c r="F116" s="15"/>
      <c r="G116" s="15">
        <f t="shared" si="24"/>
        <v>2028</v>
      </c>
      <c r="H116" s="19" t="s">
        <v>60</v>
      </c>
      <c r="I116" s="15" cm="1">
        <f t="array" ref="I116">IFERROR(_xlfn.IFS(H116="Jan",1,H116="Feb",2,H116="Mar",3,H116="Apr",4,H116="May",5,H116="Jun",6,H116="Jul",7,H116="Aug",8,H116="Sep",9,H116="Oct",10,H116="Nov",11,H116="Dec",12),"")</f>
        <v>12</v>
      </c>
      <c r="J116" s="15">
        <v>25</v>
      </c>
      <c r="K116" s="15" t="s">
        <v>22</v>
      </c>
      <c r="L116" s="15" t="s">
        <v>22</v>
      </c>
      <c r="M116" s="15" t="str" cm="1">
        <f t="array" ref="M116">IFERROR(_xlfn.IFS(L116="Sun",1,L116="Mon",2,L116="Tue",3,L116="Wed",4,L116="Thu",5,L116="Fri",6,L116="Sat",7),"")</f>
        <v/>
      </c>
      <c r="N116" s="17">
        <f t="shared" ref="N116:O120" si="28">DATE($G116,$I116,$J116)</f>
        <v>47112</v>
      </c>
      <c r="O116" s="17">
        <f t="shared" si="28"/>
        <v>47112</v>
      </c>
      <c r="P116" s="17" t="str">
        <f t="shared" si="23"/>
        <v>Match</v>
      </c>
      <c r="Q116" s="17" t="str">
        <f t="shared" si="15"/>
        <v>Mon</v>
      </c>
      <c r="R116" s="17" cm="1">
        <f t="array" ref="R116">_xlfn.IFS($Q116="Sun",$O116+1,$Q116="Sat",$O116-1,TRUE,$O116)</f>
        <v>47112</v>
      </c>
      <c r="S116" s="17" t="str">
        <f t="shared" si="25"/>
        <v>Mon</v>
      </c>
      <c r="T116" s="15">
        <f t="shared" si="26"/>
        <v>2028</v>
      </c>
      <c r="U116" s="27">
        <v>47112</v>
      </c>
      <c r="V116" s="27">
        <v>0</v>
      </c>
    </row>
    <row r="117" spans="1:22" ht="13.2" x14ac:dyDescent="0.25">
      <c r="A117" s="15" t="s">
        <v>63</v>
      </c>
      <c r="B117" s="16" t="s">
        <v>58</v>
      </c>
      <c r="C117" s="16" t="s">
        <v>63</v>
      </c>
      <c r="D117" s="16" t="s">
        <v>59</v>
      </c>
      <c r="E117" s="16" t="s">
        <v>20</v>
      </c>
      <c r="F117" s="15"/>
      <c r="G117" s="15">
        <f t="shared" si="24"/>
        <v>2028</v>
      </c>
      <c r="H117" s="15" t="s">
        <v>60</v>
      </c>
      <c r="I117" s="15" cm="1">
        <f t="array" ref="I117">IFERROR(_xlfn.IFS(H117="Jan",1,H117="Feb",2,H117="Mar",3,H117="Apr",4,H117="May",5,H117="Jun",6,H117="Jul",7,H117="Aug",8,H117="Sep",9,H117="Oct",10,H117="Nov",11,H117="Dec",12),"")</f>
        <v>12</v>
      </c>
      <c r="J117" s="15">
        <v>25</v>
      </c>
      <c r="K117" s="15" t="s">
        <v>22</v>
      </c>
      <c r="L117" s="15" t="s">
        <v>22</v>
      </c>
      <c r="M117" s="15" t="str" cm="1">
        <f t="array" ref="M117">IFERROR(_xlfn.IFS(L117="Sun",1,L117="Mon",2,L117="Tue",3,L117="Wed",4,L117="Thu",5,L117="Fri",6,L117="Sat",7),"")</f>
        <v/>
      </c>
      <c r="N117" s="17">
        <f t="shared" si="28"/>
        <v>47112</v>
      </c>
      <c r="O117" s="17">
        <f t="shared" si="28"/>
        <v>47112</v>
      </c>
      <c r="P117" s="17" t="str">
        <f t="shared" si="23"/>
        <v>Match</v>
      </c>
      <c r="Q117" s="15" t="str">
        <f t="shared" si="15"/>
        <v>Mon</v>
      </c>
      <c r="R117" s="17" cm="1">
        <f t="array" ref="R117">_xlfn.IFS($Q117="Sun",$O117+1,$Q117="Sat",$O117-1,TRUE,$O117)</f>
        <v>47112</v>
      </c>
      <c r="S117" s="17" t="str">
        <f t="shared" si="25"/>
        <v>Mon</v>
      </c>
      <c r="T117" s="15">
        <f t="shared" si="26"/>
        <v>2028</v>
      </c>
      <c r="U117" s="27">
        <v>0</v>
      </c>
      <c r="V117" s="27">
        <v>47112</v>
      </c>
    </row>
    <row r="118" spans="1:22" ht="13.2" x14ac:dyDescent="0.25">
      <c r="A118" s="20" t="s">
        <v>85</v>
      </c>
      <c r="B118" s="21" t="s">
        <v>82</v>
      </c>
      <c r="C118" s="21" t="s">
        <v>83</v>
      </c>
      <c r="D118" s="22" t="s">
        <v>84</v>
      </c>
      <c r="E118" s="22" t="s">
        <v>20</v>
      </c>
      <c r="F118" s="20"/>
      <c r="G118" s="15">
        <f t="shared" si="24"/>
        <v>2028</v>
      </c>
      <c r="H118" s="23" t="s">
        <v>60</v>
      </c>
      <c r="I118" s="20" cm="1">
        <f t="array" ref="I118">IFERROR(_xlfn.IFS(H118="Jan",1,H118="Feb",2,H118="Mar",3,H118="Apr",4,H118="May",5,H118="Jun",6,H118="Jul",7,H118="Aug",8,H118="Sep",9,H118="Oct",10,H118="Nov",11,H118="Dec",12),"")</f>
        <v>12</v>
      </c>
      <c r="J118" s="20">
        <v>26</v>
      </c>
      <c r="K118" s="20" t="s">
        <v>22</v>
      </c>
      <c r="L118" s="20" t="s">
        <v>22</v>
      </c>
      <c r="M118" s="20" t="str" cm="1">
        <f t="array" ref="M118">IFERROR(_xlfn.IFS(L118="Sun",1,L118="Mon",2,L118="Tue",3,L118="Wed",4,L118="Thu",5,L118="Fri",6,L118="Sat",7),"")</f>
        <v/>
      </c>
      <c r="N118" s="24">
        <f t="shared" si="28"/>
        <v>47113</v>
      </c>
      <c r="O118" s="24">
        <f t="shared" si="28"/>
        <v>47113</v>
      </c>
      <c r="P118" s="24" t="str">
        <f t="shared" si="23"/>
        <v>Match</v>
      </c>
      <c r="Q118" s="24" t="str">
        <f t="shared" si="15"/>
        <v>Tue</v>
      </c>
      <c r="R118" s="24" cm="1">
        <f t="array" ref="R118">_xlfn.IFS($Q118="Sun",$O118+1,$Q118="Sat",$O118-1,TRUE,$O118)</f>
        <v>47113</v>
      </c>
      <c r="S118" s="24" t="str">
        <f t="shared" si="25"/>
        <v>Tue</v>
      </c>
      <c r="T118" s="20">
        <f t="shared" si="26"/>
        <v>2028</v>
      </c>
      <c r="U118" s="28">
        <v>0</v>
      </c>
      <c r="V118" s="28">
        <v>0</v>
      </c>
    </row>
    <row r="119" spans="1:22" ht="13.2" x14ac:dyDescent="0.25">
      <c r="A119" s="10" t="s">
        <v>85</v>
      </c>
      <c r="B119" s="11" t="s">
        <v>17</v>
      </c>
      <c r="C119" s="11" t="s">
        <v>18</v>
      </c>
      <c r="D119" s="12" t="s">
        <v>19</v>
      </c>
      <c r="E119" s="12" t="s">
        <v>20</v>
      </c>
      <c r="F119" s="10"/>
      <c r="G119" s="26">
        <f>G96+1</f>
        <v>2029</v>
      </c>
      <c r="H119" s="13" t="s">
        <v>21</v>
      </c>
      <c r="I119" s="10" cm="1">
        <f t="array" ref="I119">IFERROR(_xlfn.IFS(H119="Jan",1,H119="Feb",2,H119="Mar",3,H119="Apr",4,H119="May",5,H119="Jun",6,H119="Jul",7,H119="Aug",8,H119="Sep",9,H119="Oct",10,H119="Nov",11,H119="Dec",12),"")</f>
        <v>1</v>
      </c>
      <c r="J119" s="10">
        <v>1</v>
      </c>
      <c r="K119" s="10" t="s">
        <v>22</v>
      </c>
      <c r="L119" s="10" t="s">
        <v>22</v>
      </c>
      <c r="M119" s="10" t="str" cm="1">
        <f t="array" ref="M119">IFERROR(_xlfn.IFS(L119="Sun",1,L119="Mon",2,L119="Tue",3,L119="Wed",4,L119="Thu",5,L119="Fri",6,L119="Sat",7),"")</f>
        <v/>
      </c>
      <c r="N119" s="14">
        <f t="shared" si="28"/>
        <v>47119</v>
      </c>
      <c r="O119" s="14">
        <f t="shared" si="28"/>
        <v>47119</v>
      </c>
      <c r="P119" s="14" t="str">
        <f>IF(N119=O119,"Match","Not Match")</f>
        <v>Match</v>
      </c>
      <c r="Q119" s="14" t="str">
        <f t="shared" si="15"/>
        <v>Mon</v>
      </c>
      <c r="R119" s="14" cm="1">
        <f t="array" ref="R119">_xlfn.IFS($Q119="Sun",$O119+1,$Q119="Sat",$O119-1,TRUE,$O119)</f>
        <v>47119</v>
      </c>
      <c r="S119" s="14" t="str">
        <f t="shared" si="25"/>
        <v>Mon</v>
      </c>
      <c r="T119" s="10">
        <f t="shared" si="26"/>
        <v>2029</v>
      </c>
      <c r="U119" s="29">
        <v>47119</v>
      </c>
      <c r="V119" s="29">
        <v>0</v>
      </c>
    </row>
    <row r="120" spans="1:22" ht="13.2" x14ac:dyDescent="0.25">
      <c r="A120" s="15" t="s">
        <v>63</v>
      </c>
      <c r="B120" s="16" t="s">
        <v>17</v>
      </c>
      <c r="C120" s="16" t="s">
        <v>63</v>
      </c>
      <c r="D120" s="16" t="s">
        <v>19</v>
      </c>
      <c r="E120" s="16" t="s">
        <v>20</v>
      </c>
      <c r="F120" s="15"/>
      <c r="G120" s="15">
        <f>$G$119</f>
        <v>2029</v>
      </c>
      <c r="H120" s="15" t="s">
        <v>21</v>
      </c>
      <c r="I120" s="15" cm="1">
        <f t="array" ref="I120">IFERROR(_xlfn.IFS(H120="Jan",1,H120="Feb",2,H120="Mar",3,H120="Apr",4,H120="May",5,H120="Jun",6,H120="Jul",7,H120="Aug",8,H120="Sep",9,H120="Oct",10,H120="Nov",11,H120="Dec",12),"")</f>
        <v>1</v>
      </c>
      <c r="J120" s="15">
        <v>1</v>
      </c>
      <c r="K120" s="15" t="s">
        <v>22</v>
      </c>
      <c r="L120" s="15" t="s">
        <v>22</v>
      </c>
      <c r="M120" s="15" t="str" cm="1">
        <f t="array" ref="M120">IFERROR(_xlfn.IFS(L120="Sun",1,L120="Mon",2,L120="Tue",3,L120="Wed",4,L120="Thu",5,L120="Fri",6,L120="Sat",7),"")</f>
        <v/>
      </c>
      <c r="N120" s="17">
        <f t="shared" si="28"/>
        <v>47119</v>
      </c>
      <c r="O120" s="17">
        <f t="shared" si="28"/>
        <v>47119</v>
      </c>
      <c r="P120" s="17" t="str">
        <f t="shared" ref="P120:P141" si="29">IF(N120=O120,"Match","Not Match")</f>
        <v>Match</v>
      </c>
      <c r="Q120" s="15" t="str">
        <f t="shared" si="15"/>
        <v>Mon</v>
      </c>
      <c r="R120" s="17" cm="1">
        <f t="array" ref="R120">_xlfn.IFS($Q120="Sun",$O120+1,$Q120="Sat",$O120-1,TRUE,$O120)</f>
        <v>47119</v>
      </c>
      <c r="S120" s="17" t="str">
        <f t="shared" si="25"/>
        <v>Mon</v>
      </c>
      <c r="T120" s="15">
        <f t="shared" si="26"/>
        <v>2029</v>
      </c>
      <c r="U120" s="27">
        <v>0</v>
      </c>
      <c r="V120" s="27">
        <v>47119</v>
      </c>
    </row>
    <row r="121" spans="1:22" ht="13.2" x14ac:dyDescent="0.25">
      <c r="A121" s="15" t="s">
        <v>63</v>
      </c>
      <c r="B121" s="16" t="s">
        <v>64</v>
      </c>
      <c r="C121" s="16" t="s">
        <v>63</v>
      </c>
      <c r="D121" s="16" t="s">
        <v>65</v>
      </c>
      <c r="E121" s="16" t="s">
        <v>26</v>
      </c>
      <c r="F121" s="15"/>
      <c r="G121" s="15">
        <f t="shared" ref="G121:G141" si="30">$G$119</f>
        <v>2029</v>
      </c>
      <c r="H121" s="15" t="s">
        <v>21</v>
      </c>
      <c r="I121" s="15" cm="1">
        <f t="array" ref="I121">IFERROR(_xlfn.IFS(H121="Jan",1,H121="Feb",2,H121="Mar",3,H121="Apr",4,H121="May",5,H121="Jun",6,H121="Jul",7,H121="Aug",8,H121="Sep",9,H121="Oct",10,H121="Nov",11,H121="Dec",12),"")</f>
        <v>1</v>
      </c>
      <c r="J121" s="15" t="s">
        <v>22</v>
      </c>
      <c r="K121" s="15">
        <v>3</v>
      </c>
      <c r="L121" s="15" t="s">
        <v>28</v>
      </c>
      <c r="M121" s="15" cm="1">
        <f t="array" ref="M121">IFERROR(_xlfn.IFS(L121="Sun",1,L121="Mon",2,L121="Tue",3,L121="Wed",4,L121="Thu",5,L121="Fri",6,L121="Sat",7),"")</f>
        <v>2</v>
      </c>
      <c r="N121" s="17">
        <f>DATE($G121,$I121,1)+7*($K121-1)+CHOOSE(WEEKDAY(DATE($G121,$I121,1)),1,0,6,5,4,3,2)</f>
        <v>47133</v>
      </c>
      <c r="O121" s="17">
        <f>DATE($G121,$I121,1)+7*($K121-1)+MOD(7-WEEKDAY(DATE($G121,$I121,1))+$M121,7)</f>
        <v>47133</v>
      </c>
      <c r="P121" s="17" t="str">
        <f t="shared" si="29"/>
        <v>Match</v>
      </c>
      <c r="Q121" s="15" t="str">
        <f t="shared" si="15"/>
        <v>Mon</v>
      </c>
      <c r="R121" s="17" cm="1">
        <f t="array" ref="R121">_xlfn.IFS($Q121="Sun",$O121+1,$Q121="Sat",$O121-1,TRUE,$O121)</f>
        <v>47133</v>
      </c>
      <c r="S121" s="17" t="str">
        <f t="shared" si="25"/>
        <v>Mon</v>
      </c>
      <c r="T121" s="15">
        <f t="shared" si="26"/>
        <v>2029</v>
      </c>
      <c r="U121" s="27">
        <v>0</v>
      </c>
      <c r="V121" s="27">
        <v>47133</v>
      </c>
    </row>
    <row r="122" spans="1:22" ht="13.2" x14ac:dyDescent="0.25">
      <c r="A122" s="15" t="s">
        <v>85</v>
      </c>
      <c r="B122" s="16" t="s">
        <v>23</v>
      </c>
      <c r="C122" s="16" t="s">
        <v>24</v>
      </c>
      <c r="D122" s="16" t="s">
        <v>25</v>
      </c>
      <c r="E122" s="16" t="s">
        <v>26</v>
      </c>
      <c r="F122" s="15"/>
      <c r="G122" s="15">
        <f t="shared" si="30"/>
        <v>2029</v>
      </c>
      <c r="H122" s="15" t="s">
        <v>27</v>
      </c>
      <c r="I122" s="15" cm="1">
        <f t="array" ref="I122">IFERROR(_xlfn.IFS(H122="Jan",1,H122="Feb",2,H122="Mar",3,H122="Apr",4,H122="May",5,H122="Jun",6,H122="Jul",7,H122="Aug",8,H122="Sep",9,H122="Oct",10,H122="Nov",11,H122="Dec",12),"")</f>
        <v>2</v>
      </c>
      <c r="J122" s="15" t="s">
        <v>22</v>
      </c>
      <c r="K122" s="15">
        <v>3</v>
      </c>
      <c r="L122" s="15" t="s">
        <v>28</v>
      </c>
      <c r="M122" s="15" cm="1">
        <f t="array" ref="M122">IFERROR(_xlfn.IFS(L122="Sun",1,L122="Mon",2,L122="Tue",3,L122="Wed",4,L122="Thu",5,L122="Fri",6,L122="Sat",7),"")</f>
        <v>2</v>
      </c>
      <c r="N122" s="17">
        <f>DATE($G122,$I122,1)+7*($K122-1)+CHOOSE(WEEKDAY(DATE($G122,$I122,1)),1,0,6,5,4,3,2)</f>
        <v>47168</v>
      </c>
      <c r="O122" s="17">
        <f>DATE($G122,$I122,1)+7*($K122-1)+MOD(7-WEEKDAY(DATE($G122,$I122,1))+$M122,7)</f>
        <v>47168</v>
      </c>
      <c r="P122" s="17" t="str">
        <f t="shared" si="29"/>
        <v>Match</v>
      </c>
      <c r="Q122" s="17" t="str">
        <f t="shared" si="15"/>
        <v>Mon</v>
      </c>
      <c r="R122" s="17" cm="1">
        <f t="array" ref="R122">_xlfn.IFS($Q122="Sun",$O122+1,$Q122="Sat",$O122-1,TRUE,$O122)</f>
        <v>47168</v>
      </c>
      <c r="S122" s="17" t="str">
        <f t="shared" si="25"/>
        <v>Mon</v>
      </c>
      <c r="T122" s="15">
        <f t="shared" si="26"/>
        <v>2029</v>
      </c>
      <c r="U122" s="27">
        <v>47168</v>
      </c>
      <c r="V122" s="27">
        <v>0</v>
      </c>
    </row>
    <row r="123" spans="1:22" ht="13.2" x14ac:dyDescent="0.25">
      <c r="A123" s="15" t="s">
        <v>63</v>
      </c>
      <c r="B123" s="16" t="s">
        <v>66</v>
      </c>
      <c r="C123" s="16" t="s">
        <v>63</v>
      </c>
      <c r="D123" s="16" t="s">
        <v>25</v>
      </c>
      <c r="E123" s="16" t="s">
        <v>26</v>
      </c>
      <c r="F123" s="15"/>
      <c r="G123" s="15">
        <f t="shared" si="30"/>
        <v>2029</v>
      </c>
      <c r="H123" s="15" t="s">
        <v>27</v>
      </c>
      <c r="I123" s="15" cm="1">
        <f t="array" ref="I123">IFERROR(_xlfn.IFS(H123="Jan",1,H123="Feb",2,H123="Mar",3,H123="Apr",4,H123="May",5,H123="Jun",6,H123="Jul",7,H123="Aug",8,H123="Sep",9,H123="Oct",10,H123="Nov",11,H123="Dec",12),"")</f>
        <v>2</v>
      </c>
      <c r="J123" s="15" t="s">
        <v>22</v>
      </c>
      <c r="K123" s="15">
        <v>3</v>
      </c>
      <c r="L123" s="15" t="s">
        <v>28</v>
      </c>
      <c r="M123" s="15" cm="1">
        <f t="array" ref="M123">IFERROR(_xlfn.IFS(L123="Sun",1,L123="Mon",2,L123="Tue",3,L123="Wed",4,L123="Thu",5,L123="Fri",6,L123="Sat",7),"")</f>
        <v>2</v>
      </c>
      <c r="N123" s="17">
        <f>DATE($G123,$I123,1)+7*($K123-1)+CHOOSE(WEEKDAY(DATE($G123,$I123,1)),1,0,6,5,4,3,2)</f>
        <v>47168</v>
      </c>
      <c r="O123" s="17">
        <f>DATE($G123,$I123,1)+7*($K123-1)+MOD(7-WEEKDAY(DATE($G123,$I123,1))+$M123,7)</f>
        <v>47168</v>
      </c>
      <c r="P123" s="17" t="str">
        <f t="shared" si="29"/>
        <v>Match</v>
      </c>
      <c r="Q123" s="15" t="str">
        <f t="shared" si="15"/>
        <v>Mon</v>
      </c>
      <c r="R123" s="17" cm="1">
        <f t="array" ref="R123">_xlfn.IFS($Q123="Sun",$O123+1,$Q123="Sat",$O123-1,TRUE,$O123)</f>
        <v>47168</v>
      </c>
      <c r="S123" s="17" t="str">
        <f t="shared" si="25"/>
        <v>Mon</v>
      </c>
      <c r="T123" s="15">
        <f t="shared" si="26"/>
        <v>2029</v>
      </c>
      <c r="U123" s="27">
        <v>0</v>
      </c>
      <c r="V123" s="27">
        <v>47168</v>
      </c>
    </row>
    <row r="124" spans="1:22" ht="13.2" x14ac:dyDescent="0.25">
      <c r="A124" s="15" t="s">
        <v>85</v>
      </c>
      <c r="B124" s="16" t="s">
        <v>29</v>
      </c>
      <c r="C124" s="16" t="s">
        <v>30</v>
      </c>
      <c r="D124" s="16" t="s">
        <v>31</v>
      </c>
      <c r="E124" s="16" t="s">
        <v>32</v>
      </c>
      <c r="F124" s="15" t="s">
        <v>33</v>
      </c>
      <c r="G124" s="15">
        <f t="shared" si="30"/>
        <v>2029</v>
      </c>
      <c r="H124" s="15" t="s">
        <v>22</v>
      </c>
      <c r="I124" s="15" t="str" cm="1">
        <f t="array" ref="I124">IFERROR(_xlfn.IFS(H124="Jan",1,H124="Feb",2,H124="Mar",3,H124="Apr",4,H124="May",5,H124="Jun",6,H124="Jul",7,H124="Aug",8,H124="Sep",9,H124="Oct",10,H124="Nov",11,H124="Dec",12),"")</f>
        <v/>
      </c>
      <c r="J124" s="15" t="s">
        <v>22</v>
      </c>
      <c r="K124" s="15" t="s">
        <v>22</v>
      </c>
      <c r="L124" s="15" t="s">
        <v>22</v>
      </c>
      <c r="M124" s="15" t="str" cm="1">
        <f t="array" ref="M124">IFERROR(_xlfn.IFS(L124="Sun",1,L124="Mon",2,L124="Tue",3,L124="Wed",4,L124="Thu",5,L124="Fri",6,L124="Sat",7),"")</f>
        <v/>
      </c>
      <c r="N124" s="17">
        <f>(FLOOR("5/" &amp; DAY(MINUTE($G124/38)/2+56) &amp; "/" &amp;$G124,7)-34)-2</f>
        <v>47207</v>
      </c>
      <c r="O124" s="17">
        <f>(FLOOR("5/" &amp; DAY(MINUTE($G124/38)/2+56) &amp; "/" &amp;$G124,7)-34)-2</f>
        <v>47207</v>
      </c>
      <c r="P124" s="17" t="str">
        <f t="shared" si="29"/>
        <v>Match</v>
      </c>
      <c r="Q124" s="17" t="str">
        <f t="shared" si="15"/>
        <v>Fri</v>
      </c>
      <c r="R124" s="17" cm="1">
        <f t="array" ref="R124">_xlfn.IFS($Q124="Sun",$O124+1,$Q124="Sat",$O124-1,TRUE,$O124)</f>
        <v>47207</v>
      </c>
      <c r="S124" s="17" t="str">
        <f t="shared" si="25"/>
        <v>Fri</v>
      </c>
      <c r="T124" s="15">
        <f t="shared" si="26"/>
        <v>2029</v>
      </c>
      <c r="U124" s="27">
        <v>47207</v>
      </c>
      <c r="V124" s="27">
        <v>0</v>
      </c>
    </row>
    <row r="125" spans="1:22" ht="13.2" x14ac:dyDescent="0.25">
      <c r="A125" s="15" t="s">
        <v>85</v>
      </c>
      <c r="B125" s="16" t="s">
        <v>34</v>
      </c>
      <c r="C125" s="16" t="s">
        <v>35</v>
      </c>
      <c r="D125" s="16" t="s">
        <v>36</v>
      </c>
      <c r="E125" s="16" t="s">
        <v>37</v>
      </c>
      <c r="F125" s="15"/>
      <c r="G125" s="15">
        <f t="shared" si="30"/>
        <v>2029</v>
      </c>
      <c r="H125" s="15" t="s">
        <v>38</v>
      </c>
      <c r="I125" s="15" cm="1">
        <f t="array" ref="I125">IFERROR(_xlfn.IFS(H125="Jan",1,H125="Feb",2,H125="Mar",3,H125="Apr",4,H125="May",5,H125="Jun",6,H125="Jul",7,H125="Aug",8,H125="Sep",9,H125="Oct",10,H125="Nov",11,H125="Dec",12),"")</f>
        <v>5</v>
      </c>
      <c r="J125" s="15" t="s">
        <v>22</v>
      </c>
      <c r="K125" s="15" t="s">
        <v>22</v>
      </c>
      <c r="L125" s="15" t="s">
        <v>22</v>
      </c>
      <c r="M125" s="15" t="str" cm="1">
        <f t="array" ref="M125">IFERROR(_xlfn.IFS(L125="Sun",1,L125="Mon",2,L125="Tue",3,L125="Wed",4,L125="Thu",5,L125="Fri",6,L125="Sat",7),"")</f>
        <v/>
      </c>
      <c r="N125" s="17">
        <f>DATE($G125,$I125,25)-CHOOSE(WEEKDAY(DATE($G125,$I125,25)),6,7,1,2,3,4,5)</f>
        <v>47259</v>
      </c>
      <c r="O125" s="17">
        <f>DATE($G125,$I125,25)-CHOOSE(WEEKDAY(DATE($G125,$I125,25)),6,7,1,2,3,4,5)</f>
        <v>47259</v>
      </c>
      <c r="P125" s="17" t="str">
        <f t="shared" si="29"/>
        <v>Match</v>
      </c>
      <c r="Q125" s="17" t="str">
        <f t="shared" si="15"/>
        <v>Mon</v>
      </c>
      <c r="R125" s="17" cm="1">
        <f t="array" ref="R125">_xlfn.IFS($Q125="Sun",$O125+1,$Q125="Sat",$O125-1,TRUE,$O125)</f>
        <v>47259</v>
      </c>
      <c r="S125" s="17" t="str">
        <f t="shared" si="25"/>
        <v>Mon</v>
      </c>
      <c r="T125" s="15">
        <f t="shared" si="26"/>
        <v>2029</v>
      </c>
      <c r="U125" s="27">
        <v>47259</v>
      </c>
      <c r="V125" s="27">
        <v>0</v>
      </c>
    </row>
    <row r="126" spans="1:22" ht="13.2" x14ac:dyDescent="0.25">
      <c r="A126" s="15" t="s">
        <v>63</v>
      </c>
      <c r="B126" s="16" t="s">
        <v>67</v>
      </c>
      <c r="C126" s="16" t="s">
        <v>63</v>
      </c>
      <c r="D126" s="16" t="s">
        <v>68</v>
      </c>
      <c r="E126" s="16" t="s">
        <v>69</v>
      </c>
      <c r="F126" s="15"/>
      <c r="G126" s="15">
        <f t="shared" si="30"/>
        <v>2029</v>
      </c>
      <c r="H126" s="15" t="s">
        <v>38</v>
      </c>
      <c r="I126" s="15" cm="1">
        <f t="array" ref="I126">IFERROR(_xlfn.IFS(H126="Jan",1,H126="Feb",2,H126="Mar",3,H126="Apr",4,H126="May",5,H126="Jun",6,H126="Jul",7,H126="Aug",8,H126="Sep",9,H126="Oct",10,H126="Nov",11,H126="Dec",12),"")</f>
        <v>5</v>
      </c>
      <c r="J126" s="15" t="s">
        <v>22</v>
      </c>
      <c r="K126" s="15" t="s">
        <v>22</v>
      </c>
      <c r="L126" s="15" t="s">
        <v>28</v>
      </c>
      <c r="M126" s="15" cm="1">
        <f t="array" ref="M126">IFERROR(_xlfn.IFS(L126="Sun",1,L126="Mon",2,L126="Tue",3,L126="Wed",4,L126="Thu",5,L126="Fri",6,L126="Sat",7),"")</f>
        <v>2</v>
      </c>
      <c r="N126" s="17">
        <f>EOMONTH(DATE($G126,$I126,1),0)-CHOOSE(WEEKDAY(EOMONTH(DATE($G126,$I126,1),0)),6,0,1,2,3,4,5)</f>
        <v>47266</v>
      </c>
      <c r="O126" s="17">
        <f>EOMONTH(DATE($G126,$I126,1),0)-MOD(WEEKDAY(EOMONTH(DATE($G126,$I126,1),0))+5,7)</f>
        <v>47266</v>
      </c>
      <c r="P126" s="17" t="str">
        <f t="shared" si="29"/>
        <v>Match</v>
      </c>
      <c r="Q126" s="15" t="str">
        <f t="shared" si="15"/>
        <v>Mon</v>
      </c>
      <c r="R126" s="17" cm="1">
        <f t="array" ref="R126">_xlfn.IFS($Q126="Sun",$O126+1,$Q126="Sat",$O126-1,TRUE,$O126)</f>
        <v>47266</v>
      </c>
      <c r="S126" s="17" t="str">
        <f t="shared" si="25"/>
        <v>Mon</v>
      </c>
      <c r="T126" s="15">
        <f t="shared" si="26"/>
        <v>2029</v>
      </c>
      <c r="U126" s="27">
        <v>0</v>
      </c>
      <c r="V126" s="27">
        <v>47266</v>
      </c>
    </row>
    <row r="127" spans="1:22" ht="13.2" x14ac:dyDescent="0.25">
      <c r="A127" s="15" t="s">
        <v>63</v>
      </c>
      <c r="B127" s="16" t="s">
        <v>70</v>
      </c>
      <c r="C127" s="16" t="s">
        <v>63</v>
      </c>
      <c r="D127" s="16" t="s">
        <v>71</v>
      </c>
      <c r="E127" s="16" t="s">
        <v>20</v>
      </c>
      <c r="F127" s="15"/>
      <c r="G127" s="15">
        <f t="shared" si="30"/>
        <v>2029</v>
      </c>
      <c r="H127" s="15" t="s">
        <v>72</v>
      </c>
      <c r="I127" s="15" cm="1">
        <f t="array" ref="I127">IFERROR(_xlfn.IFS(H127="Jan",1,H127="Feb",2,H127="Mar",3,H127="Apr",4,H127="May",5,H127="Jun",6,H127="Jul",7,H127="Aug",8,H127="Sep",9,H127="Oct",10,H127="Nov",11,H127="Dec",12),"")</f>
        <v>6</v>
      </c>
      <c r="J127" s="15">
        <v>19</v>
      </c>
      <c r="K127" s="15" t="s">
        <v>22</v>
      </c>
      <c r="L127" s="15" t="s">
        <v>22</v>
      </c>
      <c r="M127" s="15" t="str" cm="1">
        <f t="array" ref="M127">IFERROR(_xlfn.IFS(L127="Sun",1,L127="Mon",2,L127="Tue",3,L127="Wed",4,L127="Thu",5,L127="Fri",6,L127="Sat",7),"")</f>
        <v/>
      </c>
      <c r="N127" s="17">
        <f t="shared" ref="N127:O129" si="31">DATE($G127,$I127,$J127)</f>
        <v>47288</v>
      </c>
      <c r="O127" s="17">
        <f t="shared" si="31"/>
        <v>47288</v>
      </c>
      <c r="P127" s="17" t="str">
        <f t="shared" si="29"/>
        <v>Match</v>
      </c>
      <c r="Q127" s="15" t="str">
        <f t="shared" si="15"/>
        <v>Tue</v>
      </c>
      <c r="R127" s="17" cm="1">
        <f t="array" ref="R127">_xlfn.IFS($Q127="Sun",$O127+1,$Q127="Sat",$O127-1,TRUE,$O127)</f>
        <v>47288</v>
      </c>
      <c r="S127" s="17" t="str">
        <f t="shared" si="25"/>
        <v>Tue</v>
      </c>
      <c r="T127" s="15">
        <f t="shared" si="26"/>
        <v>2029</v>
      </c>
      <c r="U127" s="27">
        <v>0</v>
      </c>
      <c r="V127" s="27">
        <v>47288</v>
      </c>
    </row>
    <row r="128" spans="1:22" ht="13.2" x14ac:dyDescent="0.25">
      <c r="A128" s="15" t="s">
        <v>85</v>
      </c>
      <c r="B128" s="16" t="s">
        <v>39</v>
      </c>
      <c r="C128" s="16" t="s">
        <v>18</v>
      </c>
      <c r="D128" s="18" t="s">
        <v>40</v>
      </c>
      <c r="E128" s="18" t="s">
        <v>20</v>
      </c>
      <c r="F128" s="15"/>
      <c r="G128" s="15">
        <f t="shared" si="30"/>
        <v>2029</v>
      </c>
      <c r="H128" s="19" t="s">
        <v>41</v>
      </c>
      <c r="I128" s="15" cm="1">
        <f t="array" ref="I128">IFERROR(_xlfn.IFS(H128="Jan",1,H128="Feb",2,H128="Mar",3,H128="Apr",4,H128="May",5,H128="Jun",6,H128="Jul",7,H128="Aug",8,H128="Sep",9,H128="Oct",10,H128="Nov",11,H128="Dec",12),"")</f>
        <v>7</v>
      </c>
      <c r="J128" s="15">
        <v>1</v>
      </c>
      <c r="K128" s="15" t="s">
        <v>22</v>
      </c>
      <c r="L128" s="15" t="s">
        <v>22</v>
      </c>
      <c r="M128" s="15" t="str" cm="1">
        <f t="array" ref="M128">IFERROR(_xlfn.IFS(L128="Sun",1,L128="Mon",2,L128="Tue",3,L128="Wed",4,L128="Thu",5,L128="Fri",6,L128="Sat",7),"")</f>
        <v/>
      </c>
      <c r="N128" s="17">
        <f t="shared" si="31"/>
        <v>47300</v>
      </c>
      <c r="O128" s="17">
        <f t="shared" si="31"/>
        <v>47300</v>
      </c>
      <c r="P128" s="17" t="str">
        <f t="shared" si="29"/>
        <v>Match</v>
      </c>
      <c r="Q128" s="17" t="str">
        <f t="shared" si="15"/>
        <v>Sun</v>
      </c>
      <c r="R128" s="17" cm="1">
        <f t="array" ref="R128">_xlfn.IFS($Q128="Sun",$O128+1,$Q128="Sat",$O128-1,TRUE,$O128)</f>
        <v>47301</v>
      </c>
      <c r="S128" s="17" t="str">
        <f t="shared" si="25"/>
        <v>Mon</v>
      </c>
      <c r="T128" s="15">
        <f t="shared" si="26"/>
        <v>2029</v>
      </c>
      <c r="U128" s="27">
        <v>47301</v>
      </c>
      <c r="V128" s="27">
        <v>0</v>
      </c>
    </row>
    <row r="129" spans="1:22" ht="13.2" x14ac:dyDescent="0.25">
      <c r="A129" s="15" t="s">
        <v>63</v>
      </c>
      <c r="B129" s="16" t="s">
        <v>73</v>
      </c>
      <c r="C129" s="16" t="s">
        <v>63</v>
      </c>
      <c r="D129" s="16" t="s">
        <v>74</v>
      </c>
      <c r="E129" s="16" t="s">
        <v>20</v>
      </c>
      <c r="F129" s="15"/>
      <c r="G129" s="15">
        <f t="shared" si="30"/>
        <v>2029</v>
      </c>
      <c r="H129" s="15" t="s">
        <v>41</v>
      </c>
      <c r="I129" s="15" cm="1">
        <f t="array" ref="I129">IFERROR(_xlfn.IFS(H129="Jan",1,H129="Feb",2,H129="Mar",3,H129="Apr",4,H129="May",5,H129="Jun",6,H129="Jul",7,H129="Aug",8,H129="Sep",9,H129="Oct",10,H129="Nov",11,H129="Dec",12),"")</f>
        <v>7</v>
      </c>
      <c r="J129" s="15">
        <v>4</v>
      </c>
      <c r="K129" s="15" t="s">
        <v>22</v>
      </c>
      <c r="L129" s="15" t="s">
        <v>22</v>
      </c>
      <c r="M129" s="15" t="str" cm="1">
        <f t="array" ref="M129">IFERROR(_xlfn.IFS(L129="Sun",1,L129="Mon",2,L129="Tue",3,L129="Wed",4,L129="Thu",5,L129="Fri",6,L129="Sat",7),"")</f>
        <v/>
      </c>
      <c r="N129" s="17">
        <f t="shared" si="31"/>
        <v>47303</v>
      </c>
      <c r="O129" s="17">
        <f t="shared" si="31"/>
        <v>47303</v>
      </c>
      <c r="P129" s="17" t="str">
        <f t="shared" si="29"/>
        <v>Match</v>
      </c>
      <c r="Q129" s="15" t="str">
        <f t="shared" si="15"/>
        <v>Wed</v>
      </c>
      <c r="R129" s="17" cm="1">
        <f t="array" ref="R129">_xlfn.IFS($Q129="Sun",$O129+1,$Q129="Sat",$O129-1,TRUE,$O129)</f>
        <v>47303</v>
      </c>
      <c r="S129" s="17" t="str">
        <f t="shared" si="25"/>
        <v>Wed</v>
      </c>
      <c r="T129" s="15">
        <f t="shared" si="26"/>
        <v>2029</v>
      </c>
      <c r="U129" s="27">
        <v>0</v>
      </c>
      <c r="V129" s="27">
        <v>47303</v>
      </c>
    </row>
    <row r="130" spans="1:22" ht="13.2" x14ac:dyDescent="0.25">
      <c r="A130" s="15" t="s">
        <v>85</v>
      </c>
      <c r="B130" s="16" t="s">
        <v>42</v>
      </c>
      <c r="C130" s="16" t="s">
        <v>43</v>
      </c>
      <c r="D130" s="16" t="s">
        <v>44</v>
      </c>
      <c r="E130" s="16" t="s">
        <v>26</v>
      </c>
      <c r="F130" s="15"/>
      <c r="G130" s="15">
        <f t="shared" si="30"/>
        <v>2029</v>
      </c>
      <c r="H130" s="15" t="s">
        <v>45</v>
      </c>
      <c r="I130" s="15" cm="1">
        <f t="array" ref="I130">IFERROR(_xlfn.IFS(H130="Jan",1,H130="Feb",2,H130="Mar",3,H130="Apr",4,H130="May",5,H130="Jun",6,H130="Jul",7,H130="Aug",8,H130="Sep",9,H130="Oct",10,H130="Nov",11,H130="Dec",12),"")</f>
        <v>8</v>
      </c>
      <c r="J130" s="15" t="s">
        <v>22</v>
      </c>
      <c r="K130" s="15">
        <v>1</v>
      </c>
      <c r="L130" s="15" t="s">
        <v>28</v>
      </c>
      <c r="M130" s="15" cm="1">
        <f t="array" ref="M130">IFERROR(_xlfn.IFS(L130="Sun",1,L130="Mon",2,L130="Tue",3,L130="Wed",4,L130="Thu",5,L130="Fri",6,L130="Sat",7),"")</f>
        <v>2</v>
      </c>
      <c r="N130" s="17">
        <f>DATE($G130,$I130,1)+7*($K130-1)+CHOOSE(WEEKDAY(DATE($G130,$I130,1)),1,0,6,5,4,3,2)</f>
        <v>47336</v>
      </c>
      <c r="O130" s="17">
        <f>DATE($G130,$I130,1)+7*($K130-1)+MOD(7-WEEKDAY(DATE($G130,$I130,1))+$M130,7)</f>
        <v>47336</v>
      </c>
      <c r="P130" s="17" t="str">
        <f t="shared" si="29"/>
        <v>Match</v>
      </c>
      <c r="Q130" s="17" t="str">
        <f t="shared" si="15"/>
        <v>Mon</v>
      </c>
      <c r="R130" s="17" cm="1">
        <f t="array" ref="R130">_xlfn.IFS($Q130="Sun",$O130+1,$Q130="Sat",$O130-1,TRUE,$O130)</f>
        <v>47336</v>
      </c>
      <c r="S130" s="17" t="str">
        <f t="shared" si="25"/>
        <v>Mon</v>
      </c>
      <c r="T130" s="15">
        <f t="shared" si="26"/>
        <v>2029</v>
      </c>
      <c r="U130" s="27">
        <v>47336</v>
      </c>
      <c r="V130" s="27">
        <v>0</v>
      </c>
    </row>
    <row r="131" spans="1:22" ht="13.2" x14ac:dyDescent="0.25">
      <c r="A131" s="15" t="s">
        <v>85</v>
      </c>
      <c r="B131" s="16" t="s">
        <v>46</v>
      </c>
      <c r="C131" s="16" t="s">
        <v>18</v>
      </c>
      <c r="D131" s="16" t="s">
        <v>47</v>
      </c>
      <c r="E131" s="16" t="s">
        <v>26</v>
      </c>
      <c r="F131" s="15"/>
      <c r="G131" s="15">
        <f t="shared" si="30"/>
        <v>2029</v>
      </c>
      <c r="H131" s="15" t="s">
        <v>48</v>
      </c>
      <c r="I131" s="15" cm="1">
        <f t="array" ref="I131">IFERROR(_xlfn.IFS(H131="Jan",1,H131="Feb",2,H131="Mar",3,H131="Apr",4,H131="May",5,H131="Jun",6,H131="Jul",7,H131="Aug",8,H131="Sep",9,H131="Oct",10,H131="Nov",11,H131="Dec",12),"")</f>
        <v>9</v>
      </c>
      <c r="J131" s="15" t="s">
        <v>22</v>
      </c>
      <c r="K131" s="15">
        <v>1</v>
      </c>
      <c r="L131" s="15" t="s">
        <v>28</v>
      </c>
      <c r="M131" s="15" cm="1">
        <f t="array" ref="M131">IFERROR(_xlfn.IFS(L131="Sun",1,L131="Mon",2,L131="Tue",3,L131="Wed",4,L131="Thu",5,L131="Fri",6,L131="Sat",7),"")</f>
        <v>2</v>
      </c>
      <c r="N131" s="17">
        <f>DATE($G131,$I131,1)+7*($K131-1)+CHOOSE(WEEKDAY(DATE($G131,$I131,1)),1,0,6,5,4,3,2)</f>
        <v>47364</v>
      </c>
      <c r="O131" s="17">
        <f>DATE($G131,$I131,1)+7*($K131-1)+MOD(7-WEEKDAY(DATE($G131,$I131,1))+$M131,7)</f>
        <v>47364</v>
      </c>
      <c r="P131" s="17" t="str">
        <f t="shared" si="29"/>
        <v>Match</v>
      </c>
      <c r="Q131" s="17" t="str">
        <f t="shared" si="15"/>
        <v>Mon</v>
      </c>
      <c r="R131" s="17" cm="1">
        <f t="array" ref="R131">_xlfn.IFS($Q131="Sun",$O131+1,$Q131="Sat",$O131-1,TRUE,$O131)</f>
        <v>47364</v>
      </c>
      <c r="S131" s="17" t="str">
        <f t="shared" si="25"/>
        <v>Mon</v>
      </c>
      <c r="T131" s="15">
        <f t="shared" si="26"/>
        <v>2029</v>
      </c>
      <c r="U131" s="27">
        <v>47364</v>
      </c>
      <c r="V131" s="27">
        <v>0</v>
      </c>
    </row>
    <row r="132" spans="1:22" ht="13.2" x14ac:dyDescent="0.25">
      <c r="A132" s="15" t="s">
        <v>63</v>
      </c>
      <c r="B132" s="16" t="s">
        <v>75</v>
      </c>
      <c r="C132" s="16" t="s">
        <v>63</v>
      </c>
      <c r="D132" s="16" t="s">
        <v>47</v>
      </c>
      <c r="E132" s="16" t="s">
        <v>26</v>
      </c>
      <c r="F132" s="15"/>
      <c r="G132" s="15">
        <f t="shared" si="30"/>
        <v>2029</v>
      </c>
      <c r="H132" s="15" t="s">
        <v>48</v>
      </c>
      <c r="I132" s="15" cm="1">
        <f t="array" ref="I132">IFERROR(_xlfn.IFS(H132="Jan",1,H132="Feb",2,H132="Mar",3,H132="Apr",4,H132="May",5,H132="Jun",6,H132="Jul",7,H132="Aug",8,H132="Sep",9,H132="Oct",10,H132="Nov",11,H132="Dec",12),"")</f>
        <v>9</v>
      </c>
      <c r="J132" s="15" t="s">
        <v>22</v>
      </c>
      <c r="K132" s="15">
        <v>1</v>
      </c>
      <c r="L132" s="15" t="s">
        <v>28</v>
      </c>
      <c r="M132" s="15" cm="1">
        <f t="array" ref="M132">IFERROR(_xlfn.IFS(L132="Sun",1,L132="Mon",2,L132="Tue",3,L132="Wed",4,L132="Thu",5,L132="Fri",6,L132="Sat",7),"")</f>
        <v>2</v>
      </c>
      <c r="N132" s="17">
        <f>DATE($G132,$I132,1)+7*($K132-1)+CHOOSE(WEEKDAY(DATE($G132,$I132,1)),1,0,6,5,4,3,2)</f>
        <v>47364</v>
      </c>
      <c r="O132" s="17">
        <f>DATE($G132,$I132,1)+7*($K132-1)+MOD(7-WEEKDAY(DATE($G132,$I132,1))+$M132,7)</f>
        <v>47364</v>
      </c>
      <c r="P132" s="17" t="str">
        <f t="shared" si="29"/>
        <v>Match</v>
      </c>
      <c r="Q132" s="15" t="str">
        <f t="shared" si="15"/>
        <v>Mon</v>
      </c>
      <c r="R132" s="17" cm="1">
        <f t="array" ref="R132">_xlfn.IFS($Q132="Sun",$O132+1,$Q132="Sat",$O132-1,TRUE,$O132)</f>
        <v>47364</v>
      </c>
      <c r="S132" s="17" t="str">
        <f t="shared" ref="S132:S163" si="32">CHOOSE(WEEKDAY($R132),"Sun","Mon","Tue","Wed","Thu","Fri","Sat")</f>
        <v>Mon</v>
      </c>
      <c r="T132" s="15">
        <f t="shared" ref="T132:T163" si="33">G132</f>
        <v>2029</v>
      </c>
      <c r="U132" s="27">
        <v>0</v>
      </c>
      <c r="V132" s="27">
        <v>47364</v>
      </c>
    </row>
    <row r="133" spans="1:22" ht="13.2" x14ac:dyDescent="0.25">
      <c r="A133" s="15" t="s">
        <v>85</v>
      </c>
      <c r="B133" s="16" t="s">
        <v>49</v>
      </c>
      <c r="C133" s="16" t="s">
        <v>18</v>
      </c>
      <c r="D133" s="18" t="s">
        <v>50</v>
      </c>
      <c r="E133" s="18" t="s">
        <v>20</v>
      </c>
      <c r="F133" s="15"/>
      <c r="G133" s="15">
        <f t="shared" si="30"/>
        <v>2029</v>
      </c>
      <c r="H133" s="19" t="s">
        <v>48</v>
      </c>
      <c r="I133" s="15" cm="1">
        <f t="array" ref="I133">IFERROR(_xlfn.IFS(H133="Jan",1,H133="Feb",2,H133="Mar",3,H133="Apr",4,H133="May",5,H133="Jun",6,H133="Jul",7,H133="Aug",8,H133="Sep",9,H133="Oct",10,H133="Nov",11,H133="Dec",12),"")</f>
        <v>9</v>
      </c>
      <c r="J133" s="15">
        <v>30</v>
      </c>
      <c r="K133" s="15" t="s">
        <v>22</v>
      </c>
      <c r="L133" s="15" t="s">
        <v>22</v>
      </c>
      <c r="M133" s="15" t="str" cm="1">
        <f t="array" ref="M133">IFERROR(_xlfn.IFS(L133="Sun",1,L133="Mon",2,L133="Tue",3,L133="Wed",4,L133="Thu",5,L133="Fri",6,L133="Sat",7),"")</f>
        <v/>
      </c>
      <c r="N133" s="17">
        <f>DATE($G133,$I133,$J133)</f>
        <v>47391</v>
      </c>
      <c r="O133" s="17">
        <f>DATE($G133,$I133,$J133)</f>
        <v>47391</v>
      </c>
      <c r="P133" s="17" t="str">
        <f t="shared" si="29"/>
        <v>Match</v>
      </c>
      <c r="Q133" s="17" t="str">
        <f t="shared" si="15"/>
        <v>Sun</v>
      </c>
      <c r="R133" s="17" cm="1">
        <f t="array" ref="R133">_xlfn.IFS($Q133="Sun",$O133+1,$Q133="Sat",$O133-1,TRUE,$O133)</f>
        <v>47392</v>
      </c>
      <c r="S133" s="17" t="str">
        <f t="shared" si="32"/>
        <v>Mon</v>
      </c>
      <c r="T133" s="15">
        <f t="shared" si="33"/>
        <v>2029</v>
      </c>
      <c r="U133" s="27">
        <v>47392</v>
      </c>
      <c r="V133" s="27">
        <v>0</v>
      </c>
    </row>
    <row r="134" spans="1:22" ht="13.2" x14ac:dyDescent="0.25">
      <c r="A134" s="15" t="s">
        <v>85</v>
      </c>
      <c r="B134" s="16" t="s">
        <v>51</v>
      </c>
      <c r="C134" s="16" t="s">
        <v>35</v>
      </c>
      <c r="D134" s="16" t="s">
        <v>52</v>
      </c>
      <c r="E134" s="16" t="s">
        <v>26</v>
      </c>
      <c r="F134" s="15"/>
      <c r="G134" s="15">
        <f t="shared" si="30"/>
        <v>2029</v>
      </c>
      <c r="H134" s="15" t="s">
        <v>53</v>
      </c>
      <c r="I134" s="15" cm="1">
        <f t="array" ref="I134">IFERROR(_xlfn.IFS(H134="Jan",1,H134="Feb",2,H134="Mar",3,H134="Apr",4,H134="May",5,H134="Jun",6,H134="Jul",7,H134="Aug",8,H134="Sep",9,H134="Oct",10,H134="Nov",11,H134="Dec",12),"")</f>
        <v>10</v>
      </c>
      <c r="J134" s="15" t="s">
        <v>22</v>
      </c>
      <c r="K134" s="15">
        <v>2</v>
      </c>
      <c r="L134" s="15" t="s">
        <v>28</v>
      </c>
      <c r="M134" s="15" cm="1">
        <f t="array" ref="M134">IFERROR(_xlfn.IFS(L134="Sun",1,L134="Mon",2,L134="Tue",3,L134="Wed",4,L134="Thu",5,L134="Fri",6,L134="Sat",7),"")</f>
        <v>2</v>
      </c>
      <c r="N134" s="17">
        <f>DATE($G134,$I134,1)+7*($K134-1)+CHOOSE(WEEKDAY(DATE($G134,$I134,1)),1,0,6,5,4,3,2)</f>
        <v>47399</v>
      </c>
      <c r="O134" s="17">
        <f>DATE($G134,$I134,1)+7*($K134-1)+MOD(7-WEEKDAY(DATE($G134,$I134,1))+$M134,7)</f>
        <v>47399</v>
      </c>
      <c r="P134" s="17" t="str">
        <f t="shared" si="29"/>
        <v>Match</v>
      </c>
      <c r="Q134" s="17" t="str">
        <f t="shared" si="15"/>
        <v>Mon</v>
      </c>
      <c r="R134" s="17" cm="1">
        <f t="array" ref="R134">_xlfn.IFS($Q134="Sun",$O134+1,$Q134="Sat",$O134-1,TRUE,$O134)</f>
        <v>47399</v>
      </c>
      <c r="S134" s="17" t="str">
        <f t="shared" si="32"/>
        <v>Mon</v>
      </c>
      <c r="T134" s="15">
        <f t="shared" si="33"/>
        <v>2029</v>
      </c>
      <c r="U134" s="27">
        <v>47399</v>
      </c>
      <c r="V134" s="27">
        <v>0</v>
      </c>
    </row>
    <row r="135" spans="1:22" ht="13.2" x14ac:dyDescent="0.25">
      <c r="A135" s="15" t="s">
        <v>63</v>
      </c>
      <c r="B135" s="16" t="s">
        <v>76</v>
      </c>
      <c r="C135" s="16" t="s">
        <v>63</v>
      </c>
      <c r="D135" s="16" t="s">
        <v>52</v>
      </c>
      <c r="E135" s="16" t="s">
        <v>26</v>
      </c>
      <c r="F135" s="15"/>
      <c r="G135" s="15">
        <f t="shared" si="30"/>
        <v>2029</v>
      </c>
      <c r="H135" s="15" t="s">
        <v>53</v>
      </c>
      <c r="I135" s="15" cm="1">
        <f t="array" ref="I135">IFERROR(_xlfn.IFS(H135="Jan",1,H135="Feb",2,H135="Mar",3,H135="Apr",4,H135="May",5,H135="Jun",6,H135="Jul",7,H135="Aug",8,H135="Sep",9,H135="Oct",10,H135="Nov",11,H135="Dec",12),"")</f>
        <v>10</v>
      </c>
      <c r="J135" s="15" t="s">
        <v>22</v>
      </c>
      <c r="K135" s="15">
        <v>2</v>
      </c>
      <c r="L135" s="15" t="s">
        <v>28</v>
      </c>
      <c r="M135" s="15" cm="1">
        <f t="array" ref="M135">IFERROR(_xlfn.IFS(L135="Sun",1,L135="Mon",2,L135="Tue",3,L135="Wed",4,L135="Thu",5,L135="Fri",6,L135="Sat",7),"")</f>
        <v>2</v>
      </c>
      <c r="N135" s="17">
        <f>DATE($G135,$I135,1)+7*($K135-1)+CHOOSE(WEEKDAY(DATE($G135,$I135,1)),1,0,6,5,4,3,2)</f>
        <v>47399</v>
      </c>
      <c r="O135" s="17">
        <f>DATE($G135,$I135,1)+7*($K135-1)+MOD(7-WEEKDAY(DATE($G135,$I135,1))+$M135,7)</f>
        <v>47399</v>
      </c>
      <c r="P135" s="17" t="str">
        <f t="shared" si="29"/>
        <v>Match</v>
      </c>
      <c r="Q135" s="15" t="str">
        <f t="shared" si="15"/>
        <v>Mon</v>
      </c>
      <c r="R135" s="17" cm="1">
        <f t="array" ref="R135">_xlfn.IFS($Q135="Sun",$O135+1,$Q135="Sat",$O135-1,TRUE,$O135)</f>
        <v>47399</v>
      </c>
      <c r="S135" s="17" t="str">
        <f t="shared" si="32"/>
        <v>Mon</v>
      </c>
      <c r="T135" s="15">
        <f t="shared" si="33"/>
        <v>2029</v>
      </c>
      <c r="U135" s="27">
        <v>0</v>
      </c>
      <c r="V135" s="27">
        <v>47399</v>
      </c>
    </row>
    <row r="136" spans="1:22" ht="13.2" x14ac:dyDescent="0.25">
      <c r="A136" s="15" t="s">
        <v>85</v>
      </c>
      <c r="B136" s="16" t="s">
        <v>54</v>
      </c>
      <c r="C136" s="16" t="s">
        <v>55</v>
      </c>
      <c r="D136" s="18" t="s">
        <v>56</v>
      </c>
      <c r="E136" s="18" t="s">
        <v>20</v>
      </c>
      <c r="F136" s="15"/>
      <c r="G136" s="15">
        <f t="shared" si="30"/>
        <v>2029</v>
      </c>
      <c r="H136" s="19" t="s">
        <v>57</v>
      </c>
      <c r="I136" s="15" cm="1">
        <f t="array" ref="I136">IFERROR(_xlfn.IFS(H136="Jan",1,H136="Feb",2,H136="Mar",3,H136="Apr",4,H136="May",5,H136="Jun",6,H136="Jul",7,H136="Aug",8,H136="Sep",9,H136="Oct",10,H136="Nov",11,H136="Dec",12),"")</f>
        <v>11</v>
      </c>
      <c r="J136" s="15">
        <v>11</v>
      </c>
      <c r="K136" s="15" t="s">
        <v>22</v>
      </c>
      <c r="L136" s="15" t="s">
        <v>22</v>
      </c>
      <c r="M136" s="15" t="str" cm="1">
        <f t="array" ref="M136">IFERROR(_xlfn.IFS(L136="Sun",1,L136="Mon",2,L136="Tue",3,L136="Wed",4,L136="Thu",5,L136="Fri",6,L136="Sat",7),"")</f>
        <v/>
      </c>
      <c r="N136" s="17">
        <f>DATE($G136,$I136,$J136)</f>
        <v>47433</v>
      </c>
      <c r="O136" s="17">
        <f>DATE($G136,$I136,$J136)</f>
        <v>47433</v>
      </c>
      <c r="P136" s="17" t="str">
        <f t="shared" si="29"/>
        <v>Match</v>
      </c>
      <c r="Q136" s="17" t="str">
        <f t="shared" si="15"/>
        <v>Sun</v>
      </c>
      <c r="R136" s="17" cm="1">
        <f t="array" ref="R136">_xlfn.IFS($Q136="Sun",$O136+1,$Q136="Sat",$O136-1,TRUE,$O136)</f>
        <v>47434</v>
      </c>
      <c r="S136" s="17" t="str">
        <f t="shared" si="32"/>
        <v>Mon</v>
      </c>
      <c r="T136" s="15">
        <f t="shared" si="33"/>
        <v>2029</v>
      </c>
      <c r="U136" s="27">
        <v>47434</v>
      </c>
      <c r="V136" s="27">
        <v>0</v>
      </c>
    </row>
    <row r="137" spans="1:22" ht="13.2" x14ac:dyDescent="0.25">
      <c r="A137" s="15" t="s">
        <v>63</v>
      </c>
      <c r="B137" s="16" t="s">
        <v>77</v>
      </c>
      <c r="C137" s="16" t="s">
        <v>63</v>
      </c>
      <c r="D137" s="16" t="s">
        <v>56</v>
      </c>
      <c r="E137" s="16" t="s">
        <v>20</v>
      </c>
      <c r="F137" s="15"/>
      <c r="G137" s="15">
        <f t="shared" si="30"/>
        <v>2029</v>
      </c>
      <c r="H137" s="15" t="s">
        <v>57</v>
      </c>
      <c r="I137" s="15" cm="1">
        <f t="array" ref="I137">IFERROR(_xlfn.IFS(H137="Jan",1,H137="Feb",2,H137="Mar",3,H137="Apr",4,H137="May",5,H137="Jun",6,H137="Jul",7,H137="Aug",8,H137="Sep",9,H137="Oct",10,H137="Nov",11,H137="Dec",12),"")</f>
        <v>11</v>
      </c>
      <c r="J137" s="15">
        <v>11</v>
      </c>
      <c r="K137" s="15" t="s">
        <v>22</v>
      </c>
      <c r="L137" s="15" t="s">
        <v>22</v>
      </c>
      <c r="M137" s="15" t="str" cm="1">
        <f t="array" ref="M137">IFERROR(_xlfn.IFS(L137="Sun",1,L137="Mon",2,L137="Tue",3,L137="Wed",4,L137="Thu",5,L137="Fri",6,L137="Sat",7),"")</f>
        <v/>
      </c>
      <c r="N137" s="17">
        <f>DATE($G137,$I137,$J137)</f>
        <v>47433</v>
      </c>
      <c r="O137" s="17">
        <f>DATE($G137,$I137,$J137)</f>
        <v>47433</v>
      </c>
      <c r="P137" s="17" t="str">
        <f t="shared" si="29"/>
        <v>Match</v>
      </c>
      <c r="Q137" s="15" t="str">
        <f t="shared" si="15"/>
        <v>Sun</v>
      </c>
      <c r="R137" s="17" cm="1">
        <f t="array" ref="R137">_xlfn.IFS($Q137="Sun",$O137+1,$Q137="Sat",$O137-1,TRUE,$O137)</f>
        <v>47434</v>
      </c>
      <c r="S137" s="17" t="str">
        <f t="shared" si="32"/>
        <v>Mon</v>
      </c>
      <c r="T137" s="15">
        <f t="shared" si="33"/>
        <v>2029</v>
      </c>
      <c r="U137" s="27">
        <v>0</v>
      </c>
      <c r="V137" s="27">
        <v>47434</v>
      </c>
    </row>
    <row r="138" spans="1:22" ht="13.2" x14ac:dyDescent="0.25">
      <c r="A138" s="15" t="s">
        <v>63</v>
      </c>
      <c r="B138" s="16" t="s">
        <v>78</v>
      </c>
      <c r="C138" s="16" t="s">
        <v>63</v>
      </c>
      <c r="D138" s="16" t="s">
        <v>79</v>
      </c>
      <c r="E138" s="16" t="s">
        <v>80</v>
      </c>
      <c r="F138" s="15"/>
      <c r="G138" s="15">
        <f t="shared" si="30"/>
        <v>2029</v>
      </c>
      <c r="H138" s="15" t="s">
        <v>57</v>
      </c>
      <c r="I138" s="15" cm="1">
        <f t="array" ref="I138">IFERROR(_xlfn.IFS(H138="Jan",1,H138="Feb",2,H138="Mar",3,H138="Apr",4,H138="May",5,H138="Jun",6,H138="Jul",7,H138="Aug",8,H138="Sep",9,H138="Oct",10,H138="Nov",11,H138="Dec",12),"")</f>
        <v>11</v>
      </c>
      <c r="J138" s="15" t="s">
        <v>22</v>
      </c>
      <c r="K138" s="15">
        <v>4</v>
      </c>
      <c r="L138" s="15" t="s">
        <v>81</v>
      </c>
      <c r="M138" s="15" cm="1">
        <f t="array" ref="M138">IFERROR(_xlfn.IFS(L138="Sun",1,L138="Mon",2,L138="Tue",3,L138="Wed",4,L138="Thu",5,L138="Fri",6,L138="Sat",7),"")</f>
        <v>5</v>
      </c>
      <c r="N138" s="17">
        <f>DATE($G138,$I138,1)+7*($K138-1)+CHOOSE(WEEKDAY(DATE($G138,$I138,1)),4,3,2,1,0,6,5)</f>
        <v>47444</v>
      </c>
      <c r="O138" s="17">
        <f>DATE($G138,$I138,1)+7*($K138-1)+MOD(7-WEEKDAY(DATE($G138,$I138,1))+$M138,7)</f>
        <v>47444</v>
      </c>
      <c r="P138" s="17" t="str">
        <f t="shared" si="29"/>
        <v>Match</v>
      </c>
      <c r="Q138" s="15" t="str">
        <f t="shared" si="15"/>
        <v>Thu</v>
      </c>
      <c r="R138" s="17" cm="1">
        <f t="array" ref="R138">_xlfn.IFS($Q138="Sun",$O138+1,$Q138="Sat",$O138-1,TRUE,$O138)</f>
        <v>47444</v>
      </c>
      <c r="S138" s="17" t="str">
        <f t="shared" si="32"/>
        <v>Thu</v>
      </c>
      <c r="T138" s="15">
        <f t="shared" si="33"/>
        <v>2029</v>
      </c>
      <c r="U138" s="27">
        <v>0</v>
      </c>
      <c r="V138" s="27">
        <v>47444</v>
      </c>
    </row>
    <row r="139" spans="1:22" ht="13.2" x14ac:dyDescent="0.25">
      <c r="A139" s="15" t="s">
        <v>85</v>
      </c>
      <c r="B139" s="16" t="s">
        <v>58</v>
      </c>
      <c r="C139" s="16" t="s">
        <v>18</v>
      </c>
      <c r="D139" s="18" t="s">
        <v>59</v>
      </c>
      <c r="E139" s="18" t="s">
        <v>20</v>
      </c>
      <c r="F139" s="15"/>
      <c r="G139" s="15">
        <f t="shared" si="30"/>
        <v>2029</v>
      </c>
      <c r="H139" s="19" t="s">
        <v>60</v>
      </c>
      <c r="I139" s="15" cm="1">
        <f t="array" ref="I139">IFERROR(_xlfn.IFS(H139="Jan",1,H139="Feb",2,H139="Mar",3,H139="Apr",4,H139="May",5,H139="Jun",6,H139="Jul",7,H139="Aug",8,H139="Sep",9,H139="Oct",10,H139="Nov",11,H139="Dec",12),"")</f>
        <v>12</v>
      </c>
      <c r="J139" s="15">
        <v>25</v>
      </c>
      <c r="K139" s="15" t="s">
        <v>22</v>
      </c>
      <c r="L139" s="15" t="s">
        <v>22</v>
      </c>
      <c r="M139" s="15" t="str" cm="1">
        <f t="array" ref="M139">IFERROR(_xlfn.IFS(L139="Sun",1,L139="Mon",2,L139="Tue",3,L139="Wed",4,L139="Thu",5,L139="Fri",6,L139="Sat",7),"")</f>
        <v/>
      </c>
      <c r="N139" s="17">
        <f t="shared" ref="N139:O143" si="34">DATE($G139,$I139,$J139)</f>
        <v>47477</v>
      </c>
      <c r="O139" s="17">
        <f t="shared" si="34"/>
        <v>47477</v>
      </c>
      <c r="P139" s="17" t="str">
        <f t="shared" si="29"/>
        <v>Match</v>
      </c>
      <c r="Q139" s="17" t="str">
        <f t="shared" si="15"/>
        <v>Tue</v>
      </c>
      <c r="R139" s="17" cm="1">
        <f t="array" ref="R139">_xlfn.IFS($Q139="Sun",$O139+1,$Q139="Sat",$O139-1,TRUE,$O139)</f>
        <v>47477</v>
      </c>
      <c r="S139" s="17" t="str">
        <f t="shared" si="32"/>
        <v>Tue</v>
      </c>
      <c r="T139" s="15">
        <f t="shared" si="33"/>
        <v>2029</v>
      </c>
      <c r="U139" s="27">
        <v>47477</v>
      </c>
      <c r="V139" s="27">
        <v>0</v>
      </c>
    </row>
    <row r="140" spans="1:22" ht="13.2" x14ac:dyDescent="0.25">
      <c r="A140" s="15" t="s">
        <v>63</v>
      </c>
      <c r="B140" s="16" t="s">
        <v>58</v>
      </c>
      <c r="C140" s="16" t="s">
        <v>63</v>
      </c>
      <c r="D140" s="16" t="s">
        <v>59</v>
      </c>
      <c r="E140" s="16" t="s">
        <v>20</v>
      </c>
      <c r="F140" s="15"/>
      <c r="G140" s="15">
        <f t="shared" si="30"/>
        <v>2029</v>
      </c>
      <c r="H140" s="15" t="s">
        <v>60</v>
      </c>
      <c r="I140" s="15" cm="1">
        <f t="array" ref="I140">IFERROR(_xlfn.IFS(H140="Jan",1,H140="Feb",2,H140="Mar",3,H140="Apr",4,H140="May",5,H140="Jun",6,H140="Jul",7,H140="Aug",8,H140="Sep",9,H140="Oct",10,H140="Nov",11,H140="Dec",12),"")</f>
        <v>12</v>
      </c>
      <c r="J140" s="15">
        <v>25</v>
      </c>
      <c r="K140" s="15" t="s">
        <v>22</v>
      </c>
      <c r="L140" s="15" t="s">
        <v>22</v>
      </c>
      <c r="M140" s="15" t="str" cm="1">
        <f t="array" ref="M140">IFERROR(_xlfn.IFS(L140="Sun",1,L140="Mon",2,L140="Tue",3,L140="Wed",4,L140="Thu",5,L140="Fri",6,L140="Sat",7),"")</f>
        <v/>
      </c>
      <c r="N140" s="17">
        <f t="shared" si="34"/>
        <v>47477</v>
      </c>
      <c r="O140" s="17">
        <f t="shared" si="34"/>
        <v>47477</v>
      </c>
      <c r="P140" s="17" t="str">
        <f t="shared" si="29"/>
        <v>Match</v>
      </c>
      <c r="Q140" s="15" t="str">
        <f t="shared" si="15"/>
        <v>Tue</v>
      </c>
      <c r="R140" s="17" cm="1">
        <f t="array" ref="R140">_xlfn.IFS($Q140="Sun",$O140+1,$Q140="Sat",$O140-1,TRUE,$O140)</f>
        <v>47477</v>
      </c>
      <c r="S140" s="17" t="str">
        <f t="shared" si="32"/>
        <v>Tue</v>
      </c>
      <c r="T140" s="15">
        <f t="shared" si="33"/>
        <v>2029</v>
      </c>
      <c r="U140" s="27">
        <v>0</v>
      </c>
      <c r="V140" s="27">
        <v>47477</v>
      </c>
    </row>
    <row r="141" spans="1:22" ht="13.2" x14ac:dyDescent="0.25">
      <c r="A141" s="20" t="s">
        <v>85</v>
      </c>
      <c r="B141" s="21" t="s">
        <v>82</v>
      </c>
      <c r="C141" s="21" t="s">
        <v>83</v>
      </c>
      <c r="D141" s="22" t="s">
        <v>84</v>
      </c>
      <c r="E141" s="22" t="s">
        <v>20</v>
      </c>
      <c r="F141" s="20"/>
      <c r="G141" s="15">
        <f t="shared" si="30"/>
        <v>2029</v>
      </c>
      <c r="H141" s="23" t="s">
        <v>60</v>
      </c>
      <c r="I141" s="20" cm="1">
        <f t="array" ref="I141">IFERROR(_xlfn.IFS(H141="Jan",1,H141="Feb",2,H141="Mar",3,H141="Apr",4,H141="May",5,H141="Jun",6,H141="Jul",7,H141="Aug",8,H141="Sep",9,H141="Oct",10,H141="Nov",11,H141="Dec",12),"")</f>
        <v>12</v>
      </c>
      <c r="J141" s="20">
        <v>26</v>
      </c>
      <c r="K141" s="20" t="s">
        <v>22</v>
      </c>
      <c r="L141" s="20" t="s">
        <v>22</v>
      </c>
      <c r="M141" s="20" t="str" cm="1">
        <f t="array" ref="M141">IFERROR(_xlfn.IFS(L141="Sun",1,L141="Mon",2,L141="Tue",3,L141="Wed",4,L141="Thu",5,L141="Fri",6,L141="Sat",7),"")</f>
        <v/>
      </c>
      <c r="N141" s="24">
        <f t="shared" si="34"/>
        <v>47478</v>
      </c>
      <c r="O141" s="24">
        <f t="shared" si="34"/>
        <v>47478</v>
      </c>
      <c r="P141" s="24" t="str">
        <f t="shared" si="29"/>
        <v>Match</v>
      </c>
      <c r="Q141" s="24" t="str">
        <f t="shared" si="15"/>
        <v>Wed</v>
      </c>
      <c r="R141" s="24" cm="1">
        <f t="array" ref="R141">_xlfn.IFS($Q141="Sun",$O141+1,$Q141="Sat",$O141-1,TRUE,$O141)</f>
        <v>47478</v>
      </c>
      <c r="S141" s="24" t="str">
        <f t="shared" si="32"/>
        <v>Wed</v>
      </c>
      <c r="T141" s="20">
        <f t="shared" si="33"/>
        <v>2029</v>
      </c>
      <c r="U141" s="28">
        <v>0</v>
      </c>
      <c r="V141" s="28">
        <v>0</v>
      </c>
    </row>
    <row r="142" spans="1:22" ht="13.2" x14ac:dyDescent="0.25">
      <c r="A142" s="10" t="s">
        <v>85</v>
      </c>
      <c r="B142" s="11" t="s">
        <v>17</v>
      </c>
      <c r="C142" s="11" t="s">
        <v>18</v>
      </c>
      <c r="D142" s="12" t="s">
        <v>19</v>
      </c>
      <c r="E142" s="12" t="s">
        <v>20</v>
      </c>
      <c r="F142" s="10"/>
      <c r="G142" s="26">
        <f>G119+1</f>
        <v>2030</v>
      </c>
      <c r="H142" s="13" t="s">
        <v>21</v>
      </c>
      <c r="I142" s="10" cm="1">
        <f t="array" ref="I142">IFERROR(_xlfn.IFS(H142="Jan",1,H142="Feb",2,H142="Mar",3,H142="Apr",4,H142="May",5,H142="Jun",6,H142="Jul",7,H142="Aug",8,H142="Sep",9,H142="Oct",10,H142="Nov",11,H142="Dec",12),"")</f>
        <v>1</v>
      </c>
      <c r="J142" s="10">
        <v>1</v>
      </c>
      <c r="K142" s="10" t="s">
        <v>22</v>
      </c>
      <c r="L142" s="10" t="s">
        <v>22</v>
      </c>
      <c r="M142" s="10" t="str" cm="1">
        <f t="array" ref="M142">IFERROR(_xlfn.IFS(L142="Sun",1,L142="Mon",2,L142="Tue",3,L142="Wed",4,L142="Thu",5,L142="Fri",6,L142="Sat",7),"")</f>
        <v/>
      </c>
      <c r="N142" s="14">
        <f t="shared" si="34"/>
        <v>47484</v>
      </c>
      <c r="O142" s="14">
        <f t="shared" si="34"/>
        <v>47484</v>
      </c>
      <c r="P142" s="14" t="str">
        <f>IF(N142=O142,"Match","Not Match")</f>
        <v>Match</v>
      </c>
      <c r="Q142" s="14" t="str">
        <f t="shared" si="15"/>
        <v>Tue</v>
      </c>
      <c r="R142" s="14" cm="1">
        <f t="array" ref="R142">_xlfn.IFS($Q142="Sun",$O142+1,$Q142="Sat",$O142-1,TRUE,$O142)</f>
        <v>47484</v>
      </c>
      <c r="S142" s="14" t="str">
        <f t="shared" si="32"/>
        <v>Tue</v>
      </c>
      <c r="T142" s="10">
        <f t="shared" si="33"/>
        <v>2030</v>
      </c>
      <c r="U142" s="29">
        <v>47484</v>
      </c>
      <c r="V142" s="29">
        <v>0</v>
      </c>
    </row>
    <row r="143" spans="1:22" ht="13.2" x14ac:dyDescent="0.25">
      <c r="A143" s="15" t="s">
        <v>63</v>
      </c>
      <c r="B143" s="16" t="s">
        <v>17</v>
      </c>
      <c r="C143" s="16" t="s">
        <v>63</v>
      </c>
      <c r="D143" s="16" t="s">
        <v>19</v>
      </c>
      <c r="E143" s="16" t="s">
        <v>20</v>
      </c>
      <c r="F143" s="15"/>
      <c r="G143" s="15">
        <f>G142</f>
        <v>2030</v>
      </c>
      <c r="H143" s="15" t="s">
        <v>21</v>
      </c>
      <c r="I143" s="15" cm="1">
        <f t="array" ref="I143">IFERROR(_xlfn.IFS(H143="Jan",1,H143="Feb",2,H143="Mar",3,H143="Apr",4,H143="May",5,H143="Jun",6,H143="Jul",7,H143="Aug",8,H143="Sep",9,H143="Oct",10,H143="Nov",11,H143="Dec",12),"")</f>
        <v>1</v>
      </c>
      <c r="J143" s="15">
        <v>1</v>
      </c>
      <c r="K143" s="15" t="s">
        <v>22</v>
      </c>
      <c r="L143" s="15" t="s">
        <v>22</v>
      </c>
      <c r="M143" s="15" t="str" cm="1">
        <f t="array" ref="M143">IFERROR(_xlfn.IFS(L143="Sun",1,L143="Mon",2,L143="Tue",3,L143="Wed",4,L143="Thu",5,L143="Fri",6,L143="Sat",7),"")</f>
        <v/>
      </c>
      <c r="N143" s="17">
        <f t="shared" si="34"/>
        <v>47484</v>
      </c>
      <c r="O143" s="17">
        <f t="shared" si="34"/>
        <v>47484</v>
      </c>
      <c r="P143" s="17" t="str">
        <f t="shared" ref="P143:P164" si="35">IF(N143=O143,"Match","Not Match")</f>
        <v>Match</v>
      </c>
      <c r="Q143" s="15" t="str">
        <f t="shared" si="15"/>
        <v>Tue</v>
      </c>
      <c r="R143" s="17" cm="1">
        <f t="array" ref="R143">_xlfn.IFS($Q143="Sun",$O143+1,$Q143="Sat",$O143-1,TRUE,$O143)</f>
        <v>47484</v>
      </c>
      <c r="S143" s="17" t="str">
        <f t="shared" si="32"/>
        <v>Tue</v>
      </c>
      <c r="T143" s="15">
        <f t="shared" si="33"/>
        <v>2030</v>
      </c>
      <c r="U143" s="27">
        <v>0</v>
      </c>
      <c r="V143" s="27">
        <v>47484</v>
      </c>
    </row>
    <row r="144" spans="1:22" ht="13.2" x14ac:dyDescent="0.25">
      <c r="A144" s="15" t="s">
        <v>63</v>
      </c>
      <c r="B144" s="16" t="s">
        <v>64</v>
      </c>
      <c r="C144" s="16" t="s">
        <v>63</v>
      </c>
      <c r="D144" s="16" t="s">
        <v>65</v>
      </c>
      <c r="E144" s="16" t="s">
        <v>26</v>
      </c>
      <c r="F144" s="15"/>
      <c r="G144" s="15">
        <f t="shared" ref="G144:G164" si="36">G143</f>
        <v>2030</v>
      </c>
      <c r="H144" s="15" t="s">
        <v>21</v>
      </c>
      <c r="I144" s="15" cm="1">
        <f t="array" ref="I144">IFERROR(_xlfn.IFS(H144="Jan",1,H144="Feb",2,H144="Mar",3,H144="Apr",4,H144="May",5,H144="Jun",6,H144="Jul",7,H144="Aug",8,H144="Sep",9,H144="Oct",10,H144="Nov",11,H144="Dec",12),"")</f>
        <v>1</v>
      </c>
      <c r="J144" s="15" t="s">
        <v>22</v>
      </c>
      <c r="K144" s="15">
        <v>3</v>
      </c>
      <c r="L144" s="15" t="s">
        <v>28</v>
      </c>
      <c r="M144" s="15" cm="1">
        <f t="array" ref="M144">IFERROR(_xlfn.IFS(L144="Sun",1,L144="Mon",2,L144="Tue",3,L144="Wed",4,L144="Thu",5,L144="Fri",6,L144="Sat",7),"")</f>
        <v>2</v>
      </c>
      <c r="N144" s="17">
        <f>DATE($G144,$I144,1)+7*($K144-1)+CHOOSE(WEEKDAY(DATE($G144,$I144,1)),1,0,6,5,4,3,2)</f>
        <v>47504</v>
      </c>
      <c r="O144" s="17">
        <f>DATE($G144,$I144,1)+7*($K144-1)+MOD(7-WEEKDAY(DATE($G144,$I144,1))+$M144,7)</f>
        <v>47504</v>
      </c>
      <c r="P144" s="17" t="str">
        <f t="shared" si="35"/>
        <v>Match</v>
      </c>
      <c r="Q144" s="15" t="str">
        <f t="shared" si="15"/>
        <v>Mon</v>
      </c>
      <c r="R144" s="17" cm="1">
        <f t="array" ref="R144">_xlfn.IFS($Q144="Sun",$O144+1,$Q144="Sat",$O144-1,TRUE,$O144)</f>
        <v>47504</v>
      </c>
      <c r="S144" s="17" t="str">
        <f t="shared" si="32"/>
        <v>Mon</v>
      </c>
      <c r="T144" s="15">
        <f t="shared" si="33"/>
        <v>2030</v>
      </c>
      <c r="U144" s="27">
        <v>0</v>
      </c>
      <c r="V144" s="27">
        <v>47504</v>
      </c>
    </row>
    <row r="145" spans="1:22" ht="13.2" x14ac:dyDescent="0.25">
      <c r="A145" s="15" t="s">
        <v>85</v>
      </c>
      <c r="B145" s="16" t="s">
        <v>23</v>
      </c>
      <c r="C145" s="16" t="s">
        <v>24</v>
      </c>
      <c r="D145" s="16" t="s">
        <v>25</v>
      </c>
      <c r="E145" s="16" t="s">
        <v>26</v>
      </c>
      <c r="F145" s="15"/>
      <c r="G145" s="15">
        <f t="shared" si="36"/>
        <v>2030</v>
      </c>
      <c r="H145" s="15" t="s">
        <v>27</v>
      </c>
      <c r="I145" s="15" cm="1">
        <f t="array" ref="I145">IFERROR(_xlfn.IFS(H145="Jan",1,H145="Feb",2,H145="Mar",3,H145="Apr",4,H145="May",5,H145="Jun",6,H145="Jul",7,H145="Aug",8,H145="Sep",9,H145="Oct",10,H145="Nov",11,H145="Dec",12),"")</f>
        <v>2</v>
      </c>
      <c r="J145" s="15" t="s">
        <v>22</v>
      </c>
      <c r="K145" s="15">
        <v>3</v>
      </c>
      <c r="L145" s="15" t="s">
        <v>28</v>
      </c>
      <c r="M145" s="15" cm="1">
        <f t="array" ref="M145">IFERROR(_xlfn.IFS(L145="Sun",1,L145="Mon",2,L145="Tue",3,L145="Wed",4,L145="Thu",5,L145="Fri",6,L145="Sat",7),"")</f>
        <v>2</v>
      </c>
      <c r="N145" s="17">
        <f>DATE($G145,$I145,1)+7*($K145-1)+CHOOSE(WEEKDAY(DATE($G145,$I145,1)),1,0,6,5,4,3,2)</f>
        <v>47532</v>
      </c>
      <c r="O145" s="17">
        <f>DATE($G145,$I145,1)+7*($K145-1)+MOD(7-WEEKDAY(DATE($G145,$I145,1))+$M145,7)</f>
        <v>47532</v>
      </c>
      <c r="P145" s="17" t="str">
        <f t="shared" si="35"/>
        <v>Match</v>
      </c>
      <c r="Q145" s="17" t="str">
        <f t="shared" si="15"/>
        <v>Mon</v>
      </c>
      <c r="R145" s="17" cm="1">
        <f t="array" ref="R145">_xlfn.IFS($Q145="Sun",$O145+1,$Q145="Sat",$O145-1,TRUE,$O145)</f>
        <v>47532</v>
      </c>
      <c r="S145" s="17" t="str">
        <f t="shared" si="32"/>
        <v>Mon</v>
      </c>
      <c r="T145" s="15">
        <f t="shared" si="33"/>
        <v>2030</v>
      </c>
      <c r="U145" s="27">
        <v>47532</v>
      </c>
      <c r="V145" s="27">
        <v>0</v>
      </c>
    </row>
    <row r="146" spans="1:22" ht="13.2" x14ac:dyDescent="0.25">
      <c r="A146" s="15" t="s">
        <v>63</v>
      </c>
      <c r="B146" s="16" t="s">
        <v>66</v>
      </c>
      <c r="C146" s="16" t="s">
        <v>63</v>
      </c>
      <c r="D146" s="16" t="s">
        <v>25</v>
      </c>
      <c r="E146" s="16" t="s">
        <v>26</v>
      </c>
      <c r="F146" s="15"/>
      <c r="G146" s="15">
        <f t="shared" si="36"/>
        <v>2030</v>
      </c>
      <c r="H146" s="15" t="s">
        <v>27</v>
      </c>
      <c r="I146" s="15" cm="1">
        <f t="array" ref="I146">IFERROR(_xlfn.IFS(H146="Jan",1,H146="Feb",2,H146="Mar",3,H146="Apr",4,H146="May",5,H146="Jun",6,H146="Jul",7,H146="Aug",8,H146="Sep",9,H146="Oct",10,H146="Nov",11,H146="Dec",12),"")</f>
        <v>2</v>
      </c>
      <c r="J146" s="15" t="s">
        <v>22</v>
      </c>
      <c r="K146" s="15">
        <v>3</v>
      </c>
      <c r="L146" s="15" t="s">
        <v>28</v>
      </c>
      <c r="M146" s="15" cm="1">
        <f t="array" ref="M146">IFERROR(_xlfn.IFS(L146="Sun",1,L146="Mon",2,L146="Tue",3,L146="Wed",4,L146="Thu",5,L146="Fri",6,L146="Sat",7),"")</f>
        <v>2</v>
      </c>
      <c r="N146" s="17">
        <f>DATE($G146,$I146,1)+7*($K146-1)+CHOOSE(WEEKDAY(DATE($G146,$I146,1)),1,0,6,5,4,3,2)</f>
        <v>47532</v>
      </c>
      <c r="O146" s="17">
        <f>DATE($G146,$I146,1)+7*($K146-1)+MOD(7-WEEKDAY(DATE($G146,$I146,1))+$M146,7)</f>
        <v>47532</v>
      </c>
      <c r="P146" s="17" t="str">
        <f t="shared" si="35"/>
        <v>Match</v>
      </c>
      <c r="Q146" s="15" t="str">
        <f t="shared" si="15"/>
        <v>Mon</v>
      </c>
      <c r="R146" s="17" cm="1">
        <f t="array" ref="R146">_xlfn.IFS($Q146="Sun",$O146+1,$Q146="Sat",$O146-1,TRUE,$O146)</f>
        <v>47532</v>
      </c>
      <c r="S146" s="17" t="str">
        <f t="shared" si="32"/>
        <v>Mon</v>
      </c>
      <c r="T146" s="15">
        <f t="shared" si="33"/>
        <v>2030</v>
      </c>
      <c r="U146" s="27">
        <v>0</v>
      </c>
      <c r="V146" s="27">
        <v>47532</v>
      </c>
    </row>
    <row r="147" spans="1:22" ht="13.2" x14ac:dyDescent="0.25">
      <c r="A147" s="15" t="s">
        <v>85</v>
      </c>
      <c r="B147" s="16" t="s">
        <v>29</v>
      </c>
      <c r="C147" s="16" t="s">
        <v>30</v>
      </c>
      <c r="D147" s="16" t="s">
        <v>31</v>
      </c>
      <c r="E147" s="16" t="s">
        <v>32</v>
      </c>
      <c r="F147" s="15" t="s">
        <v>33</v>
      </c>
      <c r="G147" s="15">
        <f t="shared" si="36"/>
        <v>2030</v>
      </c>
      <c r="H147" s="15" t="s">
        <v>22</v>
      </c>
      <c r="I147" s="15" t="str" cm="1">
        <f t="array" ref="I147">IFERROR(_xlfn.IFS(H147="Jan",1,H147="Feb",2,H147="Mar",3,H147="Apr",4,H147="May",5,H147="Jun",6,H147="Jul",7,H147="Aug",8,H147="Sep",9,H147="Oct",10,H147="Nov",11,H147="Dec",12),"")</f>
        <v/>
      </c>
      <c r="J147" s="15" t="s">
        <v>22</v>
      </c>
      <c r="K147" s="15" t="s">
        <v>22</v>
      </c>
      <c r="L147" s="15" t="s">
        <v>22</v>
      </c>
      <c r="M147" s="15" t="str" cm="1">
        <f t="array" ref="M147">IFERROR(_xlfn.IFS(L147="Sun",1,L147="Mon",2,L147="Tue",3,L147="Wed",4,L147="Thu",5,L147="Fri",6,L147="Sat",7),"")</f>
        <v/>
      </c>
      <c r="N147" s="17">
        <f>(FLOOR("5/" &amp; DAY(MINUTE($G147/38)/2+56) &amp; "/" &amp;$G147,7)-34)-2</f>
        <v>47592</v>
      </c>
      <c r="O147" s="17">
        <f>(FLOOR("5/" &amp; DAY(MINUTE($G147/38)/2+56) &amp; "/" &amp;$G147,7)-34)-2</f>
        <v>47592</v>
      </c>
      <c r="P147" s="17" t="str">
        <f t="shared" si="35"/>
        <v>Match</v>
      </c>
      <c r="Q147" s="17" t="str">
        <f t="shared" si="15"/>
        <v>Fri</v>
      </c>
      <c r="R147" s="17" cm="1">
        <f t="array" ref="R147">_xlfn.IFS($Q147="Sun",$O147+1,$Q147="Sat",$O147-1,TRUE,$O147)</f>
        <v>47592</v>
      </c>
      <c r="S147" s="17" t="str">
        <f t="shared" si="32"/>
        <v>Fri</v>
      </c>
      <c r="T147" s="15">
        <f t="shared" si="33"/>
        <v>2030</v>
      </c>
      <c r="U147" s="27">
        <v>47592</v>
      </c>
      <c r="V147" s="27">
        <v>0</v>
      </c>
    </row>
    <row r="148" spans="1:22" ht="13.2" x14ac:dyDescent="0.25">
      <c r="A148" s="15" t="s">
        <v>85</v>
      </c>
      <c r="B148" s="16" t="s">
        <v>34</v>
      </c>
      <c r="C148" s="16" t="s">
        <v>35</v>
      </c>
      <c r="D148" s="16" t="s">
        <v>36</v>
      </c>
      <c r="E148" s="16" t="s">
        <v>37</v>
      </c>
      <c r="F148" s="15"/>
      <c r="G148" s="15">
        <f t="shared" si="36"/>
        <v>2030</v>
      </c>
      <c r="H148" s="15" t="s">
        <v>38</v>
      </c>
      <c r="I148" s="15" cm="1">
        <f t="array" ref="I148">IFERROR(_xlfn.IFS(H148="Jan",1,H148="Feb",2,H148="Mar",3,H148="Apr",4,H148="May",5,H148="Jun",6,H148="Jul",7,H148="Aug",8,H148="Sep",9,H148="Oct",10,H148="Nov",11,H148="Dec",12),"")</f>
        <v>5</v>
      </c>
      <c r="J148" s="15" t="s">
        <v>22</v>
      </c>
      <c r="K148" s="15" t="s">
        <v>22</v>
      </c>
      <c r="L148" s="15" t="s">
        <v>22</v>
      </c>
      <c r="M148" s="15" t="str" cm="1">
        <f t="array" ref="M148">IFERROR(_xlfn.IFS(L148="Sun",1,L148="Mon",2,L148="Tue",3,L148="Wed",4,L148="Thu",5,L148="Fri",6,L148="Sat",7),"")</f>
        <v/>
      </c>
      <c r="N148" s="17">
        <f>DATE($G148,$I148,25)-CHOOSE(WEEKDAY(DATE($G148,$I148,25)),6,7,1,2,3,4,5)</f>
        <v>47623</v>
      </c>
      <c r="O148" s="17">
        <f>DATE($G148,$I148,25)-CHOOSE(WEEKDAY(DATE($G148,$I148,25)),6,7,1,2,3,4,5)</f>
        <v>47623</v>
      </c>
      <c r="P148" s="17" t="str">
        <f t="shared" si="35"/>
        <v>Match</v>
      </c>
      <c r="Q148" s="17" t="str">
        <f t="shared" si="15"/>
        <v>Mon</v>
      </c>
      <c r="R148" s="17" cm="1">
        <f t="array" ref="R148">_xlfn.IFS($Q148="Sun",$O148+1,$Q148="Sat",$O148-1,TRUE,$O148)</f>
        <v>47623</v>
      </c>
      <c r="S148" s="17" t="str">
        <f t="shared" si="32"/>
        <v>Mon</v>
      </c>
      <c r="T148" s="15">
        <f t="shared" si="33"/>
        <v>2030</v>
      </c>
      <c r="U148" s="27">
        <v>47623</v>
      </c>
      <c r="V148" s="27">
        <v>0</v>
      </c>
    </row>
    <row r="149" spans="1:22" ht="13.2" x14ac:dyDescent="0.25">
      <c r="A149" s="15" t="s">
        <v>63</v>
      </c>
      <c r="B149" s="16" t="s">
        <v>67</v>
      </c>
      <c r="C149" s="16" t="s">
        <v>63</v>
      </c>
      <c r="D149" s="16" t="s">
        <v>68</v>
      </c>
      <c r="E149" s="16" t="s">
        <v>69</v>
      </c>
      <c r="F149" s="15"/>
      <c r="G149" s="15">
        <f t="shared" si="36"/>
        <v>2030</v>
      </c>
      <c r="H149" s="15" t="s">
        <v>38</v>
      </c>
      <c r="I149" s="15" cm="1">
        <f t="array" ref="I149">IFERROR(_xlfn.IFS(H149="Jan",1,H149="Feb",2,H149="Mar",3,H149="Apr",4,H149="May",5,H149="Jun",6,H149="Jul",7,H149="Aug",8,H149="Sep",9,H149="Oct",10,H149="Nov",11,H149="Dec",12),"")</f>
        <v>5</v>
      </c>
      <c r="J149" s="15" t="s">
        <v>22</v>
      </c>
      <c r="K149" s="15" t="s">
        <v>22</v>
      </c>
      <c r="L149" s="15" t="s">
        <v>28</v>
      </c>
      <c r="M149" s="15" cm="1">
        <f t="array" ref="M149">IFERROR(_xlfn.IFS(L149="Sun",1,L149="Mon",2,L149="Tue",3,L149="Wed",4,L149="Thu",5,L149="Fri",6,L149="Sat",7),"")</f>
        <v>2</v>
      </c>
      <c r="N149" s="17">
        <f>EOMONTH(DATE($G149,$I149,1),0)-CHOOSE(WEEKDAY(EOMONTH(DATE($G149,$I149,1),0)),6,0,1,2,3,4,5)</f>
        <v>47630</v>
      </c>
      <c r="O149" s="17">
        <f>EOMONTH(DATE($G149,$I149,1),0)-MOD(WEEKDAY(EOMONTH(DATE($G149,$I149,1),0))+5,7)</f>
        <v>47630</v>
      </c>
      <c r="P149" s="17" t="str">
        <f t="shared" si="35"/>
        <v>Match</v>
      </c>
      <c r="Q149" s="15" t="str">
        <f t="shared" si="15"/>
        <v>Mon</v>
      </c>
      <c r="R149" s="17" cm="1">
        <f t="array" ref="R149">_xlfn.IFS($Q149="Sun",$O149+1,$Q149="Sat",$O149-1,TRUE,$O149)</f>
        <v>47630</v>
      </c>
      <c r="S149" s="17" t="str">
        <f t="shared" si="32"/>
        <v>Mon</v>
      </c>
      <c r="T149" s="15">
        <f t="shared" si="33"/>
        <v>2030</v>
      </c>
      <c r="U149" s="27">
        <v>0</v>
      </c>
      <c r="V149" s="27">
        <v>47630</v>
      </c>
    </row>
    <row r="150" spans="1:22" ht="13.2" x14ac:dyDescent="0.25">
      <c r="A150" s="15" t="s">
        <v>63</v>
      </c>
      <c r="B150" s="16" t="s">
        <v>70</v>
      </c>
      <c r="C150" s="16" t="s">
        <v>63</v>
      </c>
      <c r="D150" s="16" t="s">
        <v>71</v>
      </c>
      <c r="E150" s="16" t="s">
        <v>20</v>
      </c>
      <c r="F150" s="15"/>
      <c r="G150" s="15">
        <f t="shared" si="36"/>
        <v>2030</v>
      </c>
      <c r="H150" s="15" t="s">
        <v>72</v>
      </c>
      <c r="I150" s="15" cm="1">
        <f t="array" ref="I150">IFERROR(_xlfn.IFS(H150="Jan",1,H150="Feb",2,H150="Mar",3,H150="Apr",4,H150="May",5,H150="Jun",6,H150="Jul",7,H150="Aug",8,H150="Sep",9,H150="Oct",10,H150="Nov",11,H150="Dec",12),"")</f>
        <v>6</v>
      </c>
      <c r="J150" s="15">
        <v>19</v>
      </c>
      <c r="K150" s="15" t="s">
        <v>22</v>
      </c>
      <c r="L150" s="15" t="s">
        <v>22</v>
      </c>
      <c r="M150" s="15" t="str" cm="1">
        <f t="array" ref="M150">IFERROR(_xlfn.IFS(L150="Sun",1,L150="Mon",2,L150="Tue",3,L150="Wed",4,L150="Thu",5,L150="Fri",6,L150="Sat",7),"")</f>
        <v/>
      </c>
      <c r="N150" s="17">
        <f t="shared" ref="N150:O152" si="37">DATE($G150,$I150,$J150)</f>
        <v>47653</v>
      </c>
      <c r="O150" s="17">
        <f t="shared" si="37"/>
        <v>47653</v>
      </c>
      <c r="P150" s="17" t="str">
        <f t="shared" si="35"/>
        <v>Match</v>
      </c>
      <c r="Q150" s="15" t="str">
        <f t="shared" si="15"/>
        <v>Wed</v>
      </c>
      <c r="R150" s="17" cm="1">
        <f t="array" ref="R150">_xlfn.IFS($Q150="Sun",$O150+1,$Q150="Sat",$O150-1,TRUE,$O150)</f>
        <v>47653</v>
      </c>
      <c r="S150" s="17" t="str">
        <f t="shared" si="32"/>
        <v>Wed</v>
      </c>
      <c r="T150" s="15">
        <f t="shared" si="33"/>
        <v>2030</v>
      </c>
      <c r="U150" s="27">
        <v>0</v>
      </c>
      <c r="V150" s="27">
        <v>47653</v>
      </c>
    </row>
    <row r="151" spans="1:22" ht="13.2" x14ac:dyDescent="0.25">
      <c r="A151" s="15" t="s">
        <v>85</v>
      </c>
      <c r="B151" s="16" t="s">
        <v>39</v>
      </c>
      <c r="C151" s="16" t="s">
        <v>18</v>
      </c>
      <c r="D151" s="18" t="s">
        <v>40</v>
      </c>
      <c r="E151" s="18" t="s">
        <v>20</v>
      </c>
      <c r="F151" s="15"/>
      <c r="G151" s="15">
        <f t="shared" si="36"/>
        <v>2030</v>
      </c>
      <c r="H151" s="19" t="s">
        <v>41</v>
      </c>
      <c r="I151" s="15" cm="1">
        <f t="array" ref="I151">IFERROR(_xlfn.IFS(H151="Jan",1,H151="Feb",2,H151="Mar",3,H151="Apr",4,H151="May",5,H151="Jun",6,H151="Jul",7,H151="Aug",8,H151="Sep",9,H151="Oct",10,H151="Nov",11,H151="Dec",12),"")</f>
        <v>7</v>
      </c>
      <c r="J151" s="15">
        <v>1</v>
      </c>
      <c r="K151" s="15" t="s">
        <v>22</v>
      </c>
      <c r="L151" s="15" t="s">
        <v>22</v>
      </c>
      <c r="M151" s="15" t="str" cm="1">
        <f t="array" ref="M151">IFERROR(_xlfn.IFS(L151="Sun",1,L151="Mon",2,L151="Tue",3,L151="Wed",4,L151="Thu",5,L151="Fri",6,L151="Sat",7),"")</f>
        <v/>
      </c>
      <c r="N151" s="17">
        <f t="shared" si="37"/>
        <v>47665</v>
      </c>
      <c r="O151" s="17">
        <f t="shared" si="37"/>
        <v>47665</v>
      </c>
      <c r="P151" s="17" t="str">
        <f t="shared" si="35"/>
        <v>Match</v>
      </c>
      <c r="Q151" s="17" t="str">
        <f t="shared" si="15"/>
        <v>Mon</v>
      </c>
      <c r="R151" s="17" cm="1">
        <f t="array" ref="R151">_xlfn.IFS($Q151="Sun",$O151+1,$Q151="Sat",$O151-1,TRUE,$O151)</f>
        <v>47665</v>
      </c>
      <c r="S151" s="17" t="str">
        <f t="shared" si="32"/>
        <v>Mon</v>
      </c>
      <c r="T151" s="15">
        <f t="shared" si="33"/>
        <v>2030</v>
      </c>
      <c r="U151" s="27">
        <v>47665</v>
      </c>
      <c r="V151" s="27">
        <v>0</v>
      </c>
    </row>
    <row r="152" spans="1:22" ht="13.2" x14ac:dyDescent="0.25">
      <c r="A152" s="15" t="s">
        <v>63</v>
      </c>
      <c r="B152" s="16" t="s">
        <v>73</v>
      </c>
      <c r="C152" s="16" t="s">
        <v>63</v>
      </c>
      <c r="D152" s="16" t="s">
        <v>74</v>
      </c>
      <c r="E152" s="16" t="s">
        <v>20</v>
      </c>
      <c r="F152" s="15"/>
      <c r="G152" s="15">
        <f t="shared" si="36"/>
        <v>2030</v>
      </c>
      <c r="H152" s="15" t="s">
        <v>41</v>
      </c>
      <c r="I152" s="15" cm="1">
        <f t="array" ref="I152">IFERROR(_xlfn.IFS(H152="Jan",1,H152="Feb",2,H152="Mar",3,H152="Apr",4,H152="May",5,H152="Jun",6,H152="Jul",7,H152="Aug",8,H152="Sep",9,H152="Oct",10,H152="Nov",11,H152="Dec",12),"")</f>
        <v>7</v>
      </c>
      <c r="J152" s="15">
        <v>4</v>
      </c>
      <c r="K152" s="15" t="s">
        <v>22</v>
      </c>
      <c r="L152" s="15" t="s">
        <v>22</v>
      </c>
      <c r="M152" s="15" t="str" cm="1">
        <f t="array" ref="M152">IFERROR(_xlfn.IFS(L152="Sun",1,L152="Mon",2,L152="Tue",3,L152="Wed",4,L152="Thu",5,L152="Fri",6,L152="Sat",7),"")</f>
        <v/>
      </c>
      <c r="N152" s="17">
        <f t="shared" si="37"/>
        <v>47668</v>
      </c>
      <c r="O152" s="17">
        <f t="shared" si="37"/>
        <v>47668</v>
      </c>
      <c r="P152" s="17" t="str">
        <f t="shared" si="35"/>
        <v>Match</v>
      </c>
      <c r="Q152" s="15" t="str">
        <f t="shared" si="15"/>
        <v>Thu</v>
      </c>
      <c r="R152" s="17" cm="1">
        <f t="array" ref="R152">_xlfn.IFS($Q152="Sun",$O152+1,$Q152="Sat",$O152-1,TRUE,$O152)</f>
        <v>47668</v>
      </c>
      <c r="S152" s="17" t="str">
        <f t="shared" si="32"/>
        <v>Thu</v>
      </c>
      <c r="T152" s="15">
        <f t="shared" si="33"/>
        <v>2030</v>
      </c>
      <c r="U152" s="27">
        <v>0</v>
      </c>
      <c r="V152" s="27">
        <v>47668</v>
      </c>
    </row>
    <row r="153" spans="1:22" ht="13.2" x14ac:dyDescent="0.25">
      <c r="A153" s="15" t="s">
        <v>85</v>
      </c>
      <c r="B153" s="16" t="s">
        <v>42</v>
      </c>
      <c r="C153" s="16" t="s">
        <v>43</v>
      </c>
      <c r="D153" s="16" t="s">
        <v>44</v>
      </c>
      <c r="E153" s="16" t="s">
        <v>26</v>
      </c>
      <c r="F153" s="15"/>
      <c r="G153" s="15">
        <f t="shared" si="36"/>
        <v>2030</v>
      </c>
      <c r="H153" s="15" t="s">
        <v>45</v>
      </c>
      <c r="I153" s="15" cm="1">
        <f t="array" ref="I153">IFERROR(_xlfn.IFS(H153="Jan",1,H153="Feb",2,H153="Mar",3,H153="Apr",4,H153="May",5,H153="Jun",6,H153="Jul",7,H153="Aug",8,H153="Sep",9,H153="Oct",10,H153="Nov",11,H153="Dec",12),"")</f>
        <v>8</v>
      </c>
      <c r="J153" s="15" t="s">
        <v>22</v>
      </c>
      <c r="K153" s="15">
        <v>1</v>
      </c>
      <c r="L153" s="15" t="s">
        <v>28</v>
      </c>
      <c r="M153" s="15" cm="1">
        <f t="array" ref="M153">IFERROR(_xlfn.IFS(L153="Sun",1,L153="Mon",2,L153="Tue",3,L153="Wed",4,L153="Thu",5,L153="Fri",6,L153="Sat",7),"")</f>
        <v>2</v>
      </c>
      <c r="N153" s="17">
        <f>DATE($G153,$I153,1)+7*($K153-1)+CHOOSE(WEEKDAY(DATE($G153,$I153,1)),1,0,6,5,4,3,2)</f>
        <v>47700</v>
      </c>
      <c r="O153" s="17">
        <f>DATE($G153,$I153,1)+7*($K153-1)+MOD(7-WEEKDAY(DATE($G153,$I153,1))+$M153,7)</f>
        <v>47700</v>
      </c>
      <c r="P153" s="17" t="str">
        <f t="shared" si="35"/>
        <v>Match</v>
      </c>
      <c r="Q153" s="17" t="str">
        <f t="shared" si="15"/>
        <v>Mon</v>
      </c>
      <c r="R153" s="17" cm="1">
        <f t="array" ref="R153">_xlfn.IFS($Q153="Sun",$O153+1,$Q153="Sat",$O153-1,TRUE,$O153)</f>
        <v>47700</v>
      </c>
      <c r="S153" s="17" t="str">
        <f t="shared" si="32"/>
        <v>Mon</v>
      </c>
      <c r="T153" s="15">
        <f t="shared" si="33"/>
        <v>2030</v>
      </c>
      <c r="U153" s="27">
        <v>47700</v>
      </c>
      <c r="V153" s="27">
        <v>0</v>
      </c>
    </row>
    <row r="154" spans="1:22" ht="13.2" x14ac:dyDescent="0.25">
      <c r="A154" s="15" t="s">
        <v>85</v>
      </c>
      <c r="B154" s="16" t="s">
        <v>46</v>
      </c>
      <c r="C154" s="16" t="s">
        <v>18</v>
      </c>
      <c r="D154" s="16" t="s">
        <v>47</v>
      </c>
      <c r="E154" s="16" t="s">
        <v>26</v>
      </c>
      <c r="F154" s="15"/>
      <c r="G154" s="15">
        <f t="shared" si="36"/>
        <v>2030</v>
      </c>
      <c r="H154" s="15" t="s">
        <v>48</v>
      </c>
      <c r="I154" s="15" cm="1">
        <f t="array" ref="I154">IFERROR(_xlfn.IFS(H154="Jan",1,H154="Feb",2,H154="Mar",3,H154="Apr",4,H154="May",5,H154="Jun",6,H154="Jul",7,H154="Aug",8,H154="Sep",9,H154="Oct",10,H154="Nov",11,H154="Dec",12),"")</f>
        <v>9</v>
      </c>
      <c r="J154" s="15" t="s">
        <v>22</v>
      </c>
      <c r="K154" s="15">
        <v>1</v>
      </c>
      <c r="L154" s="15" t="s">
        <v>28</v>
      </c>
      <c r="M154" s="15" cm="1">
        <f t="array" ref="M154">IFERROR(_xlfn.IFS(L154="Sun",1,L154="Mon",2,L154="Tue",3,L154="Wed",4,L154="Thu",5,L154="Fri",6,L154="Sat",7),"")</f>
        <v>2</v>
      </c>
      <c r="N154" s="17">
        <f>DATE($G154,$I154,1)+7*($K154-1)+CHOOSE(WEEKDAY(DATE($G154,$I154,1)),1,0,6,5,4,3,2)</f>
        <v>47728</v>
      </c>
      <c r="O154" s="17">
        <f>DATE($G154,$I154,1)+7*($K154-1)+MOD(7-WEEKDAY(DATE($G154,$I154,1))+$M154,7)</f>
        <v>47728</v>
      </c>
      <c r="P154" s="17" t="str">
        <f t="shared" si="35"/>
        <v>Match</v>
      </c>
      <c r="Q154" s="17" t="str">
        <f t="shared" si="15"/>
        <v>Mon</v>
      </c>
      <c r="R154" s="17" cm="1">
        <f t="array" ref="R154">_xlfn.IFS($Q154="Sun",$O154+1,$Q154="Sat",$O154-1,TRUE,$O154)</f>
        <v>47728</v>
      </c>
      <c r="S154" s="17" t="str">
        <f t="shared" si="32"/>
        <v>Mon</v>
      </c>
      <c r="T154" s="15">
        <f t="shared" si="33"/>
        <v>2030</v>
      </c>
      <c r="U154" s="27">
        <v>47728</v>
      </c>
      <c r="V154" s="27">
        <v>0</v>
      </c>
    </row>
    <row r="155" spans="1:22" ht="13.2" x14ac:dyDescent="0.25">
      <c r="A155" s="15" t="s">
        <v>63</v>
      </c>
      <c r="B155" s="16" t="s">
        <v>75</v>
      </c>
      <c r="C155" s="16" t="s">
        <v>63</v>
      </c>
      <c r="D155" s="16" t="s">
        <v>47</v>
      </c>
      <c r="E155" s="16" t="s">
        <v>26</v>
      </c>
      <c r="F155" s="15"/>
      <c r="G155" s="15">
        <f t="shared" si="36"/>
        <v>2030</v>
      </c>
      <c r="H155" s="15" t="s">
        <v>48</v>
      </c>
      <c r="I155" s="15" cm="1">
        <f t="array" ref="I155">IFERROR(_xlfn.IFS(H155="Jan",1,H155="Feb",2,H155="Mar",3,H155="Apr",4,H155="May",5,H155="Jun",6,H155="Jul",7,H155="Aug",8,H155="Sep",9,H155="Oct",10,H155="Nov",11,H155="Dec",12),"")</f>
        <v>9</v>
      </c>
      <c r="J155" s="15" t="s">
        <v>22</v>
      </c>
      <c r="K155" s="15">
        <v>1</v>
      </c>
      <c r="L155" s="15" t="s">
        <v>28</v>
      </c>
      <c r="M155" s="15" cm="1">
        <f t="array" ref="M155">IFERROR(_xlfn.IFS(L155="Sun",1,L155="Mon",2,L155="Tue",3,L155="Wed",4,L155="Thu",5,L155="Fri",6,L155="Sat",7),"")</f>
        <v>2</v>
      </c>
      <c r="N155" s="17">
        <f>DATE($G155,$I155,1)+7*($K155-1)+CHOOSE(WEEKDAY(DATE($G155,$I155,1)),1,0,6,5,4,3,2)</f>
        <v>47728</v>
      </c>
      <c r="O155" s="17">
        <f>DATE($G155,$I155,1)+7*($K155-1)+MOD(7-WEEKDAY(DATE($G155,$I155,1))+$M155,7)</f>
        <v>47728</v>
      </c>
      <c r="P155" s="17" t="str">
        <f t="shared" si="35"/>
        <v>Match</v>
      </c>
      <c r="Q155" s="15" t="str">
        <f t="shared" si="15"/>
        <v>Mon</v>
      </c>
      <c r="R155" s="17" cm="1">
        <f t="array" ref="R155">_xlfn.IFS($Q155="Sun",$O155+1,$Q155="Sat",$O155-1,TRUE,$O155)</f>
        <v>47728</v>
      </c>
      <c r="S155" s="17" t="str">
        <f t="shared" si="32"/>
        <v>Mon</v>
      </c>
      <c r="T155" s="15">
        <f t="shared" si="33"/>
        <v>2030</v>
      </c>
      <c r="U155" s="27">
        <v>0</v>
      </c>
      <c r="V155" s="27">
        <v>47728</v>
      </c>
    </row>
    <row r="156" spans="1:22" ht="13.2" x14ac:dyDescent="0.25">
      <c r="A156" s="15" t="s">
        <v>85</v>
      </c>
      <c r="B156" s="16" t="s">
        <v>49</v>
      </c>
      <c r="C156" s="16" t="s">
        <v>18</v>
      </c>
      <c r="D156" s="18" t="s">
        <v>50</v>
      </c>
      <c r="E156" s="18" t="s">
        <v>20</v>
      </c>
      <c r="F156" s="15"/>
      <c r="G156" s="15">
        <f t="shared" si="36"/>
        <v>2030</v>
      </c>
      <c r="H156" s="19" t="s">
        <v>48</v>
      </c>
      <c r="I156" s="15" cm="1">
        <f t="array" ref="I156">IFERROR(_xlfn.IFS(H156="Jan",1,H156="Feb",2,H156="Mar",3,H156="Apr",4,H156="May",5,H156="Jun",6,H156="Jul",7,H156="Aug",8,H156="Sep",9,H156="Oct",10,H156="Nov",11,H156="Dec",12),"")</f>
        <v>9</v>
      </c>
      <c r="J156" s="15">
        <v>30</v>
      </c>
      <c r="K156" s="15" t="s">
        <v>22</v>
      </c>
      <c r="L156" s="15" t="s">
        <v>22</v>
      </c>
      <c r="M156" s="15" t="str" cm="1">
        <f t="array" ref="M156">IFERROR(_xlfn.IFS(L156="Sun",1,L156="Mon",2,L156="Tue",3,L156="Wed",4,L156="Thu",5,L156="Fri",6,L156="Sat",7),"")</f>
        <v/>
      </c>
      <c r="N156" s="17">
        <f>DATE($G156,$I156,$J156)</f>
        <v>47756</v>
      </c>
      <c r="O156" s="17">
        <f>DATE($G156,$I156,$J156)</f>
        <v>47756</v>
      </c>
      <c r="P156" s="17" t="str">
        <f t="shared" si="35"/>
        <v>Match</v>
      </c>
      <c r="Q156" s="17" t="str">
        <f t="shared" si="15"/>
        <v>Mon</v>
      </c>
      <c r="R156" s="17" cm="1">
        <f t="array" ref="R156">_xlfn.IFS($Q156="Sun",$O156+1,$Q156="Sat",$O156-1,TRUE,$O156)</f>
        <v>47756</v>
      </c>
      <c r="S156" s="17" t="str">
        <f t="shared" si="32"/>
        <v>Mon</v>
      </c>
      <c r="T156" s="15">
        <f t="shared" si="33"/>
        <v>2030</v>
      </c>
      <c r="U156" s="27">
        <v>47756</v>
      </c>
      <c r="V156" s="27">
        <v>0</v>
      </c>
    </row>
    <row r="157" spans="1:22" ht="13.2" x14ac:dyDescent="0.25">
      <c r="A157" s="15" t="s">
        <v>85</v>
      </c>
      <c r="B157" s="16" t="s">
        <v>51</v>
      </c>
      <c r="C157" s="16" t="s">
        <v>35</v>
      </c>
      <c r="D157" s="16" t="s">
        <v>52</v>
      </c>
      <c r="E157" s="16" t="s">
        <v>26</v>
      </c>
      <c r="F157" s="15"/>
      <c r="G157" s="15">
        <f t="shared" si="36"/>
        <v>2030</v>
      </c>
      <c r="H157" s="15" t="s">
        <v>53</v>
      </c>
      <c r="I157" s="15" cm="1">
        <f t="array" ref="I157">IFERROR(_xlfn.IFS(H157="Jan",1,H157="Feb",2,H157="Mar",3,H157="Apr",4,H157="May",5,H157="Jun",6,H157="Jul",7,H157="Aug",8,H157="Sep",9,H157="Oct",10,H157="Nov",11,H157="Dec",12),"")</f>
        <v>10</v>
      </c>
      <c r="J157" s="15" t="s">
        <v>22</v>
      </c>
      <c r="K157" s="15">
        <v>2</v>
      </c>
      <c r="L157" s="15" t="s">
        <v>28</v>
      </c>
      <c r="M157" s="15" cm="1">
        <f t="array" ref="M157">IFERROR(_xlfn.IFS(L157="Sun",1,L157="Mon",2,L157="Tue",3,L157="Wed",4,L157="Thu",5,L157="Fri",6,L157="Sat",7),"")</f>
        <v>2</v>
      </c>
      <c r="N157" s="17">
        <f>DATE($G157,$I157,1)+7*($K157-1)+CHOOSE(WEEKDAY(DATE($G157,$I157,1)),1,0,6,5,4,3,2)</f>
        <v>47770</v>
      </c>
      <c r="O157" s="17">
        <f>DATE($G157,$I157,1)+7*($K157-1)+MOD(7-WEEKDAY(DATE($G157,$I157,1))+$M157,7)</f>
        <v>47770</v>
      </c>
      <c r="P157" s="17" t="str">
        <f t="shared" si="35"/>
        <v>Match</v>
      </c>
      <c r="Q157" s="17" t="str">
        <f t="shared" si="15"/>
        <v>Mon</v>
      </c>
      <c r="R157" s="17" cm="1">
        <f t="array" ref="R157">_xlfn.IFS($Q157="Sun",$O157+1,$Q157="Sat",$O157-1,TRUE,$O157)</f>
        <v>47770</v>
      </c>
      <c r="S157" s="17" t="str">
        <f t="shared" si="32"/>
        <v>Mon</v>
      </c>
      <c r="T157" s="15">
        <f t="shared" si="33"/>
        <v>2030</v>
      </c>
      <c r="U157" s="27">
        <v>47770</v>
      </c>
      <c r="V157" s="27">
        <v>0</v>
      </c>
    </row>
    <row r="158" spans="1:22" ht="13.2" x14ac:dyDescent="0.25">
      <c r="A158" s="15" t="s">
        <v>63</v>
      </c>
      <c r="B158" s="16" t="s">
        <v>76</v>
      </c>
      <c r="C158" s="16" t="s">
        <v>63</v>
      </c>
      <c r="D158" s="16" t="s">
        <v>52</v>
      </c>
      <c r="E158" s="16" t="s">
        <v>26</v>
      </c>
      <c r="F158" s="15"/>
      <c r="G158" s="15">
        <f t="shared" si="36"/>
        <v>2030</v>
      </c>
      <c r="H158" s="15" t="s">
        <v>53</v>
      </c>
      <c r="I158" s="15" cm="1">
        <f t="array" ref="I158">IFERROR(_xlfn.IFS(H158="Jan",1,H158="Feb",2,H158="Mar",3,H158="Apr",4,H158="May",5,H158="Jun",6,H158="Jul",7,H158="Aug",8,H158="Sep",9,H158="Oct",10,H158="Nov",11,H158="Dec",12),"")</f>
        <v>10</v>
      </c>
      <c r="J158" s="15" t="s">
        <v>22</v>
      </c>
      <c r="K158" s="15">
        <v>2</v>
      </c>
      <c r="L158" s="15" t="s">
        <v>28</v>
      </c>
      <c r="M158" s="15" cm="1">
        <f t="array" ref="M158">IFERROR(_xlfn.IFS(L158="Sun",1,L158="Mon",2,L158="Tue",3,L158="Wed",4,L158="Thu",5,L158="Fri",6,L158="Sat",7),"")</f>
        <v>2</v>
      </c>
      <c r="N158" s="17">
        <f>DATE($G158,$I158,1)+7*($K158-1)+CHOOSE(WEEKDAY(DATE($G158,$I158,1)),1,0,6,5,4,3,2)</f>
        <v>47770</v>
      </c>
      <c r="O158" s="17">
        <f>DATE($G158,$I158,1)+7*($K158-1)+MOD(7-WEEKDAY(DATE($G158,$I158,1))+$M158,7)</f>
        <v>47770</v>
      </c>
      <c r="P158" s="17" t="str">
        <f t="shared" si="35"/>
        <v>Match</v>
      </c>
      <c r="Q158" s="15" t="str">
        <f t="shared" si="15"/>
        <v>Mon</v>
      </c>
      <c r="R158" s="17" cm="1">
        <f t="array" ref="R158">_xlfn.IFS($Q158="Sun",$O158+1,$Q158="Sat",$O158-1,TRUE,$O158)</f>
        <v>47770</v>
      </c>
      <c r="S158" s="17" t="str">
        <f t="shared" si="32"/>
        <v>Mon</v>
      </c>
      <c r="T158" s="15">
        <f t="shared" si="33"/>
        <v>2030</v>
      </c>
      <c r="U158" s="27">
        <v>0</v>
      </c>
      <c r="V158" s="27">
        <v>47770</v>
      </c>
    </row>
    <row r="159" spans="1:22" ht="13.2" x14ac:dyDescent="0.25">
      <c r="A159" s="15" t="s">
        <v>85</v>
      </c>
      <c r="B159" s="16" t="s">
        <v>54</v>
      </c>
      <c r="C159" s="16" t="s">
        <v>55</v>
      </c>
      <c r="D159" s="18" t="s">
        <v>56</v>
      </c>
      <c r="E159" s="18" t="s">
        <v>20</v>
      </c>
      <c r="F159" s="15"/>
      <c r="G159" s="15">
        <f t="shared" si="36"/>
        <v>2030</v>
      </c>
      <c r="H159" s="19" t="s">
        <v>57</v>
      </c>
      <c r="I159" s="15" cm="1">
        <f t="array" ref="I159">IFERROR(_xlfn.IFS(H159="Jan",1,H159="Feb",2,H159="Mar",3,H159="Apr",4,H159="May",5,H159="Jun",6,H159="Jul",7,H159="Aug",8,H159="Sep",9,H159="Oct",10,H159="Nov",11,H159="Dec",12),"")</f>
        <v>11</v>
      </c>
      <c r="J159" s="15">
        <v>11</v>
      </c>
      <c r="K159" s="15" t="s">
        <v>22</v>
      </c>
      <c r="L159" s="15" t="s">
        <v>22</v>
      </c>
      <c r="M159" s="15" t="str" cm="1">
        <f t="array" ref="M159">IFERROR(_xlfn.IFS(L159="Sun",1,L159="Mon",2,L159="Tue",3,L159="Wed",4,L159="Thu",5,L159="Fri",6,L159="Sat",7),"")</f>
        <v/>
      </c>
      <c r="N159" s="17">
        <f>DATE($G159,$I159,$J159)</f>
        <v>47798</v>
      </c>
      <c r="O159" s="17">
        <f>DATE($G159,$I159,$J159)</f>
        <v>47798</v>
      </c>
      <c r="P159" s="17" t="str">
        <f t="shared" si="35"/>
        <v>Match</v>
      </c>
      <c r="Q159" s="17" t="str">
        <f t="shared" si="15"/>
        <v>Mon</v>
      </c>
      <c r="R159" s="17" cm="1">
        <f t="array" ref="R159">_xlfn.IFS($Q159="Sun",$O159+1,$Q159="Sat",$O159-1,TRUE,$O159)</f>
        <v>47798</v>
      </c>
      <c r="S159" s="17" t="str">
        <f t="shared" si="32"/>
        <v>Mon</v>
      </c>
      <c r="T159" s="15">
        <f t="shared" si="33"/>
        <v>2030</v>
      </c>
      <c r="U159" s="27">
        <v>47798</v>
      </c>
      <c r="V159" s="27">
        <v>0</v>
      </c>
    </row>
    <row r="160" spans="1:22" ht="13.2" x14ac:dyDescent="0.25">
      <c r="A160" s="15" t="s">
        <v>63</v>
      </c>
      <c r="B160" s="16" t="s">
        <v>77</v>
      </c>
      <c r="C160" s="16" t="s">
        <v>63</v>
      </c>
      <c r="D160" s="16" t="s">
        <v>56</v>
      </c>
      <c r="E160" s="16" t="s">
        <v>20</v>
      </c>
      <c r="F160" s="15"/>
      <c r="G160" s="15">
        <f t="shared" si="36"/>
        <v>2030</v>
      </c>
      <c r="H160" s="15" t="s">
        <v>57</v>
      </c>
      <c r="I160" s="15" cm="1">
        <f t="array" ref="I160">IFERROR(_xlfn.IFS(H160="Jan",1,H160="Feb",2,H160="Mar",3,H160="Apr",4,H160="May",5,H160="Jun",6,H160="Jul",7,H160="Aug",8,H160="Sep",9,H160="Oct",10,H160="Nov",11,H160="Dec",12),"")</f>
        <v>11</v>
      </c>
      <c r="J160" s="15">
        <v>11</v>
      </c>
      <c r="K160" s="15" t="s">
        <v>22</v>
      </c>
      <c r="L160" s="15" t="s">
        <v>22</v>
      </c>
      <c r="M160" s="15" t="str" cm="1">
        <f t="array" ref="M160">IFERROR(_xlfn.IFS(L160="Sun",1,L160="Mon",2,L160="Tue",3,L160="Wed",4,L160="Thu",5,L160="Fri",6,L160="Sat",7),"")</f>
        <v/>
      </c>
      <c r="N160" s="17">
        <f>DATE($G160,$I160,$J160)</f>
        <v>47798</v>
      </c>
      <c r="O160" s="17">
        <f>DATE($G160,$I160,$J160)</f>
        <v>47798</v>
      </c>
      <c r="P160" s="17" t="str">
        <f t="shared" si="35"/>
        <v>Match</v>
      </c>
      <c r="Q160" s="15" t="str">
        <f t="shared" si="15"/>
        <v>Mon</v>
      </c>
      <c r="R160" s="17" cm="1">
        <f t="array" ref="R160">_xlfn.IFS($Q160="Sun",$O160+1,$Q160="Sat",$O160-1,TRUE,$O160)</f>
        <v>47798</v>
      </c>
      <c r="S160" s="17" t="str">
        <f t="shared" si="32"/>
        <v>Mon</v>
      </c>
      <c r="T160" s="15">
        <f t="shared" si="33"/>
        <v>2030</v>
      </c>
      <c r="U160" s="27">
        <v>0</v>
      </c>
      <c r="V160" s="27">
        <v>47798</v>
      </c>
    </row>
    <row r="161" spans="1:22" ht="13.2" x14ac:dyDescent="0.25">
      <c r="A161" s="15" t="s">
        <v>63</v>
      </c>
      <c r="B161" s="16" t="s">
        <v>78</v>
      </c>
      <c r="C161" s="16" t="s">
        <v>63</v>
      </c>
      <c r="D161" s="16" t="s">
        <v>79</v>
      </c>
      <c r="E161" s="16" t="s">
        <v>80</v>
      </c>
      <c r="F161" s="15"/>
      <c r="G161" s="15">
        <f t="shared" si="36"/>
        <v>2030</v>
      </c>
      <c r="H161" s="15" t="s">
        <v>57</v>
      </c>
      <c r="I161" s="15" cm="1">
        <f t="array" ref="I161">IFERROR(_xlfn.IFS(H161="Jan",1,H161="Feb",2,H161="Mar",3,H161="Apr",4,H161="May",5,H161="Jun",6,H161="Jul",7,H161="Aug",8,H161="Sep",9,H161="Oct",10,H161="Nov",11,H161="Dec",12),"")</f>
        <v>11</v>
      </c>
      <c r="J161" s="15" t="s">
        <v>22</v>
      </c>
      <c r="K161" s="15">
        <v>4</v>
      </c>
      <c r="L161" s="15" t="s">
        <v>81</v>
      </c>
      <c r="M161" s="15" cm="1">
        <f t="array" ref="M161">IFERROR(_xlfn.IFS(L161="Sun",1,L161="Mon",2,L161="Tue",3,L161="Wed",4,L161="Thu",5,L161="Fri",6,L161="Sat",7),"")</f>
        <v>5</v>
      </c>
      <c r="N161" s="17">
        <f>DATE($G161,$I161,1)+7*($K161-1)+CHOOSE(WEEKDAY(DATE($G161,$I161,1)),4,3,2,1,0,6,5)</f>
        <v>47815</v>
      </c>
      <c r="O161" s="17">
        <f>DATE($G161,$I161,1)+7*($K161-1)+MOD(7-WEEKDAY(DATE($G161,$I161,1))+$M161,7)</f>
        <v>47815</v>
      </c>
      <c r="P161" s="17" t="str">
        <f t="shared" si="35"/>
        <v>Match</v>
      </c>
      <c r="Q161" s="15" t="str">
        <f t="shared" si="15"/>
        <v>Thu</v>
      </c>
      <c r="R161" s="17" cm="1">
        <f t="array" ref="R161">_xlfn.IFS($Q161="Sun",$O161+1,$Q161="Sat",$O161-1,TRUE,$O161)</f>
        <v>47815</v>
      </c>
      <c r="S161" s="17" t="str">
        <f t="shared" si="32"/>
        <v>Thu</v>
      </c>
      <c r="T161" s="15">
        <f t="shared" si="33"/>
        <v>2030</v>
      </c>
      <c r="U161" s="27">
        <v>0</v>
      </c>
      <c r="V161" s="27">
        <v>47815</v>
      </c>
    </row>
    <row r="162" spans="1:22" ht="13.2" x14ac:dyDescent="0.25">
      <c r="A162" s="15" t="s">
        <v>85</v>
      </c>
      <c r="B162" s="16" t="s">
        <v>58</v>
      </c>
      <c r="C162" s="16" t="s">
        <v>18</v>
      </c>
      <c r="D162" s="18" t="s">
        <v>59</v>
      </c>
      <c r="E162" s="18" t="s">
        <v>20</v>
      </c>
      <c r="F162" s="15"/>
      <c r="G162" s="15">
        <f t="shared" si="36"/>
        <v>2030</v>
      </c>
      <c r="H162" s="19" t="s">
        <v>60</v>
      </c>
      <c r="I162" s="15" cm="1">
        <f t="array" ref="I162">IFERROR(_xlfn.IFS(H162="Jan",1,H162="Feb",2,H162="Mar",3,H162="Apr",4,H162="May",5,H162="Jun",6,H162="Jul",7,H162="Aug",8,H162="Sep",9,H162="Oct",10,H162="Nov",11,H162="Dec",12),"")</f>
        <v>12</v>
      </c>
      <c r="J162" s="15">
        <v>25</v>
      </c>
      <c r="K162" s="15" t="s">
        <v>22</v>
      </c>
      <c r="L162" s="15" t="s">
        <v>22</v>
      </c>
      <c r="M162" s="15" t="str" cm="1">
        <f t="array" ref="M162">IFERROR(_xlfn.IFS(L162="Sun",1,L162="Mon",2,L162="Tue",3,L162="Wed",4,L162="Thu",5,L162="Fri",6,L162="Sat",7),"")</f>
        <v/>
      </c>
      <c r="N162" s="17">
        <f t="shared" ref="N162:O166" si="38">DATE($G162,$I162,$J162)</f>
        <v>47842</v>
      </c>
      <c r="O162" s="17">
        <f t="shared" si="38"/>
        <v>47842</v>
      </c>
      <c r="P162" s="17" t="str">
        <f t="shared" si="35"/>
        <v>Match</v>
      </c>
      <c r="Q162" s="17" t="str">
        <f t="shared" si="15"/>
        <v>Wed</v>
      </c>
      <c r="R162" s="17" cm="1">
        <f t="array" ref="R162">_xlfn.IFS($Q162="Sun",$O162+1,$Q162="Sat",$O162-1,TRUE,$O162)</f>
        <v>47842</v>
      </c>
      <c r="S162" s="17" t="str">
        <f t="shared" si="32"/>
        <v>Wed</v>
      </c>
      <c r="T162" s="15">
        <f t="shared" si="33"/>
        <v>2030</v>
      </c>
      <c r="U162" s="27">
        <v>47842</v>
      </c>
      <c r="V162" s="27">
        <v>0</v>
      </c>
    </row>
    <row r="163" spans="1:22" ht="13.2" x14ac:dyDescent="0.25">
      <c r="A163" s="15" t="s">
        <v>63</v>
      </c>
      <c r="B163" s="16" t="s">
        <v>58</v>
      </c>
      <c r="C163" s="16" t="s">
        <v>63</v>
      </c>
      <c r="D163" s="16" t="s">
        <v>59</v>
      </c>
      <c r="E163" s="16" t="s">
        <v>20</v>
      </c>
      <c r="F163" s="15"/>
      <c r="G163" s="15">
        <f t="shared" si="36"/>
        <v>2030</v>
      </c>
      <c r="H163" s="15" t="s">
        <v>60</v>
      </c>
      <c r="I163" s="15" cm="1">
        <f t="array" ref="I163">IFERROR(_xlfn.IFS(H163="Jan",1,H163="Feb",2,H163="Mar",3,H163="Apr",4,H163="May",5,H163="Jun",6,H163="Jul",7,H163="Aug",8,H163="Sep",9,H163="Oct",10,H163="Nov",11,H163="Dec",12),"")</f>
        <v>12</v>
      </c>
      <c r="J163" s="15">
        <v>25</v>
      </c>
      <c r="K163" s="15" t="s">
        <v>22</v>
      </c>
      <c r="L163" s="15" t="s">
        <v>22</v>
      </c>
      <c r="M163" s="15" t="str" cm="1">
        <f t="array" ref="M163">IFERROR(_xlfn.IFS(L163="Sun",1,L163="Mon",2,L163="Tue",3,L163="Wed",4,L163="Thu",5,L163="Fri",6,L163="Sat",7),"")</f>
        <v/>
      </c>
      <c r="N163" s="17">
        <f t="shared" si="38"/>
        <v>47842</v>
      </c>
      <c r="O163" s="17">
        <f t="shared" si="38"/>
        <v>47842</v>
      </c>
      <c r="P163" s="17" t="str">
        <f t="shared" si="35"/>
        <v>Match</v>
      </c>
      <c r="Q163" s="15" t="str">
        <f t="shared" si="15"/>
        <v>Wed</v>
      </c>
      <c r="R163" s="17" cm="1">
        <f t="array" ref="R163">_xlfn.IFS($Q163="Sun",$O163+1,$Q163="Sat",$O163-1,TRUE,$O163)</f>
        <v>47842</v>
      </c>
      <c r="S163" s="17" t="str">
        <f t="shared" si="32"/>
        <v>Wed</v>
      </c>
      <c r="T163" s="15">
        <f t="shared" si="33"/>
        <v>2030</v>
      </c>
      <c r="U163" s="27">
        <v>0</v>
      </c>
      <c r="V163" s="27">
        <v>47842</v>
      </c>
    </row>
    <row r="164" spans="1:22" ht="13.2" x14ac:dyDescent="0.25">
      <c r="A164" s="20" t="s">
        <v>85</v>
      </c>
      <c r="B164" s="21" t="s">
        <v>82</v>
      </c>
      <c r="C164" s="21" t="s">
        <v>83</v>
      </c>
      <c r="D164" s="22" t="s">
        <v>84</v>
      </c>
      <c r="E164" s="22" t="s">
        <v>20</v>
      </c>
      <c r="F164" s="20"/>
      <c r="G164" s="20">
        <f t="shared" si="36"/>
        <v>2030</v>
      </c>
      <c r="H164" s="23" t="s">
        <v>60</v>
      </c>
      <c r="I164" s="20" cm="1">
        <f t="array" ref="I164">IFERROR(_xlfn.IFS(H164="Jan",1,H164="Feb",2,H164="Mar",3,H164="Apr",4,H164="May",5,H164="Jun",6,H164="Jul",7,H164="Aug",8,H164="Sep",9,H164="Oct",10,H164="Nov",11,H164="Dec",12),"")</f>
        <v>12</v>
      </c>
      <c r="J164" s="20">
        <v>26</v>
      </c>
      <c r="K164" s="20" t="s">
        <v>22</v>
      </c>
      <c r="L164" s="20" t="s">
        <v>22</v>
      </c>
      <c r="M164" s="20" t="str" cm="1">
        <f t="array" ref="M164">IFERROR(_xlfn.IFS(L164="Sun",1,L164="Mon",2,L164="Tue",3,L164="Wed",4,L164="Thu",5,L164="Fri",6,L164="Sat",7),"")</f>
        <v/>
      </c>
      <c r="N164" s="24">
        <f t="shared" si="38"/>
        <v>47843</v>
      </c>
      <c r="O164" s="24">
        <f t="shared" si="38"/>
        <v>47843</v>
      </c>
      <c r="P164" s="24" t="str">
        <f t="shared" si="35"/>
        <v>Match</v>
      </c>
      <c r="Q164" s="24" t="str">
        <f t="shared" si="15"/>
        <v>Thu</v>
      </c>
      <c r="R164" s="24" cm="1">
        <f t="array" ref="R164">_xlfn.IFS($Q164="Sun",$O164+1,$Q164="Sat",$O164-1,TRUE,$O164)</f>
        <v>47843</v>
      </c>
      <c r="S164" s="24" t="str">
        <f t="shared" ref="S164:S187" si="39">CHOOSE(WEEKDAY($R164),"Sun","Mon","Tue","Wed","Thu","Fri","Sat")</f>
        <v>Thu</v>
      </c>
      <c r="T164" s="20">
        <f t="shared" ref="T164:T187" si="40">G164</f>
        <v>2030</v>
      </c>
      <c r="U164" s="28">
        <v>0</v>
      </c>
      <c r="V164" s="28">
        <v>0</v>
      </c>
    </row>
    <row r="165" spans="1:22" ht="13.2" x14ac:dyDescent="0.25">
      <c r="A165" s="10" t="s">
        <v>85</v>
      </c>
      <c r="B165" s="11" t="s">
        <v>17</v>
      </c>
      <c r="C165" s="11" t="s">
        <v>18</v>
      </c>
      <c r="D165" s="12" t="s">
        <v>19</v>
      </c>
      <c r="E165" s="12" t="s">
        <v>20</v>
      </c>
      <c r="F165" s="10"/>
      <c r="G165" s="26">
        <f>G142+1</f>
        <v>2031</v>
      </c>
      <c r="H165" s="13" t="s">
        <v>21</v>
      </c>
      <c r="I165" s="10" cm="1">
        <f t="array" ref="I165">IFERROR(_xlfn.IFS(H165="Jan",1,H165="Feb",2,H165="Mar",3,H165="Apr",4,H165="May",5,H165="Jun",6,H165="Jul",7,H165="Aug",8,H165="Sep",9,H165="Oct",10,H165="Nov",11,H165="Dec",12),"")</f>
        <v>1</v>
      </c>
      <c r="J165" s="10">
        <v>1</v>
      </c>
      <c r="K165" s="10" t="s">
        <v>22</v>
      </c>
      <c r="L165" s="10" t="s">
        <v>22</v>
      </c>
      <c r="M165" s="10" t="str" cm="1">
        <f t="array" ref="M165">IFERROR(_xlfn.IFS(L165="Sun",1,L165="Mon",2,L165="Tue",3,L165="Wed",4,L165="Thu",5,L165="Fri",6,L165="Sat",7),"")</f>
        <v/>
      </c>
      <c r="N165" s="14">
        <f t="shared" si="38"/>
        <v>47849</v>
      </c>
      <c r="O165" s="14">
        <f t="shared" si="38"/>
        <v>47849</v>
      </c>
      <c r="P165" s="14" t="str">
        <f>IF(N165=O165,"Match","Not Match")</f>
        <v>Match</v>
      </c>
      <c r="Q165" s="14" t="str">
        <f t="shared" si="15"/>
        <v>Wed</v>
      </c>
      <c r="R165" s="14" cm="1">
        <f t="array" ref="R165">_xlfn.IFS($Q165="Sun",$O165+1,$Q165="Sat",$O165-1,TRUE,$O165)</f>
        <v>47849</v>
      </c>
      <c r="S165" s="14" t="str">
        <f t="shared" si="39"/>
        <v>Wed</v>
      </c>
      <c r="T165" s="10">
        <f t="shared" si="40"/>
        <v>2031</v>
      </c>
      <c r="U165" s="29">
        <v>47849</v>
      </c>
      <c r="V165" s="29">
        <v>0</v>
      </c>
    </row>
    <row r="166" spans="1:22" ht="13.2" x14ac:dyDescent="0.25">
      <c r="A166" s="15" t="s">
        <v>63</v>
      </c>
      <c r="B166" s="16" t="s">
        <v>17</v>
      </c>
      <c r="C166" s="16" t="s">
        <v>63</v>
      </c>
      <c r="D166" s="16" t="s">
        <v>19</v>
      </c>
      <c r="E166" s="16" t="s">
        <v>20</v>
      </c>
      <c r="F166" s="15"/>
      <c r="G166" s="15">
        <f>G165</f>
        <v>2031</v>
      </c>
      <c r="H166" s="15" t="s">
        <v>21</v>
      </c>
      <c r="I166" s="15" cm="1">
        <f t="array" ref="I166">IFERROR(_xlfn.IFS(H166="Jan",1,H166="Feb",2,H166="Mar",3,H166="Apr",4,H166="May",5,H166="Jun",6,H166="Jul",7,H166="Aug",8,H166="Sep",9,H166="Oct",10,H166="Nov",11,H166="Dec",12),"")</f>
        <v>1</v>
      </c>
      <c r="J166" s="15">
        <v>1</v>
      </c>
      <c r="K166" s="15" t="s">
        <v>22</v>
      </c>
      <c r="L166" s="15" t="s">
        <v>22</v>
      </c>
      <c r="M166" s="15" t="str" cm="1">
        <f t="array" ref="M166">IFERROR(_xlfn.IFS(L166="Sun",1,L166="Mon",2,L166="Tue",3,L166="Wed",4,L166="Thu",5,L166="Fri",6,L166="Sat",7),"")</f>
        <v/>
      </c>
      <c r="N166" s="17">
        <f t="shared" si="38"/>
        <v>47849</v>
      </c>
      <c r="O166" s="17">
        <f t="shared" si="38"/>
        <v>47849</v>
      </c>
      <c r="P166" s="17" t="str">
        <f t="shared" ref="P166:P187" si="41">IF(N166=O166,"Match","Not Match")</f>
        <v>Match</v>
      </c>
      <c r="Q166" s="15" t="str">
        <f t="shared" si="15"/>
        <v>Wed</v>
      </c>
      <c r="R166" s="17" cm="1">
        <f t="array" ref="R166">_xlfn.IFS($Q166="Sun",$O166+1,$Q166="Sat",$O166-1,TRUE,$O166)</f>
        <v>47849</v>
      </c>
      <c r="S166" s="17" t="str">
        <f t="shared" si="39"/>
        <v>Wed</v>
      </c>
      <c r="T166" s="15">
        <f t="shared" si="40"/>
        <v>2031</v>
      </c>
      <c r="U166" s="27">
        <v>0</v>
      </c>
      <c r="V166" s="27">
        <v>47849</v>
      </c>
    </row>
    <row r="167" spans="1:22" ht="13.2" x14ac:dyDescent="0.25">
      <c r="A167" s="15" t="s">
        <v>63</v>
      </c>
      <c r="B167" s="16" t="s">
        <v>64</v>
      </c>
      <c r="C167" s="16" t="s">
        <v>63</v>
      </c>
      <c r="D167" s="16" t="s">
        <v>65</v>
      </c>
      <c r="E167" s="16" t="s">
        <v>26</v>
      </c>
      <c r="F167" s="15"/>
      <c r="G167" s="15">
        <f t="shared" ref="G167:G187" si="42">G166</f>
        <v>2031</v>
      </c>
      <c r="H167" s="15" t="s">
        <v>21</v>
      </c>
      <c r="I167" s="15" cm="1">
        <f t="array" ref="I167">IFERROR(_xlfn.IFS(H167="Jan",1,H167="Feb",2,H167="Mar",3,H167="Apr",4,H167="May",5,H167="Jun",6,H167="Jul",7,H167="Aug",8,H167="Sep",9,H167="Oct",10,H167="Nov",11,H167="Dec",12),"")</f>
        <v>1</v>
      </c>
      <c r="J167" s="15" t="s">
        <v>22</v>
      </c>
      <c r="K167" s="15">
        <v>3</v>
      </c>
      <c r="L167" s="15" t="s">
        <v>28</v>
      </c>
      <c r="M167" s="15" cm="1">
        <f t="array" ref="M167">IFERROR(_xlfn.IFS(L167="Sun",1,L167="Mon",2,L167="Tue",3,L167="Wed",4,L167="Thu",5,L167="Fri",6,L167="Sat",7),"")</f>
        <v>2</v>
      </c>
      <c r="N167" s="17">
        <f>DATE($G167,$I167,1)+7*($K167-1)+CHOOSE(WEEKDAY(DATE($G167,$I167,1)),1,0,6,5,4,3,2)</f>
        <v>47868</v>
      </c>
      <c r="O167" s="17">
        <f>DATE($G167,$I167,1)+7*($K167-1)+MOD(7-WEEKDAY(DATE($G167,$I167,1))+$M167,7)</f>
        <v>47868</v>
      </c>
      <c r="P167" s="17" t="str">
        <f t="shared" si="41"/>
        <v>Match</v>
      </c>
      <c r="Q167" s="15" t="str">
        <f t="shared" si="15"/>
        <v>Mon</v>
      </c>
      <c r="R167" s="17" cm="1">
        <f t="array" ref="R167">_xlfn.IFS($Q167="Sun",$O167+1,$Q167="Sat",$O167-1,TRUE,$O167)</f>
        <v>47868</v>
      </c>
      <c r="S167" s="17" t="str">
        <f t="shared" si="39"/>
        <v>Mon</v>
      </c>
      <c r="T167" s="15">
        <f t="shared" si="40"/>
        <v>2031</v>
      </c>
      <c r="U167" s="27">
        <v>0</v>
      </c>
      <c r="V167" s="27">
        <v>47868</v>
      </c>
    </row>
    <row r="168" spans="1:22" ht="13.2" x14ac:dyDescent="0.25">
      <c r="A168" s="15" t="s">
        <v>85</v>
      </c>
      <c r="B168" s="16" t="s">
        <v>23</v>
      </c>
      <c r="C168" s="16" t="s">
        <v>24</v>
      </c>
      <c r="D168" s="16" t="s">
        <v>25</v>
      </c>
      <c r="E168" s="16" t="s">
        <v>26</v>
      </c>
      <c r="F168" s="15"/>
      <c r="G168" s="15">
        <f t="shared" si="42"/>
        <v>2031</v>
      </c>
      <c r="H168" s="15" t="s">
        <v>27</v>
      </c>
      <c r="I168" s="15" cm="1">
        <f t="array" ref="I168">IFERROR(_xlfn.IFS(H168="Jan",1,H168="Feb",2,H168="Mar",3,H168="Apr",4,H168="May",5,H168="Jun",6,H168="Jul",7,H168="Aug",8,H168="Sep",9,H168="Oct",10,H168="Nov",11,H168="Dec",12),"")</f>
        <v>2</v>
      </c>
      <c r="J168" s="15" t="s">
        <v>22</v>
      </c>
      <c r="K168" s="15">
        <v>3</v>
      </c>
      <c r="L168" s="15" t="s">
        <v>28</v>
      </c>
      <c r="M168" s="15" cm="1">
        <f t="array" ref="M168">IFERROR(_xlfn.IFS(L168="Sun",1,L168="Mon",2,L168="Tue",3,L168="Wed",4,L168="Thu",5,L168="Fri",6,L168="Sat",7),"")</f>
        <v>2</v>
      </c>
      <c r="N168" s="17">
        <f>DATE($G168,$I168,1)+7*($K168-1)+CHOOSE(WEEKDAY(DATE($G168,$I168,1)),1,0,6,5,4,3,2)</f>
        <v>47896</v>
      </c>
      <c r="O168" s="17">
        <f>DATE($G168,$I168,1)+7*($K168-1)+MOD(7-WEEKDAY(DATE($G168,$I168,1))+$M168,7)</f>
        <v>47896</v>
      </c>
      <c r="P168" s="17" t="str">
        <f t="shared" si="41"/>
        <v>Match</v>
      </c>
      <c r="Q168" s="17" t="str">
        <f t="shared" si="15"/>
        <v>Mon</v>
      </c>
      <c r="R168" s="17" cm="1">
        <f t="array" ref="R168">_xlfn.IFS($Q168="Sun",$O168+1,$Q168="Sat",$O168-1,TRUE,$O168)</f>
        <v>47896</v>
      </c>
      <c r="S168" s="17" t="str">
        <f t="shared" si="39"/>
        <v>Mon</v>
      </c>
      <c r="T168" s="15">
        <f t="shared" si="40"/>
        <v>2031</v>
      </c>
      <c r="U168" s="27">
        <v>47896</v>
      </c>
      <c r="V168" s="27">
        <v>0</v>
      </c>
    </row>
    <row r="169" spans="1:22" ht="13.2" x14ac:dyDescent="0.25">
      <c r="A169" s="15" t="s">
        <v>63</v>
      </c>
      <c r="B169" s="16" t="s">
        <v>66</v>
      </c>
      <c r="C169" s="16" t="s">
        <v>63</v>
      </c>
      <c r="D169" s="16" t="s">
        <v>25</v>
      </c>
      <c r="E169" s="16" t="s">
        <v>26</v>
      </c>
      <c r="F169" s="15"/>
      <c r="G169" s="15">
        <f t="shared" si="42"/>
        <v>2031</v>
      </c>
      <c r="H169" s="15" t="s">
        <v>27</v>
      </c>
      <c r="I169" s="15" cm="1">
        <f t="array" ref="I169">IFERROR(_xlfn.IFS(H169="Jan",1,H169="Feb",2,H169="Mar",3,H169="Apr",4,H169="May",5,H169="Jun",6,H169="Jul",7,H169="Aug",8,H169="Sep",9,H169="Oct",10,H169="Nov",11,H169="Dec",12),"")</f>
        <v>2</v>
      </c>
      <c r="J169" s="15" t="s">
        <v>22</v>
      </c>
      <c r="K169" s="15">
        <v>3</v>
      </c>
      <c r="L169" s="15" t="s">
        <v>28</v>
      </c>
      <c r="M169" s="15" cm="1">
        <f t="array" ref="M169">IFERROR(_xlfn.IFS(L169="Sun",1,L169="Mon",2,L169="Tue",3,L169="Wed",4,L169="Thu",5,L169="Fri",6,L169="Sat",7),"")</f>
        <v>2</v>
      </c>
      <c r="N169" s="17">
        <f>DATE($G169,$I169,1)+7*($K169-1)+CHOOSE(WEEKDAY(DATE($G169,$I169,1)),1,0,6,5,4,3,2)</f>
        <v>47896</v>
      </c>
      <c r="O169" s="17">
        <f>DATE($G169,$I169,1)+7*($K169-1)+MOD(7-WEEKDAY(DATE($G169,$I169,1))+$M169,7)</f>
        <v>47896</v>
      </c>
      <c r="P169" s="17" t="str">
        <f t="shared" si="41"/>
        <v>Match</v>
      </c>
      <c r="Q169" s="15" t="str">
        <f t="shared" si="15"/>
        <v>Mon</v>
      </c>
      <c r="R169" s="17" cm="1">
        <f t="array" ref="R169">_xlfn.IFS($Q169="Sun",$O169+1,$Q169="Sat",$O169-1,TRUE,$O169)</f>
        <v>47896</v>
      </c>
      <c r="S169" s="17" t="str">
        <f t="shared" si="39"/>
        <v>Mon</v>
      </c>
      <c r="T169" s="15">
        <f t="shared" si="40"/>
        <v>2031</v>
      </c>
      <c r="U169" s="27">
        <v>0</v>
      </c>
      <c r="V169" s="27">
        <v>47896</v>
      </c>
    </row>
    <row r="170" spans="1:22" ht="13.2" x14ac:dyDescent="0.25">
      <c r="A170" s="15" t="s">
        <v>85</v>
      </c>
      <c r="B170" s="16" t="s">
        <v>29</v>
      </c>
      <c r="C170" s="16" t="s">
        <v>30</v>
      </c>
      <c r="D170" s="16" t="s">
        <v>31</v>
      </c>
      <c r="E170" s="16" t="s">
        <v>32</v>
      </c>
      <c r="F170" s="15" t="s">
        <v>33</v>
      </c>
      <c r="G170" s="15">
        <f t="shared" si="42"/>
        <v>2031</v>
      </c>
      <c r="H170" s="15" t="s">
        <v>22</v>
      </c>
      <c r="I170" s="15" t="str" cm="1">
        <f t="array" ref="I170">IFERROR(_xlfn.IFS(H170="Jan",1,H170="Feb",2,H170="Mar",3,H170="Apr",4,H170="May",5,H170="Jun",6,H170="Jul",7,H170="Aug",8,H170="Sep",9,H170="Oct",10,H170="Nov",11,H170="Dec",12),"")</f>
        <v/>
      </c>
      <c r="J170" s="15" t="s">
        <v>22</v>
      </c>
      <c r="K170" s="15" t="s">
        <v>22</v>
      </c>
      <c r="L170" s="15" t="s">
        <v>22</v>
      </c>
      <c r="M170" s="15" t="str" cm="1">
        <f t="array" ref="M170">IFERROR(_xlfn.IFS(L170="Sun",1,L170="Mon",2,L170="Tue",3,L170="Wed",4,L170="Thu",5,L170="Fri",6,L170="Sat",7),"")</f>
        <v/>
      </c>
      <c r="N170" s="17">
        <f>(FLOOR("5/" &amp; DAY(MINUTE($G170/38)/2+56) &amp; "/" &amp;$G170,7)-34)-2</f>
        <v>47949</v>
      </c>
      <c r="O170" s="17">
        <f>(FLOOR("5/" &amp; DAY(MINUTE($G170/38)/2+56) &amp; "/" &amp;$G170,7)-34)-2</f>
        <v>47949</v>
      </c>
      <c r="P170" s="17" t="str">
        <f t="shared" si="41"/>
        <v>Match</v>
      </c>
      <c r="Q170" s="17" t="str">
        <f t="shared" si="15"/>
        <v>Fri</v>
      </c>
      <c r="R170" s="17" cm="1">
        <f t="array" ref="R170">_xlfn.IFS($Q170="Sun",$O170+1,$Q170="Sat",$O170-1,TRUE,$O170)</f>
        <v>47949</v>
      </c>
      <c r="S170" s="17" t="str">
        <f t="shared" si="39"/>
        <v>Fri</v>
      </c>
      <c r="T170" s="15">
        <f t="shared" si="40"/>
        <v>2031</v>
      </c>
      <c r="U170" s="27">
        <v>47949</v>
      </c>
      <c r="V170" s="27">
        <v>0</v>
      </c>
    </row>
    <row r="171" spans="1:22" ht="13.2" x14ac:dyDescent="0.25">
      <c r="A171" s="15" t="s">
        <v>85</v>
      </c>
      <c r="B171" s="16" t="s">
        <v>34</v>
      </c>
      <c r="C171" s="16" t="s">
        <v>35</v>
      </c>
      <c r="D171" s="16" t="s">
        <v>36</v>
      </c>
      <c r="E171" s="16" t="s">
        <v>37</v>
      </c>
      <c r="F171" s="15"/>
      <c r="G171" s="15">
        <f t="shared" si="42"/>
        <v>2031</v>
      </c>
      <c r="H171" s="15" t="s">
        <v>38</v>
      </c>
      <c r="I171" s="15" cm="1">
        <f t="array" ref="I171">IFERROR(_xlfn.IFS(H171="Jan",1,H171="Feb",2,H171="Mar",3,H171="Apr",4,H171="May",5,H171="Jun",6,H171="Jul",7,H171="Aug",8,H171="Sep",9,H171="Oct",10,H171="Nov",11,H171="Dec",12),"")</f>
        <v>5</v>
      </c>
      <c r="J171" s="15" t="s">
        <v>22</v>
      </c>
      <c r="K171" s="15" t="s">
        <v>22</v>
      </c>
      <c r="L171" s="15" t="s">
        <v>22</v>
      </c>
      <c r="M171" s="15" t="str" cm="1">
        <f t="array" ref="M171">IFERROR(_xlfn.IFS(L171="Sun",1,L171="Mon",2,L171="Tue",3,L171="Wed",4,L171="Thu",5,L171="Fri",6,L171="Sat",7),"")</f>
        <v/>
      </c>
      <c r="N171" s="17">
        <f>DATE($G171,$I171,25)-CHOOSE(WEEKDAY(DATE($G171,$I171,25)),6,7,1,2,3,4,5)</f>
        <v>47987</v>
      </c>
      <c r="O171" s="17">
        <f>DATE($G171,$I171,25)-CHOOSE(WEEKDAY(DATE($G171,$I171,25)),6,7,1,2,3,4,5)</f>
        <v>47987</v>
      </c>
      <c r="P171" s="17" t="str">
        <f t="shared" si="41"/>
        <v>Match</v>
      </c>
      <c r="Q171" s="17" t="str">
        <f t="shared" si="15"/>
        <v>Mon</v>
      </c>
      <c r="R171" s="17" cm="1">
        <f t="array" ref="R171">_xlfn.IFS($Q171="Sun",$O171+1,$Q171="Sat",$O171-1,TRUE,$O171)</f>
        <v>47987</v>
      </c>
      <c r="S171" s="17" t="str">
        <f t="shared" si="39"/>
        <v>Mon</v>
      </c>
      <c r="T171" s="15">
        <f t="shared" si="40"/>
        <v>2031</v>
      </c>
      <c r="U171" s="27">
        <v>47987</v>
      </c>
      <c r="V171" s="27">
        <v>0</v>
      </c>
    </row>
    <row r="172" spans="1:22" ht="13.2" x14ac:dyDescent="0.25">
      <c r="A172" s="15" t="s">
        <v>63</v>
      </c>
      <c r="B172" s="16" t="s">
        <v>67</v>
      </c>
      <c r="C172" s="16" t="s">
        <v>63</v>
      </c>
      <c r="D172" s="16" t="s">
        <v>68</v>
      </c>
      <c r="E172" s="16" t="s">
        <v>69</v>
      </c>
      <c r="F172" s="15"/>
      <c r="G172" s="15">
        <f t="shared" si="42"/>
        <v>2031</v>
      </c>
      <c r="H172" s="15" t="s">
        <v>38</v>
      </c>
      <c r="I172" s="15" cm="1">
        <f t="array" ref="I172">IFERROR(_xlfn.IFS(H172="Jan",1,H172="Feb",2,H172="Mar",3,H172="Apr",4,H172="May",5,H172="Jun",6,H172="Jul",7,H172="Aug",8,H172="Sep",9,H172="Oct",10,H172="Nov",11,H172="Dec",12),"")</f>
        <v>5</v>
      </c>
      <c r="J172" s="15" t="s">
        <v>22</v>
      </c>
      <c r="K172" s="15" t="s">
        <v>22</v>
      </c>
      <c r="L172" s="15" t="s">
        <v>28</v>
      </c>
      <c r="M172" s="15" cm="1">
        <f t="array" ref="M172">IFERROR(_xlfn.IFS(L172="Sun",1,L172="Mon",2,L172="Tue",3,L172="Wed",4,L172="Thu",5,L172="Fri",6,L172="Sat",7),"")</f>
        <v>2</v>
      </c>
      <c r="N172" s="17">
        <f>EOMONTH(DATE($G172,$I172,1),0)-CHOOSE(WEEKDAY(EOMONTH(DATE($G172,$I172,1),0)),6,0,1,2,3,4,5)</f>
        <v>47994</v>
      </c>
      <c r="O172" s="17">
        <f>EOMONTH(DATE($G172,$I172,1),0)-MOD(WEEKDAY(EOMONTH(DATE($G172,$I172,1),0))+5,7)</f>
        <v>47994</v>
      </c>
      <c r="P172" s="17" t="str">
        <f t="shared" si="41"/>
        <v>Match</v>
      </c>
      <c r="Q172" s="15" t="str">
        <f t="shared" si="15"/>
        <v>Mon</v>
      </c>
      <c r="R172" s="17" cm="1">
        <f t="array" ref="R172">_xlfn.IFS($Q172="Sun",$O172+1,$Q172="Sat",$O172-1,TRUE,$O172)</f>
        <v>47994</v>
      </c>
      <c r="S172" s="17" t="str">
        <f t="shared" si="39"/>
        <v>Mon</v>
      </c>
      <c r="T172" s="15">
        <f t="shared" si="40"/>
        <v>2031</v>
      </c>
      <c r="U172" s="27">
        <v>0</v>
      </c>
      <c r="V172" s="27">
        <v>47994</v>
      </c>
    </row>
    <row r="173" spans="1:22" ht="13.2" x14ac:dyDescent="0.25">
      <c r="A173" s="15" t="s">
        <v>63</v>
      </c>
      <c r="B173" s="16" t="s">
        <v>70</v>
      </c>
      <c r="C173" s="16" t="s">
        <v>63</v>
      </c>
      <c r="D173" s="16" t="s">
        <v>71</v>
      </c>
      <c r="E173" s="16" t="s">
        <v>20</v>
      </c>
      <c r="F173" s="15"/>
      <c r="G173" s="15">
        <f t="shared" si="42"/>
        <v>2031</v>
      </c>
      <c r="H173" s="15" t="s">
        <v>72</v>
      </c>
      <c r="I173" s="15" cm="1">
        <f t="array" ref="I173">IFERROR(_xlfn.IFS(H173="Jan",1,H173="Feb",2,H173="Mar",3,H173="Apr",4,H173="May",5,H173="Jun",6,H173="Jul",7,H173="Aug",8,H173="Sep",9,H173="Oct",10,H173="Nov",11,H173="Dec",12),"")</f>
        <v>6</v>
      </c>
      <c r="J173" s="15">
        <v>19</v>
      </c>
      <c r="K173" s="15" t="s">
        <v>22</v>
      </c>
      <c r="L173" s="15" t="s">
        <v>22</v>
      </c>
      <c r="M173" s="15" t="str" cm="1">
        <f t="array" ref="M173">IFERROR(_xlfn.IFS(L173="Sun",1,L173="Mon",2,L173="Tue",3,L173="Wed",4,L173="Thu",5,L173="Fri",6,L173="Sat",7),"")</f>
        <v/>
      </c>
      <c r="N173" s="17">
        <f t="shared" ref="N173:O175" si="43">DATE($G173,$I173,$J173)</f>
        <v>48018</v>
      </c>
      <c r="O173" s="17">
        <f t="shared" si="43"/>
        <v>48018</v>
      </c>
      <c r="P173" s="17" t="str">
        <f t="shared" si="41"/>
        <v>Match</v>
      </c>
      <c r="Q173" s="15" t="str">
        <f t="shared" si="15"/>
        <v>Thu</v>
      </c>
      <c r="R173" s="17" cm="1">
        <f t="array" ref="R173">_xlfn.IFS($Q173="Sun",$O173+1,$Q173="Sat",$O173-1,TRUE,$O173)</f>
        <v>48018</v>
      </c>
      <c r="S173" s="17" t="str">
        <f t="shared" si="39"/>
        <v>Thu</v>
      </c>
      <c r="T173" s="15">
        <f t="shared" si="40"/>
        <v>2031</v>
      </c>
      <c r="U173" s="27">
        <v>0</v>
      </c>
      <c r="V173" s="27">
        <v>48018</v>
      </c>
    </row>
    <row r="174" spans="1:22" ht="13.2" x14ac:dyDescent="0.25">
      <c r="A174" s="15" t="s">
        <v>85</v>
      </c>
      <c r="B174" s="16" t="s">
        <v>39</v>
      </c>
      <c r="C174" s="16" t="s">
        <v>18</v>
      </c>
      <c r="D174" s="18" t="s">
        <v>40</v>
      </c>
      <c r="E174" s="18" t="s">
        <v>20</v>
      </c>
      <c r="F174" s="15"/>
      <c r="G174" s="15">
        <f t="shared" si="42"/>
        <v>2031</v>
      </c>
      <c r="H174" s="19" t="s">
        <v>41</v>
      </c>
      <c r="I174" s="15" cm="1">
        <f t="array" ref="I174">IFERROR(_xlfn.IFS(H174="Jan",1,H174="Feb",2,H174="Mar",3,H174="Apr",4,H174="May",5,H174="Jun",6,H174="Jul",7,H174="Aug",8,H174="Sep",9,H174="Oct",10,H174="Nov",11,H174="Dec",12),"")</f>
        <v>7</v>
      </c>
      <c r="J174" s="15">
        <v>1</v>
      </c>
      <c r="K174" s="15" t="s">
        <v>22</v>
      </c>
      <c r="L174" s="15" t="s">
        <v>22</v>
      </c>
      <c r="M174" s="15" t="str" cm="1">
        <f t="array" ref="M174">IFERROR(_xlfn.IFS(L174="Sun",1,L174="Mon",2,L174="Tue",3,L174="Wed",4,L174="Thu",5,L174="Fri",6,L174="Sat",7),"")</f>
        <v/>
      </c>
      <c r="N174" s="17">
        <f t="shared" si="43"/>
        <v>48030</v>
      </c>
      <c r="O174" s="17">
        <f t="shared" si="43"/>
        <v>48030</v>
      </c>
      <c r="P174" s="17" t="str">
        <f t="shared" si="41"/>
        <v>Match</v>
      </c>
      <c r="Q174" s="17" t="str">
        <f t="shared" si="15"/>
        <v>Tue</v>
      </c>
      <c r="R174" s="17" cm="1">
        <f t="array" ref="R174">_xlfn.IFS($Q174="Sun",$O174+1,$Q174="Sat",$O174-1,TRUE,$O174)</f>
        <v>48030</v>
      </c>
      <c r="S174" s="17" t="str">
        <f t="shared" si="39"/>
        <v>Tue</v>
      </c>
      <c r="T174" s="15">
        <f t="shared" si="40"/>
        <v>2031</v>
      </c>
      <c r="U174" s="27">
        <v>48030</v>
      </c>
      <c r="V174" s="27">
        <v>0</v>
      </c>
    </row>
    <row r="175" spans="1:22" ht="13.2" x14ac:dyDescent="0.25">
      <c r="A175" s="15" t="s">
        <v>63</v>
      </c>
      <c r="B175" s="16" t="s">
        <v>73</v>
      </c>
      <c r="C175" s="16" t="s">
        <v>63</v>
      </c>
      <c r="D175" s="16" t="s">
        <v>74</v>
      </c>
      <c r="E175" s="16" t="s">
        <v>20</v>
      </c>
      <c r="F175" s="15"/>
      <c r="G175" s="15">
        <f t="shared" si="42"/>
        <v>2031</v>
      </c>
      <c r="H175" s="15" t="s">
        <v>41</v>
      </c>
      <c r="I175" s="15" cm="1">
        <f t="array" ref="I175">IFERROR(_xlfn.IFS(H175="Jan",1,H175="Feb",2,H175="Mar",3,H175="Apr",4,H175="May",5,H175="Jun",6,H175="Jul",7,H175="Aug",8,H175="Sep",9,H175="Oct",10,H175="Nov",11,H175="Dec",12),"")</f>
        <v>7</v>
      </c>
      <c r="J175" s="15">
        <v>4</v>
      </c>
      <c r="K175" s="15" t="s">
        <v>22</v>
      </c>
      <c r="L175" s="15" t="s">
        <v>22</v>
      </c>
      <c r="M175" s="15" t="str" cm="1">
        <f t="array" ref="M175">IFERROR(_xlfn.IFS(L175="Sun",1,L175="Mon",2,L175="Tue",3,L175="Wed",4,L175="Thu",5,L175="Fri",6,L175="Sat",7),"")</f>
        <v/>
      </c>
      <c r="N175" s="17">
        <f t="shared" si="43"/>
        <v>48033</v>
      </c>
      <c r="O175" s="17">
        <f t="shared" si="43"/>
        <v>48033</v>
      </c>
      <c r="P175" s="17" t="str">
        <f t="shared" si="41"/>
        <v>Match</v>
      </c>
      <c r="Q175" s="15" t="str">
        <f t="shared" si="15"/>
        <v>Fri</v>
      </c>
      <c r="R175" s="17" cm="1">
        <f t="array" ref="R175">_xlfn.IFS($Q175="Sun",$O175+1,$Q175="Sat",$O175-1,TRUE,$O175)</f>
        <v>48033</v>
      </c>
      <c r="S175" s="17" t="str">
        <f t="shared" si="39"/>
        <v>Fri</v>
      </c>
      <c r="T175" s="15">
        <f t="shared" si="40"/>
        <v>2031</v>
      </c>
      <c r="U175" s="27">
        <v>0</v>
      </c>
      <c r="V175" s="27">
        <v>48033</v>
      </c>
    </row>
    <row r="176" spans="1:22" ht="13.2" x14ac:dyDescent="0.25">
      <c r="A176" s="15" t="s">
        <v>85</v>
      </c>
      <c r="B176" s="16" t="s">
        <v>42</v>
      </c>
      <c r="C176" s="16" t="s">
        <v>43</v>
      </c>
      <c r="D176" s="16" t="s">
        <v>44</v>
      </c>
      <c r="E176" s="16" t="s">
        <v>26</v>
      </c>
      <c r="F176" s="15"/>
      <c r="G176" s="15">
        <f t="shared" si="42"/>
        <v>2031</v>
      </c>
      <c r="H176" s="15" t="s">
        <v>45</v>
      </c>
      <c r="I176" s="15" cm="1">
        <f t="array" ref="I176">IFERROR(_xlfn.IFS(H176="Jan",1,H176="Feb",2,H176="Mar",3,H176="Apr",4,H176="May",5,H176="Jun",6,H176="Jul",7,H176="Aug",8,H176="Sep",9,H176="Oct",10,H176="Nov",11,H176="Dec",12),"")</f>
        <v>8</v>
      </c>
      <c r="J176" s="15" t="s">
        <v>22</v>
      </c>
      <c r="K176" s="15">
        <v>1</v>
      </c>
      <c r="L176" s="15" t="s">
        <v>28</v>
      </c>
      <c r="M176" s="15" cm="1">
        <f t="array" ref="M176">IFERROR(_xlfn.IFS(L176="Sun",1,L176="Mon",2,L176="Tue",3,L176="Wed",4,L176="Thu",5,L176="Fri",6,L176="Sat",7),"")</f>
        <v>2</v>
      </c>
      <c r="N176" s="17">
        <f>DATE($G176,$I176,1)+7*($K176-1)+CHOOSE(WEEKDAY(DATE($G176,$I176,1)),1,0,6,5,4,3,2)</f>
        <v>48064</v>
      </c>
      <c r="O176" s="17">
        <f>DATE($G176,$I176,1)+7*($K176-1)+MOD(7-WEEKDAY(DATE($G176,$I176,1))+$M176,7)</f>
        <v>48064</v>
      </c>
      <c r="P176" s="17" t="str">
        <f t="shared" si="41"/>
        <v>Match</v>
      </c>
      <c r="Q176" s="17" t="str">
        <f t="shared" si="15"/>
        <v>Mon</v>
      </c>
      <c r="R176" s="17" cm="1">
        <f t="array" ref="R176">_xlfn.IFS($Q176="Sun",$O176+1,$Q176="Sat",$O176-1,TRUE,$O176)</f>
        <v>48064</v>
      </c>
      <c r="S176" s="17" t="str">
        <f t="shared" si="39"/>
        <v>Mon</v>
      </c>
      <c r="T176" s="15">
        <f t="shared" si="40"/>
        <v>2031</v>
      </c>
      <c r="U176" s="27">
        <v>48064</v>
      </c>
      <c r="V176" s="27">
        <v>0</v>
      </c>
    </row>
    <row r="177" spans="1:22" ht="13.2" x14ac:dyDescent="0.25">
      <c r="A177" s="15" t="s">
        <v>85</v>
      </c>
      <c r="B177" s="16" t="s">
        <v>46</v>
      </c>
      <c r="C177" s="16" t="s">
        <v>18</v>
      </c>
      <c r="D177" s="16" t="s">
        <v>47</v>
      </c>
      <c r="E177" s="16" t="s">
        <v>26</v>
      </c>
      <c r="F177" s="15"/>
      <c r="G177" s="15">
        <f t="shared" si="42"/>
        <v>2031</v>
      </c>
      <c r="H177" s="15" t="s">
        <v>48</v>
      </c>
      <c r="I177" s="15" cm="1">
        <f t="array" ref="I177">IFERROR(_xlfn.IFS(H177="Jan",1,H177="Feb",2,H177="Mar",3,H177="Apr",4,H177="May",5,H177="Jun",6,H177="Jul",7,H177="Aug",8,H177="Sep",9,H177="Oct",10,H177="Nov",11,H177="Dec",12),"")</f>
        <v>9</v>
      </c>
      <c r="J177" s="15" t="s">
        <v>22</v>
      </c>
      <c r="K177" s="15">
        <v>1</v>
      </c>
      <c r="L177" s="15" t="s">
        <v>28</v>
      </c>
      <c r="M177" s="15" cm="1">
        <f t="array" ref="M177">IFERROR(_xlfn.IFS(L177="Sun",1,L177="Mon",2,L177="Tue",3,L177="Wed",4,L177="Thu",5,L177="Fri",6,L177="Sat",7),"")</f>
        <v>2</v>
      </c>
      <c r="N177" s="17">
        <f>DATE($G177,$I177,1)+7*($K177-1)+CHOOSE(WEEKDAY(DATE($G177,$I177,1)),1,0,6,5,4,3,2)</f>
        <v>48092</v>
      </c>
      <c r="O177" s="17">
        <f>DATE($G177,$I177,1)+7*($K177-1)+MOD(7-WEEKDAY(DATE($G177,$I177,1))+$M177,7)</f>
        <v>48092</v>
      </c>
      <c r="P177" s="17" t="str">
        <f t="shared" si="41"/>
        <v>Match</v>
      </c>
      <c r="Q177" s="17" t="str">
        <f t="shared" si="15"/>
        <v>Mon</v>
      </c>
      <c r="R177" s="17" cm="1">
        <f t="array" ref="R177">_xlfn.IFS($Q177="Sun",$O177+1,$Q177="Sat",$O177-1,TRUE,$O177)</f>
        <v>48092</v>
      </c>
      <c r="S177" s="17" t="str">
        <f t="shared" si="39"/>
        <v>Mon</v>
      </c>
      <c r="T177" s="15">
        <f t="shared" si="40"/>
        <v>2031</v>
      </c>
      <c r="U177" s="27">
        <v>48092</v>
      </c>
      <c r="V177" s="27">
        <v>0</v>
      </c>
    </row>
    <row r="178" spans="1:22" ht="13.2" x14ac:dyDescent="0.25">
      <c r="A178" s="15" t="s">
        <v>63</v>
      </c>
      <c r="B178" s="16" t="s">
        <v>75</v>
      </c>
      <c r="C178" s="16" t="s">
        <v>63</v>
      </c>
      <c r="D178" s="16" t="s">
        <v>47</v>
      </c>
      <c r="E178" s="16" t="s">
        <v>26</v>
      </c>
      <c r="F178" s="15"/>
      <c r="G178" s="15">
        <f t="shared" si="42"/>
        <v>2031</v>
      </c>
      <c r="H178" s="15" t="s">
        <v>48</v>
      </c>
      <c r="I178" s="15" cm="1">
        <f t="array" ref="I178">IFERROR(_xlfn.IFS(H178="Jan",1,H178="Feb",2,H178="Mar",3,H178="Apr",4,H178="May",5,H178="Jun",6,H178="Jul",7,H178="Aug",8,H178="Sep",9,H178="Oct",10,H178="Nov",11,H178="Dec",12),"")</f>
        <v>9</v>
      </c>
      <c r="J178" s="15" t="s">
        <v>22</v>
      </c>
      <c r="K178" s="15">
        <v>1</v>
      </c>
      <c r="L178" s="15" t="s">
        <v>28</v>
      </c>
      <c r="M178" s="15" cm="1">
        <f t="array" ref="M178">IFERROR(_xlfn.IFS(L178="Sun",1,L178="Mon",2,L178="Tue",3,L178="Wed",4,L178="Thu",5,L178="Fri",6,L178="Sat",7),"")</f>
        <v>2</v>
      </c>
      <c r="N178" s="17">
        <f>DATE($G178,$I178,1)+7*($K178-1)+CHOOSE(WEEKDAY(DATE($G178,$I178,1)),1,0,6,5,4,3,2)</f>
        <v>48092</v>
      </c>
      <c r="O178" s="17">
        <f>DATE($G178,$I178,1)+7*($K178-1)+MOD(7-WEEKDAY(DATE($G178,$I178,1))+$M178,7)</f>
        <v>48092</v>
      </c>
      <c r="P178" s="17" t="str">
        <f t="shared" si="41"/>
        <v>Match</v>
      </c>
      <c r="Q178" s="15" t="str">
        <f t="shared" si="15"/>
        <v>Mon</v>
      </c>
      <c r="R178" s="17" cm="1">
        <f t="array" ref="R178">_xlfn.IFS($Q178="Sun",$O178+1,$Q178="Sat",$O178-1,TRUE,$O178)</f>
        <v>48092</v>
      </c>
      <c r="S178" s="17" t="str">
        <f t="shared" si="39"/>
        <v>Mon</v>
      </c>
      <c r="T178" s="15">
        <f t="shared" si="40"/>
        <v>2031</v>
      </c>
      <c r="U178" s="27">
        <v>0</v>
      </c>
      <c r="V178" s="27">
        <v>48092</v>
      </c>
    </row>
    <row r="179" spans="1:22" ht="13.2" x14ac:dyDescent="0.25">
      <c r="A179" s="15" t="s">
        <v>85</v>
      </c>
      <c r="B179" s="16" t="s">
        <v>49</v>
      </c>
      <c r="C179" s="16" t="s">
        <v>18</v>
      </c>
      <c r="D179" s="18" t="s">
        <v>50</v>
      </c>
      <c r="E179" s="18" t="s">
        <v>20</v>
      </c>
      <c r="F179" s="15"/>
      <c r="G179" s="15">
        <f t="shared" si="42"/>
        <v>2031</v>
      </c>
      <c r="H179" s="19" t="s">
        <v>48</v>
      </c>
      <c r="I179" s="15" cm="1">
        <f t="array" ref="I179">IFERROR(_xlfn.IFS(H179="Jan",1,H179="Feb",2,H179="Mar",3,H179="Apr",4,H179="May",5,H179="Jun",6,H179="Jul",7,H179="Aug",8,H179="Sep",9,H179="Oct",10,H179="Nov",11,H179="Dec",12),"")</f>
        <v>9</v>
      </c>
      <c r="J179" s="15">
        <v>30</v>
      </c>
      <c r="K179" s="15" t="s">
        <v>22</v>
      </c>
      <c r="L179" s="15" t="s">
        <v>22</v>
      </c>
      <c r="M179" s="15" t="str" cm="1">
        <f t="array" ref="M179">IFERROR(_xlfn.IFS(L179="Sun",1,L179="Mon",2,L179="Tue",3,L179="Wed",4,L179="Thu",5,L179="Fri",6,L179="Sat",7),"")</f>
        <v/>
      </c>
      <c r="N179" s="17">
        <f>DATE($G179,$I179,$J179)</f>
        <v>48121</v>
      </c>
      <c r="O179" s="17">
        <f>DATE($G179,$I179,$J179)</f>
        <v>48121</v>
      </c>
      <c r="P179" s="17" t="str">
        <f t="shared" si="41"/>
        <v>Match</v>
      </c>
      <c r="Q179" s="17" t="str">
        <f t="shared" si="15"/>
        <v>Tue</v>
      </c>
      <c r="R179" s="17" cm="1">
        <f t="array" ref="R179">_xlfn.IFS($Q179="Sun",$O179+1,$Q179="Sat",$O179-1,TRUE,$O179)</f>
        <v>48121</v>
      </c>
      <c r="S179" s="17" t="str">
        <f t="shared" si="39"/>
        <v>Tue</v>
      </c>
      <c r="T179" s="15">
        <f t="shared" si="40"/>
        <v>2031</v>
      </c>
      <c r="U179" s="27">
        <v>48121</v>
      </c>
      <c r="V179" s="27">
        <v>0</v>
      </c>
    </row>
    <row r="180" spans="1:22" ht="13.2" x14ac:dyDescent="0.25">
      <c r="A180" s="15" t="s">
        <v>85</v>
      </c>
      <c r="B180" s="16" t="s">
        <v>51</v>
      </c>
      <c r="C180" s="16" t="s">
        <v>35</v>
      </c>
      <c r="D180" s="16" t="s">
        <v>52</v>
      </c>
      <c r="E180" s="16" t="s">
        <v>26</v>
      </c>
      <c r="F180" s="15"/>
      <c r="G180" s="15">
        <f t="shared" si="42"/>
        <v>2031</v>
      </c>
      <c r="H180" s="15" t="s">
        <v>53</v>
      </c>
      <c r="I180" s="15" cm="1">
        <f t="array" ref="I180">IFERROR(_xlfn.IFS(H180="Jan",1,H180="Feb",2,H180="Mar",3,H180="Apr",4,H180="May",5,H180="Jun",6,H180="Jul",7,H180="Aug",8,H180="Sep",9,H180="Oct",10,H180="Nov",11,H180="Dec",12),"")</f>
        <v>10</v>
      </c>
      <c r="J180" s="15" t="s">
        <v>22</v>
      </c>
      <c r="K180" s="15">
        <v>2</v>
      </c>
      <c r="L180" s="15" t="s">
        <v>28</v>
      </c>
      <c r="M180" s="15" cm="1">
        <f t="array" ref="M180">IFERROR(_xlfn.IFS(L180="Sun",1,L180="Mon",2,L180="Tue",3,L180="Wed",4,L180="Thu",5,L180="Fri",6,L180="Sat",7),"")</f>
        <v>2</v>
      </c>
      <c r="N180" s="17">
        <f>DATE($G180,$I180,1)+7*($K180-1)+CHOOSE(WEEKDAY(DATE($G180,$I180,1)),1,0,6,5,4,3,2)</f>
        <v>48134</v>
      </c>
      <c r="O180" s="17">
        <f>DATE($G180,$I180,1)+7*($K180-1)+MOD(7-WEEKDAY(DATE($G180,$I180,1))+$M180,7)</f>
        <v>48134</v>
      </c>
      <c r="P180" s="17" t="str">
        <f t="shared" si="41"/>
        <v>Match</v>
      </c>
      <c r="Q180" s="17" t="str">
        <f t="shared" si="15"/>
        <v>Mon</v>
      </c>
      <c r="R180" s="17" cm="1">
        <f t="array" ref="R180">_xlfn.IFS($Q180="Sun",$O180+1,$Q180="Sat",$O180-1,TRUE,$O180)</f>
        <v>48134</v>
      </c>
      <c r="S180" s="17" t="str">
        <f t="shared" si="39"/>
        <v>Mon</v>
      </c>
      <c r="T180" s="15">
        <f t="shared" si="40"/>
        <v>2031</v>
      </c>
      <c r="U180" s="27">
        <v>48134</v>
      </c>
      <c r="V180" s="27">
        <v>0</v>
      </c>
    </row>
    <row r="181" spans="1:22" ht="13.2" x14ac:dyDescent="0.25">
      <c r="A181" s="15" t="s">
        <v>63</v>
      </c>
      <c r="B181" s="16" t="s">
        <v>76</v>
      </c>
      <c r="C181" s="16" t="s">
        <v>63</v>
      </c>
      <c r="D181" s="16" t="s">
        <v>52</v>
      </c>
      <c r="E181" s="16" t="s">
        <v>26</v>
      </c>
      <c r="F181" s="15"/>
      <c r="G181" s="15">
        <f t="shared" si="42"/>
        <v>2031</v>
      </c>
      <c r="H181" s="15" t="s">
        <v>53</v>
      </c>
      <c r="I181" s="15" cm="1">
        <f t="array" ref="I181">IFERROR(_xlfn.IFS(H181="Jan",1,H181="Feb",2,H181="Mar",3,H181="Apr",4,H181="May",5,H181="Jun",6,H181="Jul",7,H181="Aug",8,H181="Sep",9,H181="Oct",10,H181="Nov",11,H181="Dec",12),"")</f>
        <v>10</v>
      </c>
      <c r="J181" s="15" t="s">
        <v>22</v>
      </c>
      <c r="K181" s="15">
        <v>2</v>
      </c>
      <c r="L181" s="15" t="s">
        <v>28</v>
      </c>
      <c r="M181" s="15" cm="1">
        <f t="array" ref="M181">IFERROR(_xlfn.IFS(L181="Sun",1,L181="Mon",2,L181="Tue",3,L181="Wed",4,L181="Thu",5,L181="Fri",6,L181="Sat",7),"")</f>
        <v>2</v>
      </c>
      <c r="N181" s="17">
        <f>DATE($G181,$I181,1)+7*($K181-1)+CHOOSE(WEEKDAY(DATE($G181,$I181,1)),1,0,6,5,4,3,2)</f>
        <v>48134</v>
      </c>
      <c r="O181" s="17">
        <f>DATE($G181,$I181,1)+7*($K181-1)+MOD(7-WEEKDAY(DATE($G181,$I181,1))+$M181,7)</f>
        <v>48134</v>
      </c>
      <c r="P181" s="17" t="str">
        <f t="shared" si="41"/>
        <v>Match</v>
      </c>
      <c r="Q181" s="15" t="str">
        <f t="shared" si="15"/>
        <v>Mon</v>
      </c>
      <c r="R181" s="17" cm="1">
        <f t="array" ref="R181">_xlfn.IFS($Q181="Sun",$O181+1,$Q181="Sat",$O181-1,TRUE,$O181)</f>
        <v>48134</v>
      </c>
      <c r="S181" s="17" t="str">
        <f t="shared" si="39"/>
        <v>Mon</v>
      </c>
      <c r="T181" s="15">
        <f t="shared" si="40"/>
        <v>2031</v>
      </c>
      <c r="U181" s="27">
        <v>0</v>
      </c>
      <c r="V181" s="27">
        <v>48134</v>
      </c>
    </row>
    <row r="182" spans="1:22" ht="13.2" x14ac:dyDescent="0.25">
      <c r="A182" s="15" t="s">
        <v>85</v>
      </c>
      <c r="B182" s="16" t="s">
        <v>54</v>
      </c>
      <c r="C182" s="16" t="s">
        <v>55</v>
      </c>
      <c r="D182" s="18" t="s">
        <v>56</v>
      </c>
      <c r="E182" s="18" t="s">
        <v>20</v>
      </c>
      <c r="F182" s="15"/>
      <c r="G182" s="15">
        <f t="shared" si="42"/>
        <v>2031</v>
      </c>
      <c r="H182" s="19" t="s">
        <v>57</v>
      </c>
      <c r="I182" s="15" cm="1">
        <f t="array" ref="I182">IFERROR(_xlfn.IFS(H182="Jan",1,H182="Feb",2,H182="Mar",3,H182="Apr",4,H182="May",5,H182="Jun",6,H182="Jul",7,H182="Aug",8,H182="Sep",9,H182="Oct",10,H182="Nov",11,H182="Dec",12),"")</f>
        <v>11</v>
      </c>
      <c r="J182" s="15">
        <v>11</v>
      </c>
      <c r="K182" s="15" t="s">
        <v>22</v>
      </c>
      <c r="L182" s="15" t="s">
        <v>22</v>
      </c>
      <c r="M182" s="15" t="str" cm="1">
        <f t="array" ref="M182">IFERROR(_xlfn.IFS(L182="Sun",1,L182="Mon",2,L182="Tue",3,L182="Wed",4,L182="Thu",5,L182="Fri",6,L182="Sat",7),"")</f>
        <v/>
      </c>
      <c r="N182" s="17">
        <f>DATE($G182,$I182,$J182)</f>
        <v>48163</v>
      </c>
      <c r="O182" s="17">
        <f>DATE($G182,$I182,$J182)</f>
        <v>48163</v>
      </c>
      <c r="P182" s="17" t="str">
        <f t="shared" si="41"/>
        <v>Match</v>
      </c>
      <c r="Q182" s="17" t="str">
        <f t="shared" si="15"/>
        <v>Tue</v>
      </c>
      <c r="R182" s="17" cm="1">
        <f t="array" ref="R182">_xlfn.IFS($Q182="Sun",$O182+1,$Q182="Sat",$O182-1,TRUE,$O182)</f>
        <v>48163</v>
      </c>
      <c r="S182" s="17" t="str">
        <f t="shared" si="39"/>
        <v>Tue</v>
      </c>
      <c r="T182" s="15">
        <f t="shared" si="40"/>
        <v>2031</v>
      </c>
      <c r="U182" s="27">
        <v>48163</v>
      </c>
      <c r="V182" s="27">
        <v>0</v>
      </c>
    </row>
    <row r="183" spans="1:22" ht="13.2" x14ac:dyDescent="0.25">
      <c r="A183" s="15" t="s">
        <v>63</v>
      </c>
      <c r="B183" s="16" t="s">
        <v>77</v>
      </c>
      <c r="C183" s="16" t="s">
        <v>63</v>
      </c>
      <c r="D183" s="16" t="s">
        <v>56</v>
      </c>
      <c r="E183" s="16" t="s">
        <v>20</v>
      </c>
      <c r="F183" s="15"/>
      <c r="G183" s="15">
        <f t="shared" si="42"/>
        <v>2031</v>
      </c>
      <c r="H183" s="15" t="s">
        <v>57</v>
      </c>
      <c r="I183" s="15" cm="1">
        <f t="array" ref="I183">IFERROR(_xlfn.IFS(H183="Jan",1,H183="Feb",2,H183="Mar",3,H183="Apr",4,H183="May",5,H183="Jun",6,H183="Jul",7,H183="Aug",8,H183="Sep",9,H183="Oct",10,H183="Nov",11,H183="Dec",12),"")</f>
        <v>11</v>
      </c>
      <c r="J183" s="15">
        <v>11</v>
      </c>
      <c r="K183" s="15" t="s">
        <v>22</v>
      </c>
      <c r="L183" s="15" t="s">
        <v>22</v>
      </c>
      <c r="M183" s="15" t="str" cm="1">
        <f t="array" ref="M183">IFERROR(_xlfn.IFS(L183="Sun",1,L183="Mon",2,L183="Tue",3,L183="Wed",4,L183="Thu",5,L183="Fri",6,L183="Sat",7),"")</f>
        <v/>
      </c>
      <c r="N183" s="17">
        <f>DATE($G183,$I183,$J183)</f>
        <v>48163</v>
      </c>
      <c r="O183" s="17">
        <f>DATE($G183,$I183,$J183)</f>
        <v>48163</v>
      </c>
      <c r="P183" s="17" t="str">
        <f t="shared" si="41"/>
        <v>Match</v>
      </c>
      <c r="Q183" s="15" t="str">
        <f t="shared" si="15"/>
        <v>Tue</v>
      </c>
      <c r="R183" s="17" cm="1">
        <f t="array" ref="R183">_xlfn.IFS($Q183="Sun",$O183+1,$Q183="Sat",$O183-1,TRUE,$O183)</f>
        <v>48163</v>
      </c>
      <c r="S183" s="17" t="str">
        <f t="shared" si="39"/>
        <v>Tue</v>
      </c>
      <c r="T183" s="15">
        <f t="shared" si="40"/>
        <v>2031</v>
      </c>
      <c r="U183" s="27">
        <v>0</v>
      </c>
      <c r="V183" s="27">
        <v>48163</v>
      </c>
    </row>
    <row r="184" spans="1:22" ht="13.2" x14ac:dyDescent="0.25">
      <c r="A184" s="15" t="s">
        <v>63</v>
      </c>
      <c r="B184" s="16" t="s">
        <v>78</v>
      </c>
      <c r="C184" s="16" t="s">
        <v>63</v>
      </c>
      <c r="D184" s="16" t="s">
        <v>79</v>
      </c>
      <c r="E184" s="16" t="s">
        <v>80</v>
      </c>
      <c r="F184" s="15"/>
      <c r="G184" s="15">
        <f t="shared" si="42"/>
        <v>2031</v>
      </c>
      <c r="H184" s="15" t="s">
        <v>57</v>
      </c>
      <c r="I184" s="15" cm="1">
        <f t="array" ref="I184">IFERROR(_xlfn.IFS(H184="Jan",1,H184="Feb",2,H184="Mar",3,H184="Apr",4,H184="May",5,H184="Jun",6,H184="Jul",7,H184="Aug",8,H184="Sep",9,H184="Oct",10,H184="Nov",11,H184="Dec",12),"")</f>
        <v>11</v>
      </c>
      <c r="J184" s="15" t="s">
        <v>22</v>
      </c>
      <c r="K184" s="15">
        <v>4</v>
      </c>
      <c r="L184" s="15" t="s">
        <v>81</v>
      </c>
      <c r="M184" s="15" cm="1">
        <f t="array" ref="M184">IFERROR(_xlfn.IFS(L184="Sun",1,L184="Mon",2,L184="Tue",3,L184="Wed",4,L184="Thu",5,L184="Fri",6,L184="Sat",7),"")</f>
        <v>5</v>
      </c>
      <c r="N184" s="17">
        <f>DATE($G184,$I184,1)+7*($K184-1)+CHOOSE(WEEKDAY(DATE($G184,$I184,1)),4,3,2,1,0,6,5)</f>
        <v>48179</v>
      </c>
      <c r="O184" s="17">
        <f>DATE($G184,$I184,1)+7*($K184-1)+MOD(7-WEEKDAY(DATE($G184,$I184,1))+$M184,7)</f>
        <v>48179</v>
      </c>
      <c r="P184" s="17" t="str">
        <f t="shared" si="41"/>
        <v>Match</v>
      </c>
      <c r="Q184" s="15" t="str">
        <f t="shared" si="15"/>
        <v>Thu</v>
      </c>
      <c r="R184" s="17" cm="1">
        <f t="array" ref="R184">_xlfn.IFS($Q184="Sun",$O184+1,$Q184="Sat",$O184-1,TRUE,$O184)</f>
        <v>48179</v>
      </c>
      <c r="S184" s="17" t="str">
        <f t="shared" si="39"/>
        <v>Thu</v>
      </c>
      <c r="T184" s="15">
        <f t="shared" si="40"/>
        <v>2031</v>
      </c>
      <c r="U184" s="27">
        <v>0</v>
      </c>
      <c r="V184" s="27">
        <v>48179</v>
      </c>
    </row>
    <row r="185" spans="1:22" ht="13.2" x14ac:dyDescent="0.25">
      <c r="A185" s="15" t="s">
        <v>85</v>
      </c>
      <c r="B185" s="16" t="s">
        <v>58</v>
      </c>
      <c r="C185" s="16" t="s">
        <v>18</v>
      </c>
      <c r="D185" s="18" t="s">
        <v>59</v>
      </c>
      <c r="E185" s="18" t="s">
        <v>20</v>
      </c>
      <c r="F185" s="15"/>
      <c r="G185" s="15">
        <f t="shared" si="42"/>
        <v>2031</v>
      </c>
      <c r="H185" s="19" t="s">
        <v>60</v>
      </c>
      <c r="I185" s="15" cm="1">
        <f t="array" ref="I185">IFERROR(_xlfn.IFS(H185="Jan",1,H185="Feb",2,H185="Mar",3,H185="Apr",4,H185="May",5,H185="Jun",6,H185="Jul",7,H185="Aug",8,H185="Sep",9,H185="Oct",10,H185="Nov",11,H185="Dec",12),"")</f>
        <v>12</v>
      </c>
      <c r="J185" s="15">
        <v>25</v>
      </c>
      <c r="K185" s="15" t="s">
        <v>22</v>
      </c>
      <c r="L185" s="15" t="s">
        <v>22</v>
      </c>
      <c r="M185" s="15" t="str" cm="1">
        <f t="array" ref="M185">IFERROR(_xlfn.IFS(L185="Sun",1,L185="Mon",2,L185="Tue",3,L185="Wed",4,L185="Thu",5,L185="Fri",6,L185="Sat",7),"")</f>
        <v/>
      </c>
      <c r="N185" s="17">
        <f t="shared" ref="N185:O187" si="44">DATE($G185,$I185,$J185)</f>
        <v>48207</v>
      </c>
      <c r="O185" s="17">
        <f t="shared" si="44"/>
        <v>48207</v>
      </c>
      <c r="P185" s="17" t="str">
        <f t="shared" si="41"/>
        <v>Match</v>
      </c>
      <c r="Q185" s="17" t="str">
        <f t="shared" si="15"/>
        <v>Thu</v>
      </c>
      <c r="R185" s="17" cm="1">
        <f t="array" ref="R185">_xlfn.IFS($Q185="Sun",$O185+1,$Q185="Sat",$O185-1,TRUE,$O185)</f>
        <v>48207</v>
      </c>
      <c r="S185" s="17" t="str">
        <f t="shared" si="39"/>
        <v>Thu</v>
      </c>
      <c r="T185" s="15">
        <f t="shared" si="40"/>
        <v>2031</v>
      </c>
      <c r="U185" s="27">
        <v>48207</v>
      </c>
      <c r="V185" s="27">
        <v>0</v>
      </c>
    </row>
    <row r="186" spans="1:22" ht="13.2" x14ac:dyDescent="0.25">
      <c r="A186" s="15" t="s">
        <v>63</v>
      </c>
      <c r="B186" s="16" t="s">
        <v>58</v>
      </c>
      <c r="C186" s="16" t="s">
        <v>63</v>
      </c>
      <c r="D186" s="16" t="s">
        <v>59</v>
      </c>
      <c r="E186" s="16" t="s">
        <v>20</v>
      </c>
      <c r="F186" s="15"/>
      <c r="G186" s="15">
        <f t="shared" si="42"/>
        <v>2031</v>
      </c>
      <c r="H186" s="15" t="s">
        <v>60</v>
      </c>
      <c r="I186" s="15" cm="1">
        <f t="array" ref="I186">IFERROR(_xlfn.IFS(H186="Jan",1,H186="Feb",2,H186="Mar",3,H186="Apr",4,H186="May",5,H186="Jun",6,H186="Jul",7,H186="Aug",8,H186="Sep",9,H186="Oct",10,H186="Nov",11,H186="Dec",12),"")</f>
        <v>12</v>
      </c>
      <c r="J186" s="15">
        <v>25</v>
      </c>
      <c r="K186" s="15" t="s">
        <v>22</v>
      </c>
      <c r="L186" s="15" t="s">
        <v>22</v>
      </c>
      <c r="M186" s="15" t="str" cm="1">
        <f t="array" ref="M186">IFERROR(_xlfn.IFS(L186="Sun",1,L186="Mon",2,L186="Tue",3,L186="Wed",4,L186="Thu",5,L186="Fri",6,L186="Sat",7),"")</f>
        <v/>
      </c>
      <c r="N186" s="17">
        <f t="shared" si="44"/>
        <v>48207</v>
      </c>
      <c r="O186" s="17">
        <f t="shared" si="44"/>
        <v>48207</v>
      </c>
      <c r="P186" s="17" t="str">
        <f t="shared" si="41"/>
        <v>Match</v>
      </c>
      <c r="Q186" s="15" t="str">
        <f t="shared" si="15"/>
        <v>Thu</v>
      </c>
      <c r="R186" s="17" cm="1">
        <f t="array" ref="R186">_xlfn.IFS($Q186="Sun",$O186+1,$Q186="Sat",$O186-1,TRUE,$O186)</f>
        <v>48207</v>
      </c>
      <c r="S186" s="17" t="str">
        <f t="shared" si="39"/>
        <v>Thu</v>
      </c>
      <c r="T186" s="15">
        <f t="shared" si="40"/>
        <v>2031</v>
      </c>
      <c r="U186" s="27">
        <v>0</v>
      </c>
      <c r="V186" s="27">
        <v>48207</v>
      </c>
    </row>
    <row r="187" spans="1:22" ht="13.2" x14ac:dyDescent="0.25">
      <c r="A187" s="20" t="s">
        <v>85</v>
      </c>
      <c r="B187" s="21" t="s">
        <v>82</v>
      </c>
      <c r="C187" s="21" t="s">
        <v>83</v>
      </c>
      <c r="D187" s="22" t="s">
        <v>84</v>
      </c>
      <c r="E187" s="22" t="s">
        <v>20</v>
      </c>
      <c r="F187" s="20"/>
      <c r="G187" s="20">
        <f t="shared" si="42"/>
        <v>2031</v>
      </c>
      <c r="H187" s="23" t="s">
        <v>60</v>
      </c>
      <c r="I187" s="20" cm="1">
        <f t="array" ref="I187">IFERROR(_xlfn.IFS(H187="Jan",1,H187="Feb",2,H187="Mar",3,H187="Apr",4,H187="May",5,H187="Jun",6,H187="Jul",7,H187="Aug",8,H187="Sep",9,H187="Oct",10,H187="Nov",11,H187="Dec",12),"")</f>
        <v>12</v>
      </c>
      <c r="J187" s="20">
        <v>26</v>
      </c>
      <c r="K187" s="20" t="s">
        <v>22</v>
      </c>
      <c r="L187" s="20" t="s">
        <v>22</v>
      </c>
      <c r="M187" s="20" t="str" cm="1">
        <f t="array" ref="M187">IFERROR(_xlfn.IFS(L187="Sun",1,L187="Mon",2,L187="Tue",3,L187="Wed",4,L187="Thu",5,L187="Fri",6,L187="Sat",7),"")</f>
        <v/>
      </c>
      <c r="N187" s="24">
        <f t="shared" si="44"/>
        <v>48208</v>
      </c>
      <c r="O187" s="24">
        <f t="shared" si="44"/>
        <v>48208</v>
      </c>
      <c r="P187" s="24" t="str">
        <f t="shared" si="41"/>
        <v>Match</v>
      </c>
      <c r="Q187" s="24" t="str">
        <f t="shared" si="15"/>
        <v>Fri</v>
      </c>
      <c r="R187" s="24" cm="1">
        <f t="array" ref="R187">_xlfn.IFS($Q187="Sun",$O187+1,$Q187="Sat",$O187-1,TRUE,$O187)</f>
        <v>48208</v>
      </c>
      <c r="S187" s="24" t="str">
        <f t="shared" si="39"/>
        <v>Fri</v>
      </c>
      <c r="T187" s="20">
        <f t="shared" si="40"/>
        <v>2031</v>
      </c>
      <c r="U187" s="28">
        <v>0</v>
      </c>
      <c r="V187" s="28">
        <v>0</v>
      </c>
    </row>
  </sheetData>
  <conditionalFormatting sqref="P4:P187">
    <cfRule type="cellIs" dxfId="1" priority="4" operator="equal">
      <formula>"Not Match"</formula>
    </cfRule>
  </conditionalFormatting>
  <conditionalFormatting sqref="Q4:Q187 S4:S187">
    <cfRule type="expression" dxfId="0" priority="5">
      <formula>OR(Q4="Sat",Q4="Sun")</formula>
    </cfRule>
  </conditionalFormatting>
  <conditionalFormatting sqref="T4:T187">
    <cfRule type="colorScale" priority="1">
      <colorScale>
        <cfvo type="min"/>
        <cfvo type="percentile" val="50"/>
        <cfvo type="max"/>
        <color rgb="FF33CC33"/>
        <color rgb="FFFFEB84"/>
        <color rgb="FFFF6600"/>
      </colorScale>
    </cfRule>
  </conditionalFormatting>
  <pageMargins left="0.7" right="0.7" top="0.75" bottom="0.75" header="0.3" footer="0.3"/>
  <pageSetup orientation="portrait" horizontalDpi="1200" verticalDpi="1200" r:id="rId1"/>
  <ignoredErrors>
    <ignoredError sqref="N18:O18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Calendar</vt:lpstr>
      <vt:lpstr>Holidays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Park, Daeyun</dc:creator>
  <cp:lastModifiedBy>David Clements</cp:lastModifiedBy>
  <dcterms:created xsi:type="dcterms:W3CDTF">2024-08-08T14:04:35Z</dcterms:created>
  <dcterms:modified xsi:type="dcterms:W3CDTF">2025-05-24T18:05:50Z</dcterms:modified>
</cp:coreProperties>
</file>