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202300"/>
  <mc:AlternateContent xmlns:mc="http://schemas.openxmlformats.org/markup-compatibility/2006">
    <mc:Choice Requires="x15">
      <x15ac:absPath xmlns:x15ac="http://schemas.microsoft.com/office/spreadsheetml/2010/11/ac" url="https://d.docs.live.net/c9a53bc9691059ea/Documents/Baking/"/>
    </mc:Choice>
  </mc:AlternateContent>
  <xr:revisionPtr revIDLastSave="619" documentId="8_{C6ED2EFD-D62B-400A-913F-A570860293A5}" xr6:coauthVersionLast="47" xr6:coauthVersionMax="47" xr10:uidLastSave="{317E60F6-69C9-40D5-95C5-F7BE69EF90D7}"/>
  <bookViews>
    <workbookView xWindow="-120" yWindow="-120" windowWidth="29040" windowHeight="15720" xr2:uid="{FD26701A-38E1-4EE1-96E9-CA2DA2614FD7}"/>
  </bookViews>
  <sheets>
    <sheet name="Totals" sheetId="1" r:id="rId1"/>
    <sheet name="Ingredient Lists" sheetId="2" r:id="rId2"/>
    <sheet name="_Info" sheetId="3"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4" i="1" l="1" a="1"/>
  <c r="E4" i="1" s="1"/>
  <c r="D4" i="1" a="1"/>
  <c r="D4" i="1" s="1"/>
  <c r="C4" i="1" a="1"/>
  <c r="C4" i="1" s="1"/>
  <c r="A27" i="3" l="1" a="1"/>
  <c r="A27" i="3" s="1"/>
  <c r="H26" i="1"/>
  <c r="H25" i="1" a="1"/>
  <c r="H25" i="1" s="1"/>
  <c r="H24" i="1" a="1"/>
  <c r="H24" i="1" s="1"/>
  <c r="G4" i="1" l="1" a="1"/>
  <c r="H21" i="1" l="1" a="1"/>
  <c r="H21" i="1" s="1"/>
  <c r="H23" i="1" a="1"/>
  <c r="H23" i="1" s="1"/>
  <c r="H16" i="1" a="1"/>
  <c r="H16" i="1" s="1"/>
  <c r="H14" i="1" a="1"/>
  <c r="H14" i="1" s="1"/>
  <c r="H15" i="1" a="1"/>
  <c r="H15" i="1" s="1"/>
  <c r="H13" i="1" a="1"/>
  <c r="H13" i="1" s="1"/>
  <c r="H17" i="1" a="1"/>
  <c r="H17" i="1" s="1"/>
  <c r="G4" i="1"/>
  <c r="H12" i="1" a="1"/>
  <c r="H12" i="1" s="1"/>
  <c r="H22" i="1" a="1"/>
  <c r="H22" i="1" s="1"/>
  <c r="H19" i="1" a="1"/>
  <c r="H19" i="1" s="1"/>
  <c r="H20" i="1" a="1"/>
  <c r="H20" i="1" s="1"/>
  <c r="H18" i="1" a="1"/>
  <c r="H18" i="1" s="1"/>
  <c r="H7" i="1" a="1"/>
  <c r="H7" i="1" s="1"/>
  <c r="H10" i="1" a="1"/>
  <c r="H10" i="1" s="1"/>
  <c r="H9" i="1" a="1"/>
  <c r="H9" i="1" s="1"/>
  <c r="H8" i="1" a="1"/>
  <c r="H8" i="1" s="1"/>
  <c r="H11" i="1" a="1"/>
  <c r="H11" i="1" s="1"/>
  <c r="H6" i="1" a="1"/>
  <c r="H6" i="1" s="1"/>
  <c r="H5" i="1" a="1"/>
  <c r="H5" i="1" s="1"/>
  <c r="H4" i="1" l="1" a="1"/>
  <c r="H4" i="1" s="1"/>
  <c r="J4" i="1" s="1" a="1"/>
  <c r="J4" i="1"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<sst xmlns="http://schemas.openxmlformats.org/spreadsheetml/2006/main" count="516" uniqueCount="139">
  <si>
    <t>Food Item</t>
  </si>
  <si>
    <t>Ingredient</t>
  </si>
  <si>
    <t>Qty</t>
  </si>
  <si>
    <t>Units</t>
  </si>
  <si>
    <t>Ingredients calculator</t>
  </si>
  <si>
    <t>https://techcommunity.microsoft.com/t5/excel/ingredients-calculator/m-p/4035363</t>
  </si>
  <si>
    <t>Lewisrussell2000</t>
  </si>
  <si>
    <t>https://support.microsoft.com/en-us/office/apply-data-validation-to-cells-29fecbcc-d1b9-42c1-9d76-eff3ce5f7249</t>
  </si>
  <si>
    <t>You can set up certain cells to ensure that they accept only valid values.  (You define what those valid values are.)</t>
  </si>
  <si>
    <t>Microsoft documentation on the FILTER function:</t>
  </si>
  <si>
    <t>Item Quantity</t>
  </si>
  <si>
    <t>A good article on custom formats:</t>
  </si>
  <si>
    <t>https://support.microsoft.com/en-us/office/filter-function-f4f7cb66-82eb-4767-8f7c-4877ad80c759</t>
  </si>
  <si>
    <t>https://www.ablebits.com/office-addins-blog/custom-excel-number-format/</t>
  </si>
  <si>
    <r>
      <t xml:space="preserve">FILTER generates a zero value when it selects an empty cell, such as when the ingredient quantity has no units.  That can be misleading or distracting.  To suppress the display of those generated zeroes, the spreadsheet uses a </t>
    </r>
    <r>
      <rPr>
        <b/>
        <sz val="11"/>
        <color theme="1"/>
        <rFont val="Aptos Narrow"/>
        <family val="2"/>
        <scheme val="minor"/>
      </rPr>
      <t>custom format</t>
    </r>
    <r>
      <rPr>
        <sz val="11"/>
        <color theme="1"/>
        <rFont val="Aptos Narrow"/>
        <family val="2"/>
        <scheme val="minor"/>
      </rPr>
      <t xml:space="preserve"> for the Qty and Units columns on Sheet1.</t>
    </r>
  </si>
  <si>
    <t>Microsoft documentation on the UNIQUE function:</t>
  </si>
  <si>
    <t>https://support.microsoft.com/en-us/office/unique-function-c5ab87fd-30a3-4ce9-9d1a-40204fb85e1e</t>
  </si>
  <si>
    <t>All Food Items</t>
  </si>
  <si>
    <r>
      <t xml:space="preserve">Microsoft describes </t>
    </r>
    <r>
      <rPr>
        <b/>
        <sz val="11"/>
        <color theme="1"/>
        <rFont val="Aptos Narrow"/>
        <family val="2"/>
        <scheme val="minor"/>
      </rPr>
      <t>data validation</t>
    </r>
    <r>
      <rPr>
        <sz val="11"/>
        <color theme="1"/>
        <rFont val="Aptos Narrow"/>
        <family val="2"/>
        <scheme val="minor"/>
      </rPr>
      <t xml:space="preserve"> in this article:</t>
    </r>
  </si>
  <si>
    <r>
      <t xml:space="preserve">A </t>
    </r>
    <r>
      <rPr>
        <b/>
        <sz val="11"/>
        <color theme="1"/>
        <rFont val="Aptos Narrow"/>
        <family val="2"/>
        <scheme val="minor"/>
      </rPr>
      <t>dropdown list</t>
    </r>
    <r>
      <rPr>
        <sz val="11"/>
        <color theme="1"/>
        <rFont val="Aptos Narrow"/>
        <family val="2"/>
        <scheme val="minor"/>
      </rPr>
      <t xml:space="preserve"> can be included within a cell by using Excel's </t>
    </r>
    <r>
      <rPr>
        <b/>
        <sz val="11"/>
        <color theme="1"/>
        <rFont val="Aptos Narrow"/>
        <family val="2"/>
        <scheme val="minor"/>
      </rPr>
      <t>Data Validation feature</t>
    </r>
    <r>
      <rPr>
        <sz val="11"/>
        <color theme="1"/>
        <rFont val="Aptos Narrow"/>
        <family val="2"/>
        <scheme val="minor"/>
      </rPr>
      <t>, and specifying a list of valid values—either a comma-delimited list (within the dialog) or a row or column of cells in a particular location, as in this workbook:</t>
    </r>
  </si>
  <si>
    <t>=UNIQUE( FILTER(C2:C1000, C2:C1000&lt;&gt;"") )</t>
  </si>
  <si>
    <t>(or more)</t>
  </si>
  <si>
    <t>If invalid data is entered in a cell that has data validation, you can rely on Excel's default error message, or you can write a custom error message (on the Error Alert tab of the Data Validation dialog), as is done in validation for the Item Quantity in cell B2.</t>
  </si>
  <si>
    <r>
      <t xml:space="preserve">Cells C4 through E4 contain formulas that use the </t>
    </r>
    <r>
      <rPr>
        <b/>
        <sz val="11"/>
        <color theme="1"/>
        <rFont val="Aptos Narrow"/>
        <family val="2"/>
        <scheme val="minor"/>
      </rPr>
      <t>FILTER function</t>
    </r>
    <r>
      <rPr>
        <sz val="11"/>
        <color theme="1"/>
        <rFont val="Aptos Narrow"/>
        <family val="2"/>
        <scheme val="minor"/>
      </rPr>
      <t xml:space="preserve"> to filter (select) data.  The formula in cell D4 also includes the necessary multiplication.</t>
    </r>
  </si>
  <si>
    <r>
      <t xml:space="preserve">The list of food items in column A of the Ingredient Lists worksheet can be maintained manually, if the number of food items is reasonable.  But with Excel 2021 or later, the </t>
    </r>
    <r>
      <rPr>
        <b/>
        <sz val="11"/>
        <color theme="1"/>
        <rFont val="Aptos Narrow"/>
        <family val="2"/>
        <scheme val="minor"/>
      </rPr>
      <t>UNIQUE function</t>
    </r>
    <r>
      <rPr>
        <sz val="11"/>
        <color theme="1"/>
        <rFont val="Aptos Narrow"/>
        <family val="2"/>
        <scheme val="minor"/>
      </rPr>
      <t xml:space="preserve"> is available, so removing the existing list and putting this formula into cell A2 can build the list dynamically:</t>
    </r>
  </si>
  <si>
    <t xml:space="preserve"> </t>
  </si>
  <si>
    <t>https://techcommunity.microsoft.com/discussions/excelgeneral/ingredients-calculator/4035363/replies/4397757</t>
  </si>
  <si>
    <t>BellaT</t>
  </si>
  <si>
    <t>Totals</t>
  </si>
  <si>
    <t>Notes</t>
  </si>
  <si>
    <t>Totals, sorted alphabetically</t>
  </si>
  <si>
    <t>Bella,</t>
  </si>
  <si>
    <t>==========</t>
  </si>
  <si>
    <t>The VSTACK function, which is available with Excel 365 and Excel for the web, is described here:</t>
  </si>
  <si>
    <t>=VSTACK(
    IF( $A$2="", "", TRIM( FILTER('Ingredient Lists'!D$2:D$1000, 'Ingredient Lists'!$C$2:$C$1000 = $A$2, "list not found") ) ),
    IF( $A$3="", "", TRIM( FILTER('Ingredient Lists'!D$2:D$1000, 'Ingredient Lists'!$C$2:$C$1000 = $A$3, "list not found") ) ),
    IF( $A$4="", "", TRIM( FILTER('Ingredient Lists'!D$2:D$1000, 'Ingredient Lists'!$C$2:$C$1000 = $A$4, "list not found") ) ),
    IF( $A$5="", "", TRIM( FILTER('Ingredient Lists'!D$2:D$1000, 'Ingredient Lists'!$C$2:$C$1000 = $A$5, "list not found") ) ),
    IF( $A$6="", "", TRIM( FILTER('Ingredient Lists'!D$2:D$1000, 'Ingredient Lists'!$C$2:$C$1000 = $A$6, "list not found") ) )
)</t>
  </si>
  <si>
    <t>In this example, I increased the number of selectable Food Items from 1 to 5; it can readily be increased further.</t>
  </si>
  <si>
    <t>I decided to TRIM the ingredient names to avoid possible problems with leading, trailing, and/or multiple spaces.</t>
  </si>
  <si>
    <t>In this solution, Excel 365 or Excel for the web is required, as new functions such as VSTACK are used.</t>
  </si>
  <si>
    <t>You would need to copy cells A6:B6 down as needed, and then modify the formulas in cells C6, D6, and E6.  Here's the formula in cell C6:
The formula does not have to be split to multiple lines (by pressing Alt+Enter), but that obviously makes it easier to read.</t>
  </si>
  <si>
    <t>Different units of measure are summed separately, as you can see when mashed potates is selected along with either cookies or truffles.  So, for example, avoid using units of both "cup" and "cups", or both "cup" and "lb".</t>
  </si>
  <si>
    <t>You will notice that once a Food Item is selected, a comma+space entry appears in column G.  (This happens when at least one cell in A2:A6 is blank.)  I did not go to any effort to suppress this here, but I did include logic to exclude it from the sorted totals.</t>
  </si>
  <si>
    <t>Feel free to hide columns G and H.</t>
  </si>
  <si>
    <t>Mini Oreo Cheesecake</t>
  </si>
  <si>
    <t>Bakery Style Chocolate Chip Cookie</t>
  </si>
  <si>
    <t>Coconut Macaroons</t>
  </si>
  <si>
    <t>Mini Key Lime Pies</t>
  </si>
  <si>
    <t>Oreo</t>
  </si>
  <si>
    <t>Butter-Unsalted</t>
  </si>
  <si>
    <t>Cream Cheese</t>
  </si>
  <si>
    <t>Powered Sugar</t>
  </si>
  <si>
    <t>Sour Cream</t>
  </si>
  <si>
    <t>Tbsp</t>
  </si>
  <si>
    <t>Vanilla Extract</t>
  </si>
  <si>
    <t>Tsp</t>
  </si>
  <si>
    <t>Heavy whipping cream</t>
  </si>
  <si>
    <t>All purpose Flour</t>
  </si>
  <si>
    <t>Baking Soda</t>
  </si>
  <si>
    <t>Sugar</t>
  </si>
  <si>
    <t>Light Brown Sugar</t>
  </si>
  <si>
    <t>Semi-Sweet Chocolate</t>
  </si>
  <si>
    <t>Salt</t>
  </si>
  <si>
    <t>Oz</t>
  </si>
  <si>
    <t>Sweetened Condensed Milk</t>
  </si>
  <si>
    <t>Butter</t>
  </si>
  <si>
    <t>Graham Crackers Crumbs</t>
  </si>
  <si>
    <t>Key Lime Juice</t>
  </si>
  <si>
    <t>Whipped Topping</t>
  </si>
  <si>
    <t>Egg</t>
  </si>
  <si>
    <t>Cup</t>
  </si>
  <si>
    <t>https://support.microsoft.com/en-us/office/trim-function-410388fa-c5df-49c6-b16c-9e5630b479f9</t>
  </si>
  <si>
    <t>https://www.ablebits.com/office-addins-blog/combine-ranges-arrays-excel-vstack-hstack/</t>
  </si>
  <si>
    <t>Bakers-Sweetened Coconut Flakes</t>
  </si>
  <si>
    <t>1 Bag</t>
  </si>
  <si>
    <t>Egg-Whites</t>
  </si>
  <si>
    <t>Cake Pucks-Oreo</t>
  </si>
  <si>
    <t>Instant Pudding- Oreo Cookies &amp; Cream</t>
  </si>
  <si>
    <t>Box</t>
  </si>
  <si>
    <t>1 Pkg</t>
  </si>
  <si>
    <t xml:space="preserve">Cake Pucks-Samoa </t>
  </si>
  <si>
    <t>Toasted Coconut</t>
  </si>
  <si>
    <t>Nilla Wafers</t>
  </si>
  <si>
    <t>1 Can</t>
  </si>
  <si>
    <t>Dulce de Leche</t>
  </si>
  <si>
    <t>Cake Pucks-Coconut Cream</t>
  </si>
  <si>
    <t>Vanilla cake mix</t>
  </si>
  <si>
    <t>1 Box</t>
  </si>
  <si>
    <t>Water</t>
  </si>
  <si>
    <t>Coconut Extract</t>
  </si>
  <si>
    <t>White Chocolate</t>
  </si>
  <si>
    <t>Instant Pudding-Coconut</t>
  </si>
  <si>
    <t>Mini Strawberry Cheesecake</t>
  </si>
  <si>
    <t>Starwberry</t>
  </si>
  <si>
    <t>Lemon Juice</t>
  </si>
  <si>
    <t>Gelatin</t>
  </si>
  <si>
    <t>Raspberry Mousse</t>
  </si>
  <si>
    <t>Knox Gelatin</t>
  </si>
  <si>
    <t>Pkg</t>
  </si>
  <si>
    <t>Raspberry</t>
  </si>
  <si>
    <t>Easter Egg RK Treats</t>
  </si>
  <si>
    <t>Rice Krispy</t>
  </si>
  <si>
    <t>Mini Marshmallows</t>
  </si>
  <si>
    <t>Butter-Salted</t>
  </si>
  <si>
    <t>Cookie Nip</t>
  </si>
  <si>
    <t>8 Oz</t>
  </si>
  <si>
    <t>Cake Pucks-Starwberry</t>
  </si>
  <si>
    <t>Cake Mix-Starwberry</t>
  </si>
  <si>
    <t>Oil</t>
  </si>
  <si>
    <t>Starwberry-Freeze dried</t>
  </si>
  <si>
    <t>Buttercream</t>
  </si>
  <si>
    <t>Milk Chocolate</t>
  </si>
  <si>
    <t>Starwberry Shortcake Cookies</t>
  </si>
  <si>
    <t>Half &amp; Half</t>
  </si>
  <si>
    <t xml:space="preserve">White Chocolate </t>
  </si>
  <si>
    <t>Cherry Cake Bars</t>
  </si>
  <si>
    <t>Cherries-Fresh</t>
  </si>
  <si>
    <t>Cornstarch</t>
  </si>
  <si>
    <t>2 Sticks</t>
  </si>
  <si>
    <t>Baking Powder</t>
  </si>
  <si>
    <t>Milk</t>
  </si>
  <si>
    <t>Almond Extract</t>
  </si>
  <si>
    <t>Cookie Dough Walnuts</t>
  </si>
  <si>
    <t>1 Stick</t>
  </si>
  <si>
    <t>Walnuts</t>
  </si>
  <si>
    <t>Banana Pudding</t>
  </si>
  <si>
    <t>Instant Pudding-Vanilla</t>
  </si>
  <si>
    <t>Cool Whip</t>
  </si>
  <si>
    <t>Banana</t>
  </si>
  <si>
    <t>Large</t>
  </si>
  <si>
    <t>Crinkle Cookies</t>
  </si>
  <si>
    <t>Lemon Zest</t>
  </si>
  <si>
    <t>Lemon Extract</t>
  </si>
  <si>
    <t>Coconut Eggs</t>
  </si>
  <si>
    <t>Marshmallow Cream</t>
  </si>
  <si>
    <t>Cream of Coconut</t>
  </si>
  <si>
    <t>Dark Chocolate</t>
  </si>
  <si>
    <t>Cornflake CC Marsmallow Cookies</t>
  </si>
  <si>
    <t>Cornflakes</t>
  </si>
  <si>
    <t>Mini CC- Semi Sweet</t>
  </si>
  <si>
    <t>Mini CC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</si>
</sst>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General;&quot;what?!&quot;;;@"/>
    <numFmt numFmtId="165" formatCode="0.0"/>
  </numFmts>
  <fonts count="8" x14ac:knownFonts="1">
    <font>
      <sz val="11"/>
      <color theme="1"/>
      <name val="Aptos Narrow"/>
      <family val="2"/>
      <scheme val="minor"/>
    </font>
    <font>
      <b/>
      <sz val="11"/>
      <color theme="1"/>
      <name val="Aptos Narrow"/>
      <family val="2"/>
      <scheme val="minor"/>
    </font>
    <font>
      <sz val="21"/>
      <color rgb="FF000000"/>
      <name val="Arial"/>
      <family val="2"/>
    </font>
    <font>
      <sz val="11"/>
      <color rgb="FFFF0000"/>
      <name val="Aptos Narrow"/>
      <family val="2"/>
      <scheme val="minor"/>
    </font>
    <font>
      <sz val="10"/>
      <color theme="1"/>
      <name val="Courier New"/>
      <family val="3"/>
    </font>
    <font>
      <sz val="11"/>
      <color theme="5" tint="-0.249977111117893"/>
      <name val="Aptos Narrow"/>
      <family val="2"/>
      <scheme val="minor"/>
    </font>
    <font>
      <sz val="11"/>
      <color rgb="FF00B0F0"/>
      <name val="Aptos Narrow"/>
      <family val="2"/>
      <scheme val="minor"/>
    </font>
    <font>
      <u/>
      <sz val="11"/>
      <color theme="10"/>
      <name val="Aptos Narrow"/>
      <family val="2"/>
      <scheme val="minor"/>
    </font>
  </fonts>
  <fills count="4">
    <fill>
      <patternFill patternType="none"/>
    </fill>
    <fill>
      <patternFill patternType="gray125"/>
    </fill>
    <fill>
      <patternFill patternType="solid">
        <fgColor rgb="FFFFFF99"/>
        <bgColor indexed="64"/>
      </patternFill>
    </fill>
    <fill>
      <patternFill patternType="solid">
        <fgColor theme="9" tint="0.79998168889431442"/>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7" fillId="0" borderId="0" applyNumberFormat="0" applyFill="0" applyBorder="0" applyAlignment="0" applyProtection="0"/>
  </cellStyleXfs>
  <cellXfs count="27">
    <xf numFmtId="0" fontId="0" fillId="0" borderId="0" xfId="0"/>
    <xf numFmtId="0" fontId="1" fillId="0" borderId="0" xfId="0" applyFont="1" applyAlignment="1">
      <alignment horizontal="center"/>
    </xf>
    <xf numFmtId="0" fontId="0" fillId="0" borderId="0" xfId="0" applyAlignment="1">
      <alignment horizontal="center"/>
    </xf>
    <xf numFmtId="0" fontId="0" fillId="2" borderId="1" xfId="0" applyFill="1" applyBorder="1"/>
    <xf numFmtId="164" fontId="0" fillId="0" borderId="0" xfId="0" applyNumberFormat="1"/>
    <xf numFmtId="49" fontId="2" fillId="0" borderId="0" xfId="0" applyNumberFormat="1" applyFont="1" applyAlignment="1">
      <alignment horizontal="left" vertical="center" wrapText="1"/>
    </xf>
    <xf numFmtId="49" fontId="0" fillId="0" borderId="0" xfId="0" applyNumberFormat="1" applyAlignment="1">
      <alignment vertical="top"/>
    </xf>
    <xf numFmtId="49" fontId="0" fillId="0" borderId="0" xfId="0" applyNumberFormat="1" applyAlignment="1">
      <alignment vertical="top" wrapText="1"/>
    </xf>
    <xf numFmtId="49" fontId="0" fillId="0" borderId="0" xfId="0" applyNumberFormat="1"/>
    <xf numFmtId="14" fontId="0" fillId="0" borderId="0" xfId="0" applyNumberFormat="1" applyAlignment="1">
      <alignment vertical="top"/>
    </xf>
    <xf numFmtId="0" fontId="0" fillId="0" borderId="0" xfId="0" applyAlignment="1">
      <alignment wrapText="1"/>
    </xf>
    <xf numFmtId="0" fontId="1" fillId="3" borderId="0" xfId="0" applyFont="1" applyFill="1" applyAlignment="1">
      <alignment horizontal="centerContinuous"/>
    </xf>
    <xf numFmtId="0" fontId="3" fillId="0" borderId="0" xfId="0" applyFont="1"/>
    <xf numFmtId="49" fontId="0" fillId="0" borderId="0" xfId="0" quotePrefix="1" applyNumberFormat="1" applyAlignment="1">
      <alignment vertical="top" wrapText="1"/>
    </xf>
    <xf numFmtId="49" fontId="0" fillId="0" borderId="0" xfId="0" applyNumberFormat="1" applyAlignment="1">
      <alignment horizontal="left" vertical="top" wrapText="1" indent="1"/>
    </xf>
    <xf numFmtId="0" fontId="4" fillId="0" borderId="0" xfId="0" applyFont="1" applyAlignment="1">
      <alignment vertical="top" wrapText="1"/>
    </xf>
    <xf numFmtId="0" fontId="5" fillId="0" borderId="0" xfId="0" applyFont="1" applyAlignment="1">
      <alignment horizontal="left" vertical="top" wrapText="1" indent="1"/>
    </xf>
    <xf numFmtId="0" fontId="6" fillId="0" borderId="0" xfId="0" applyFont="1"/>
    <xf numFmtId="12" fontId="0" fillId="0" borderId="0" xfId="0" applyNumberFormat="1" applyAlignment="1">
      <alignment vertical="center"/>
    </xf>
    <xf numFmtId="165" fontId="0" fillId="0" borderId="0" xfId="0" applyNumberFormat="1" applyAlignment="1">
      <alignment horizontal="center"/>
    </xf>
    <xf numFmtId="2" fontId="0" fillId="0" borderId="0" xfId="0" applyNumberFormat="1" applyAlignment="1">
      <alignment horizontal="center"/>
    </xf>
    <xf numFmtId="164" fontId="1" fillId="0" borderId="0" xfId="0" applyNumberFormat="1" applyFont="1" applyAlignment="1">
      <alignment horizontal="center"/>
    </xf>
    <xf numFmtId="49" fontId="7" fillId="0" borderId="0" xfId="1" applyNumberFormat="1" applyAlignment="1">
      <alignment vertical="center"/>
    </xf>
    <xf numFmtId="49" fontId="7" fillId="0" borderId="0" xfId="1" applyNumberFormat="1"/>
    <xf numFmtId="12" fontId="0" fillId="0" borderId="0" xfId="0" applyNumberFormat="1" applyAlignment="1">
      <alignment horizontal="center"/>
    </xf>
    <xf numFmtId="12" fontId="1" fillId="0" borderId="0" xfId="0" applyNumberFormat="1" applyFont="1" applyAlignment="1">
      <alignment horizontal="center"/>
    </xf>
    <xf numFmtId="49" fontId="4" fillId="0" borderId="0" xfId="0" applyNumberFormat="1" applyFont="1" applyAlignment="1">
      <alignment vertical="top" wrapText="1"/>
    </xf>
  </cellXfs>
  <cellStyles count="2">
    <cellStyle name="Hyperlink" xfId="1" builtinId="8"/>
    <cellStyle name="Normal" xfId="0" builtinId="0"/>
  </cellStyles>
  <dxfs count="0"/>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eetMetadata" Target="metadata.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2.xml"/><Relationship Id="rId5" Type="http://schemas.openxmlformats.org/officeDocument/2006/relationships/styles" Target="styles.xml"/><Relationship Id="rId10" Type="http://schemas.openxmlformats.org/officeDocument/2006/relationships/customXml" Target="../customXml/item1.xml"/><Relationship Id="rId4" Type="http://schemas.openxmlformats.org/officeDocument/2006/relationships/theme" Target="theme/theme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0</xdr:colOff>
      <xdr:row>10</xdr:row>
      <xdr:rowOff>0</xdr:rowOff>
    </xdr:from>
    <xdr:to>
      <xdr:col>2</xdr:col>
      <xdr:colOff>3190875</xdr:colOff>
      <xdr:row>13</xdr:row>
      <xdr:rowOff>106975</xdr:rowOff>
    </xdr:to>
    <xdr:pic>
      <xdr:nvPicPr>
        <xdr:cNvPr id="3" name="Picture 2">
          <a:extLst>
            <a:ext uri="{FF2B5EF4-FFF2-40B4-BE49-F238E27FC236}">
              <a16:creationId xmlns:a16="http://schemas.microsoft.com/office/drawing/2014/main" id="{0F22FCEA-4AA3-67F3-4A1E-008FAF24441B}"/>
            </a:ext>
          </a:extLst>
        </xdr:cNvPr>
        <xdr:cNvPicPr>
          <a:picLocks noChangeAspect="1"/>
        </xdr:cNvPicPr>
      </xdr:nvPicPr>
      <xdr:blipFill>
        <a:blip xmlns:r="http://schemas.openxmlformats.org/officeDocument/2006/relationships" r:embed="rId1"/>
        <a:stretch>
          <a:fillRect/>
        </a:stretch>
      </xdr:blipFill>
      <xdr:spPr>
        <a:xfrm>
          <a:off x="3429000" y="2238375"/>
          <a:ext cx="3190875" cy="2583475"/>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https://www.ablebits.com/office-addins-blog/combine-ranges-arrays-excel-vstack-hstack/" TargetMode="External"/><Relationship Id="rId1" Type="http://schemas.openxmlformats.org/officeDocument/2006/relationships/hyperlink" Target="https://support.microsoft.com/en-us/office/trim-function-410388fa-c5df-49c6-b16c-9e5630b479f9"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EC32ED-BA3F-4C4A-A051-85CDB5E172E1}">
  <dimension ref="A1:K28"/>
  <sheetViews>
    <sheetView tabSelected="1" workbookViewId="0">
      <selection activeCell="H26" sqref="H26"/>
    </sheetView>
  </sheetViews>
  <sheetFormatPr defaultRowHeight="15" x14ac:dyDescent="0.25"/>
  <cols>
    <col min="1" max="1" width="32.140625" bestFit="1" customWidth="1"/>
    <col min="2" max="2" width="12.7109375" bestFit="1" customWidth="1"/>
    <col min="3" max="3" width="26.5703125" customWidth="1"/>
    <col min="4" max="4" width="9.140625" style="4" customWidth="1"/>
    <col min="5" max="5" width="8.85546875" style="4" customWidth="1"/>
    <col min="6" max="6" width="6" customWidth="1"/>
    <col min="7" max="7" width="27.85546875" bestFit="1" customWidth="1"/>
    <col min="8" max="8" width="9.140625" customWidth="1"/>
    <col min="9" max="9" width="6" customWidth="1"/>
    <col min="10" max="10" width="35" bestFit="1" customWidth="1"/>
  </cols>
  <sheetData>
    <row r="1" spans="1:11" x14ac:dyDescent="0.25">
      <c r="A1" t="s">
        <v>0</v>
      </c>
      <c r="B1" t="s">
        <v>10</v>
      </c>
      <c r="G1" s="17" t="s">
        <v>41</v>
      </c>
    </row>
    <row r="2" spans="1:11" x14ac:dyDescent="0.25">
      <c r="A2" s="3" t="s">
        <v>43</v>
      </c>
      <c r="B2" s="3">
        <v>1</v>
      </c>
    </row>
    <row r="3" spans="1:11" x14ac:dyDescent="0.25">
      <c r="A3" s="3" t="s">
        <v>78</v>
      </c>
      <c r="B3" s="3">
        <v>1</v>
      </c>
      <c r="C3" s="1" t="s">
        <v>1</v>
      </c>
      <c r="D3" s="21" t="s">
        <v>2</v>
      </c>
      <c r="E3" s="21" t="s">
        <v>3</v>
      </c>
      <c r="G3" s="11" t="s">
        <v>28</v>
      </c>
      <c r="H3" s="11"/>
      <c r="J3" s="11" t="s">
        <v>30</v>
      </c>
      <c r="K3" s="11"/>
    </row>
    <row r="4" spans="1:11" x14ac:dyDescent="0.25">
      <c r="A4" s="3" t="s">
        <v>98</v>
      </c>
      <c r="B4" s="3">
        <v>1</v>
      </c>
      <c r="C4" t="str" cm="1">
        <f t="array" ref="C4:C28">_xlfn.VSTACK(
    IF( $A$2="", "", TRIM( _xlfn._xlws.FILTER('Ingredient Lists'!D$2:D$1000, 'Ingredient Lists'!$C$2:$C$1000 = $A$2, "list not found") ) ),
    IF( $A$3="", "", TRIM( _xlfn._xlws.FILTER('Ingredient Lists'!D$2:D$1000, 'Ingredient Lists'!$C$2:$C$1000 = $A$3, "list not found") ) ),
    IF( $A$4="", "", TRIM( _xlfn._xlws.FILTER('Ingredient Lists'!D$2:D$1000, 'Ingredient Lists'!$C$2:$C$1000 = $A$4, "list not found") ) ),
    IF( $A$5="", "", TRIM( _xlfn._xlws.FILTER('Ingredient Lists'!D$2:D$1000, 'Ingredient Lists'!$C$2:$C$1000 = $A$5, "list not found") ) ),
    IF( $A$6="", "", TRIM( _xlfn._xlws.FILTER('Ingredient Lists'!D$2:D$1000, 'Ingredient Lists'!$C$2:$C$1000 = $A$7, "list not found") ) )
)</f>
        <v>All purpose Flour</v>
      </c>
      <c r="D4" s="10" cm="1">
        <f t="array" ref="D4:D28">_xlfn.VSTACK(
    IF( $A$2="", "", _xlfn._xlws.FILTER( 'Ingredient Lists'!E$2:E$1000, 'Ingredient Lists'!$C$2:$C$1000 = $A$2, 0 ) * $B$2 ),
    IF( $A$3="", "", _xlfn._xlws.FILTER( 'Ingredient Lists'!E$2:E$1000, 'Ingredient Lists'!$C$2:$C$1000 = $A$3, 0 ) * $B$3 ),
    IF( $A$4="", "", _xlfn._xlws.FILTER( 'Ingredient Lists'!E$2:E$1000, 'Ingredient Lists'!$C$2:$C$1000 = $A$4, 0 ) * $B$4 ),
    IF( $A$5="", "", _xlfn._xlws.FILTER( 'Ingredient Lists'!E$2:E$1000, 'Ingredient Lists'!$C$2:$C$1000 = $A$5, 0 ) * $B$5 ),
    IF( $A$7="", "", _xlfn._xlws.FILTER( 'Ingredient Lists'!E$2:E$1000, 'Ingredient Lists'!$C$2:$C$1000 = $A$7, 0 ) * $B$7 )
)</f>
        <v>3</v>
      </c>
      <c r="E4" s="10" t="str" cm="1">
        <f t="array" ref="E4:E28">_xlfn.VSTACK(
    IF( $A$2="", "", _xlfn._xlws.FILTER( 'Ingredient Lists'!F$2:F$1000, 'Ingredient Lists'!$C$2:$C$1000 = $A$2, 0 ) ),
    IF( $A$3="", "", _xlfn._xlws.FILTER( 'Ingredient Lists'!F$2:F$1000, 'Ingredient Lists'!$C$2:$C$1000 = $A$3, 0 ) ),
    IF( $A$4="", "", _xlfn._xlws.FILTER( 'Ingredient Lists'!F$2:F$1000, 'Ingredient Lists'!$C$2:$C$1000 = $A$4, 0 ) ),
    IF( $A$5="", "", _xlfn._xlws.FILTER( 'Ingredient Lists'!F$2:F$1000, 'Ingredient Lists'!$C$2:$C$1000 = $A$5, 0 ) ),
    IF( $A$7="", "", _xlfn._xlws.FILTER( 'Ingredient Lists'!F$2:F$1000, 'Ingredient Lists'!$C$2:$C$1000 = $A$7, 0 ) )
)</f>
        <v>Cup</v>
      </c>
      <c r="G4" t="str" cm="1">
        <f t="array" ref="G4:G27">_xlfn.UNIQUE(_xlfn.ANCHORARRAY(C4) &amp; ", " &amp;_xlfn.ANCHORARRAY( E4))</f>
        <v>All purpose Flour, Cup</v>
      </c>
      <c r="H4" cm="1">
        <f t="array" ref="H4">IF( LEN(G4) &lt; 3, "", _xlfn.LET(
    _xlpm.ingredient, _xlfn.TAKE( _xlfn.TEXTSPLIT(G4, ", "), , 1 ),
    _xlpm.units, _xlfn.TAKE( _xlfn.TEXTSPLIT(G4, ", "), , -1 ),
    _xlpm.sum, SUMIFS($D$4:$D$106, $C$4:$C$106, _xlpm.ingredient, $E$4:$E$106, _xlpm.units),
    _xlpm.sum
) )</f>
        <v>3</v>
      </c>
      <c r="J4" t="str" cm="1">
        <f t="array" aca="1" ref="J4:K26" ca="1">IFERROR(
    _xlfn.DROP( _xlfn._xlws.SORT( OFFSET(G4,0,0,COUNTA(G4:G106),2), 1 ), 1 ),
    ""
)</f>
        <v>All purpose Flour, Cup</v>
      </c>
      <c r="K4">
        <f ca="1"/>
        <v>3</v>
      </c>
    </row>
    <row r="5" spans="1:11" x14ac:dyDescent="0.25">
      <c r="A5" s="3" t="s">
        <v>131</v>
      </c>
      <c r="B5" s="3">
        <v>1</v>
      </c>
      <c r="C5" t="str">
        <v>Baking Soda</v>
      </c>
      <c r="D5" s="4">
        <v>1</v>
      </c>
      <c r="E5" s="4" t="str">
        <v>Tsp</v>
      </c>
      <c r="G5" t="str">
        <v>Baking Soda, Tsp</v>
      </c>
      <c r="H5" cm="1">
        <f t="array" ref="H5">IF( LEN(G5) &lt; 3, "", _xlfn.LET(
    _xlpm.ingredient, _xlfn.TAKE( _xlfn.TEXTSPLIT(G5, ", "), , 1 ),
    _xlpm.units, _xlfn.TAKE( _xlfn.TEXTSPLIT(G5, ", "), , -1 ),
    _xlpm.sum, SUMIFS($D$4:$D$106, $C$4:$C$106, _xlpm.ingredient, $E$4:$E$106, _xlpm.units),
    _xlpm.sum
) )</f>
        <v>1</v>
      </c>
      <c r="J5" t="str">
        <f ca="1"/>
        <v>Baking Soda, Tsp</v>
      </c>
      <c r="K5">
        <f ca="1"/>
        <v>1</v>
      </c>
    </row>
    <row r="6" spans="1:11" x14ac:dyDescent="0.25">
      <c r="A6" s="3"/>
      <c r="B6" s="3">
        <v>1</v>
      </c>
      <c r="C6" t="str">
        <v>Sugar</v>
      </c>
      <c r="D6" s="4">
        <v>0.5</v>
      </c>
      <c r="E6" s="4" t="str">
        <v>Cup</v>
      </c>
      <c r="G6" t="str">
        <v>Sugar, Cup</v>
      </c>
      <c r="H6" cm="1">
        <f t="array" ref="H6">IF( LEN(G6) &lt; 3, "", _xlfn.LET(
    _xlpm.ingredient, _xlfn.TAKE( _xlfn.TEXTSPLIT(G6, ", "), , 1 ),
    _xlpm.units, _xlfn.TAKE( _xlfn.TEXTSPLIT(G6, ", "), , -1 ),
    _xlpm.sum, SUMIFS($D$4:$D$106, $C$4:$C$106, _xlpm.ingredient, $E$4:$E$106, _xlpm.units),
    _xlpm.sum
) )</f>
        <v>0.5</v>
      </c>
      <c r="J6" t="str">
        <f ca="1"/>
        <v>Butter-Salted, Tbsp</v>
      </c>
      <c r="K6">
        <f ca="1"/>
        <v>7</v>
      </c>
    </row>
    <row r="7" spans="1:11" x14ac:dyDescent="0.25">
      <c r="A7" s="3"/>
      <c r="B7" s="3"/>
      <c r="C7" t="str">
        <v>Light Brown Sugar</v>
      </c>
      <c r="D7" s="4">
        <v>1.25</v>
      </c>
      <c r="E7" s="4" t="str">
        <v>Cup</v>
      </c>
      <c r="G7" t="str">
        <v>Light Brown Sugar, Cup</v>
      </c>
      <c r="H7" cm="1">
        <f t="array" ref="H7">IF( LEN(G7) &lt; 3, "", _xlfn.LET(
    _xlpm.ingredient, _xlfn.TAKE( _xlfn.TEXTSPLIT(G7, ", "), , 1 ),
    _xlpm.units, _xlfn.TAKE( _xlfn.TEXTSPLIT(G7, ", "), , -1 ),
    _xlpm.sum, SUMIFS($D$4:$D$106, $C$4:$C$106, _xlpm.ingredient, $E$4:$E$106, _xlpm.units),
    _xlpm.sum
) )</f>
        <v>1.25</v>
      </c>
      <c r="J7" t="str">
        <f ca="1"/>
        <v>Butter-Unsalted, Cup</v>
      </c>
      <c r="K7">
        <f ca="1"/>
        <v>1</v>
      </c>
    </row>
    <row r="8" spans="1:11" x14ac:dyDescent="0.25">
      <c r="A8" s="3"/>
      <c r="B8" s="3"/>
      <c r="C8" t="str">
        <v>Vanilla Extract</v>
      </c>
      <c r="D8" s="4">
        <v>2</v>
      </c>
      <c r="E8" s="4" t="str">
        <v>Tsp</v>
      </c>
      <c r="G8" t="str">
        <v>Vanilla Extract, Tsp</v>
      </c>
      <c r="H8" cm="1">
        <f t="array" ref="H8">IF( LEN(G8) &lt; 3, "", _xlfn.LET(
    _xlpm.ingredient, _xlfn.TAKE( _xlfn.TEXTSPLIT(G8, ", "), , 1 ),
    _xlpm.units, _xlfn.TAKE( _xlfn.TEXTSPLIT(G8, ", "), , -1 ),
    _xlpm.sum, SUMIFS($D$4:$D$106, $C$4:$C$106, _xlpm.ingredient, $E$4:$E$106, _xlpm.units),
    _xlpm.sum
) )</f>
        <v>2</v>
      </c>
      <c r="J8" t="str">
        <f ca="1"/>
        <v>Cookie Nip, Tsp</v>
      </c>
      <c r="K8">
        <f ca="1"/>
        <v>1.5</v>
      </c>
    </row>
    <row r="9" spans="1:11" x14ac:dyDescent="0.25">
      <c r="A9" s="3"/>
      <c r="B9" s="3"/>
      <c r="C9" t="str">
        <v>Egg</v>
      </c>
      <c r="D9" s="4">
        <v>2</v>
      </c>
      <c r="E9" s="4" t="str">
        <v>Egg</v>
      </c>
      <c r="G9" t="str">
        <v>Egg, Egg</v>
      </c>
      <c r="H9" cm="1">
        <f t="array" ref="H9">IF( LEN(G9) &lt; 3, "", _xlfn.LET(
    _xlpm.ingredient, _xlfn.TAKE( _xlfn.TEXTSPLIT(G9, ", "), , 1 ),
    _xlpm.units, _xlfn.TAKE( _xlfn.TEXTSPLIT(G9, ", "), , -1 ),
    _xlpm.sum, SUMIFS($D$4:$D$106, $C$4:$C$106, _xlpm.ingredient, $E$4:$E$106, _xlpm.units),
    _xlpm.sum
) )</f>
        <v>2</v>
      </c>
      <c r="J9" t="str">
        <f ca="1"/>
        <v>Cream of Coconut, Cup</v>
      </c>
      <c r="K9">
        <f ca="1"/>
        <v>0.25</v>
      </c>
    </row>
    <row r="10" spans="1:11" x14ac:dyDescent="0.25">
      <c r="A10" s="3"/>
      <c r="B10" s="3"/>
      <c r="C10" t="str">
        <v>Semi-Sweet Chocolate</v>
      </c>
      <c r="D10" s="4">
        <v>2</v>
      </c>
      <c r="E10" s="4" t="str">
        <v>Cup</v>
      </c>
      <c r="G10" t="str">
        <v>Semi-Sweet Chocolate, Cup</v>
      </c>
      <c r="H10" cm="1">
        <f t="array" ref="H10">IF( LEN(G10) &lt; 3, "", _xlfn.LET(
    _xlpm.ingredient, _xlfn.TAKE( _xlfn.TEXTSPLIT(G10, ", "), , 1 ),
    _xlpm.units, _xlfn.TAKE( _xlfn.TEXTSPLIT(G10, ", "), , -1 ),
    _xlpm.sum, SUMIFS($D$4:$D$106, $C$4:$C$106, _xlpm.ingredient, $E$4:$E$106, _xlpm.units),
    _xlpm.sum
) )</f>
        <v>2</v>
      </c>
      <c r="J10" t="str">
        <f ca="1"/>
        <v>Dark Chocolate, Oz</v>
      </c>
      <c r="K10">
        <f ca="1"/>
        <v>10</v>
      </c>
    </row>
    <row r="11" spans="1:11" x14ac:dyDescent="0.25">
      <c r="A11" s="3"/>
      <c r="B11" s="3"/>
      <c r="C11" t="str">
        <v>Salt</v>
      </c>
      <c r="D11" s="4">
        <v>1</v>
      </c>
      <c r="E11" s="4" t="str">
        <v>Tsp</v>
      </c>
      <c r="G11" t="str">
        <v>Salt, Tsp</v>
      </c>
      <c r="H11" cm="1">
        <f t="array" ref="H11">IF( LEN(G11) &lt; 3, "", _xlfn.LET(
    _xlpm.ingredient, _xlfn.TAKE( _xlfn.TEXTSPLIT(G11, ", "), , 1 ),
    _xlpm.units, _xlfn.TAKE( _xlfn.TEXTSPLIT(G11, ", "), , -1 ),
    _xlpm.sum, SUMIFS($D$4:$D$106, $C$4:$C$106, _xlpm.ingredient, $E$4:$E$106, _xlpm.units),
    _xlpm.sum
) )</f>
        <v>1</v>
      </c>
      <c r="J11" t="str">
        <f ca="1"/>
        <v>Dulce de Leche, Oz</v>
      </c>
      <c r="K11">
        <f ca="1"/>
        <v>13.04</v>
      </c>
    </row>
    <row r="12" spans="1:11" x14ac:dyDescent="0.25">
      <c r="A12" s="3"/>
      <c r="B12" s="3"/>
      <c r="C12" t="str">
        <v>Butter-Unsalted</v>
      </c>
      <c r="D12" s="4">
        <v>1</v>
      </c>
      <c r="E12" s="4" t="str">
        <v>Cup</v>
      </c>
      <c r="G12" t="str">
        <v>Butter-Unsalted, Cup</v>
      </c>
      <c r="H12" cm="1">
        <f t="array" ref="H12">IF( LEN(G12) &lt; 3, "", _xlfn.LET(
    _xlpm.ingredient, _xlfn.TAKE( _xlfn.TEXTSPLIT(G12, ", "), , 1 ),
    _xlpm.units, _xlfn.TAKE( _xlfn.TEXTSPLIT(G12, ", "), , -1 ),
    _xlpm.sum, SUMIFS($D$4:$D$106, $C$4:$C$106, _xlpm.ingredient, $E$4:$E$106, _xlpm.units),
    _xlpm.sum
) )</f>
        <v>1</v>
      </c>
      <c r="J12" t="str">
        <f ca="1"/>
        <v>Egg, Egg</v>
      </c>
      <c r="K12">
        <f ca="1"/>
        <v>2</v>
      </c>
    </row>
    <row r="13" spans="1:11" x14ac:dyDescent="0.25">
      <c r="A13" s="3"/>
      <c r="B13" s="3"/>
      <c r="C13" t="str">
        <v>Toasted Coconut</v>
      </c>
      <c r="D13" s="4">
        <v>10</v>
      </c>
      <c r="E13" s="4" t="str">
        <v>Oz</v>
      </c>
      <c r="G13" t="str">
        <v>Toasted Coconut, Oz</v>
      </c>
      <c r="H13" cm="1">
        <f t="array" ref="H13">IF( LEN(G13) &lt; 3, "", _xlfn.LET(
    _xlpm.ingredient, _xlfn.TAKE( _xlfn.TEXTSPLIT(G13, ", "), , 1 ),
    _xlpm.units, _xlfn.TAKE( _xlfn.TEXTSPLIT(G13, ", "), , -1 ),
    _xlpm.sum, SUMIFS($D$4:$D$106, $C$4:$C$106, _xlpm.ingredient, $E$4:$E$106, _xlpm.units),
    _xlpm.sum
) )</f>
        <v>10</v>
      </c>
      <c r="J13" t="str">
        <f ca="1"/>
        <v>Light Brown Sugar, Cup</v>
      </c>
      <c r="K13">
        <f ca="1"/>
        <v>1.25</v>
      </c>
    </row>
    <row r="14" spans="1:11" x14ac:dyDescent="0.25">
      <c r="A14" s="3"/>
      <c r="B14" s="3"/>
      <c r="C14" t="str">
        <v>Nilla Wafers</v>
      </c>
      <c r="D14" s="4">
        <v>15</v>
      </c>
      <c r="E14" s="4" t="str">
        <v>Oz</v>
      </c>
      <c r="G14" t="str">
        <v>Nilla Wafers, Oz</v>
      </c>
      <c r="H14" cm="1">
        <f t="array" ref="H14">IF( LEN(G14) &lt; 3, "", _xlfn.LET(
    _xlpm.ingredient, _xlfn.TAKE( _xlfn.TEXTSPLIT(G14, ", "), , 1 ),
    _xlpm.units, _xlfn.TAKE( _xlfn.TEXTSPLIT(G14, ", "), , -1 ),
    _xlpm.sum, SUMIFS($D$4:$D$106, $C$4:$C$106, _xlpm.ingredient, $E$4:$E$106, _xlpm.units),
    _xlpm.sum
) )</f>
        <v>15</v>
      </c>
      <c r="J14" t="str">
        <f ca="1"/>
        <v>Marshmallow Cream, Cup</v>
      </c>
      <c r="K14">
        <f ca="1"/>
        <v>0.25</v>
      </c>
    </row>
    <row r="15" spans="1:11" x14ac:dyDescent="0.25">
      <c r="A15" s="3"/>
      <c r="B15" s="3"/>
      <c r="C15" t="str">
        <v>Sweetened Condensed Milk</v>
      </c>
      <c r="D15" s="4">
        <v>14</v>
      </c>
      <c r="E15" s="4" t="str">
        <v>Oz</v>
      </c>
      <c r="G15" t="str">
        <v>Sweetened Condensed Milk, Oz</v>
      </c>
      <c r="H15" cm="1">
        <f t="array" ref="H15">IF( LEN(G15) &lt; 3, "", _xlfn.LET(
    _xlpm.ingredient, _xlfn.TAKE( _xlfn.TEXTSPLIT(G15, ", "), , 1 ),
    _xlpm.units, _xlfn.TAKE( _xlfn.TEXTSPLIT(G15, ", "), , -1 ),
    _xlpm.sum, SUMIFS($D$4:$D$106, $C$4:$C$106, _xlpm.ingredient, $E$4:$E$106, _xlpm.units),
    _xlpm.sum
) )</f>
        <v>14</v>
      </c>
      <c r="J15" t="str">
        <f ca="1"/>
        <v>Mini Marshmallows, Cup</v>
      </c>
      <c r="K15">
        <f ca="1"/>
        <v>3</v>
      </c>
    </row>
    <row r="16" spans="1:11" x14ac:dyDescent="0.25">
      <c r="A16" s="3"/>
      <c r="B16" s="3"/>
      <c r="C16" t="str">
        <v>Dulce de Leche</v>
      </c>
      <c r="D16" s="4">
        <v>13.04</v>
      </c>
      <c r="E16" s="4" t="str">
        <v>Oz</v>
      </c>
      <c r="G16" t="str">
        <v>Dulce de Leche, Oz</v>
      </c>
      <c r="H16" cm="1">
        <f t="array" ref="H16">IF( LEN(G16) &lt; 3, "", _xlfn.LET(
    _xlpm.ingredient, _xlfn.TAKE( _xlfn.TEXTSPLIT(G16, ", "), , 1 ),
    _xlpm.units, _xlfn.TAKE( _xlfn.TEXTSPLIT(G16, ", "), , -1 ),
    _xlpm.sum, SUMIFS($D$4:$D$106, $C$4:$C$106, _xlpm.ingredient, $E$4:$E$106, _xlpm.units),
    _xlpm.sum
) )</f>
        <v>13.04</v>
      </c>
      <c r="J16" t="str">
        <f ca="1"/>
        <v>Nilla Wafers, Oz</v>
      </c>
      <c r="K16">
        <f ca="1"/>
        <v>15</v>
      </c>
    </row>
    <row r="17" spans="1:11" x14ac:dyDescent="0.25">
      <c r="A17" s="3"/>
      <c r="B17" s="3"/>
      <c r="C17" t="str">
        <v>Semi-Sweet Chocolate</v>
      </c>
      <c r="D17" s="4">
        <v>12</v>
      </c>
      <c r="E17" s="4" t="str">
        <v>Oz</v>
      </c>
      <c r="G17" t="str">
        <v>Semi-Sweet Chocolate, Oz</v>
      </c>
      <c r="H17" cm="1">
        <f t="array" ref="H17">IF( LEN(G17) &lt; 3, "", _xlfn.LET(
    _xlpm.ingredient, _xlfn.TAKE( _xlfn.TEXTSPLIT(G17, ", "), , 1 ),
    _xlpm.units, _xlfn.TAKE( _xlfn.TEXTSPLIT(G17, ", "), , -1 ),
    _xlpm.sum, SUMIFS($D$4:$D$106, $C$4:$C$106, _xlpm.ingredient, $E$4:$E$106, _xlpm.units),
    _xlpm.sum
) )</f>
        <v>12</v>
      </c>
      <c r="J17" t="str">
        <f ca="1"/>
        <v>Powered Sugar, Cup</v>
      </c>
      <c r="K17">
        <f ca="1"/>
        <v>0.5</v>
      </c>
    </row>
    <row r="18" spans="1:11" x14ac:dyDescent="0.25">
      <c r="A18" s="3"/>
      <c r="B18" s="3"/>
      <c r="C18" t="str">
        <v>Rice Krispy</v>
      </c>
      <c r="D18" s="4">
        <v>3</v>
      </c>
      <c r="E18" s="4" t="str">
        <v>Cup</v>
      </c>
      <c r="G18" t="str">
        <v>Rice Krispy, Cup</v>
      </c>
      <c r="H18" cm="1">
        <f t="array" ref="H18">IF( LEN(G18) &lt; 3, "", _xlfn.LET(
    _xlpm.ingredient, _xlfn.TAKE( _xlfn.TEXTSPLIT(G18, ", "), , 1 ),
    _xlpm.units, _xlfn.TAKE( _xlfn.TEXTSPLIT(G18, ", "), , -1 ),
    _xlpm.sum, SUMIFS($D$4:$D$106, $C$4:$C$106, _xlpm.ingredient, $E$4:$E$106, _xlpm.units),
    _xlpm.sum
) )</f>
        <v>3</v>
      </c>
      <c r="J18" t="str">
        <f ca="1"/>
        <v>Rice Krispy, Cup</v>
      </c>
      <c r="K18">
        <f ca="1"/>
        <v>3</v>
      </c>
    </row>
    <row r="19" spans="1:11" x14ac:dyDescent="0.25">
      <c r="A19" s="3"/>
      <c r="B19" s="3"/>
      <c r="C19" t="str">
        <v>Mini Marshmallows</v>
      </c>
      <c r="D19" s="4">
        <v>3</v>
      </c>
      <c r="E19" s="4" t="str">
        <v>Cup</v>
      </c>
      <c r="G19" t="str">
        <v>Mini Marshmallows, Cup</v>
      </c>
      <c r="H19" cm="1">
        <f t="array" ref="H19">IF( LEN(G19) &lt; 3, "", _xlfn.LET(
    _xlpm.ingredient, _xlfn.TAKE( _xlfn.TEXTSPLIT(G19, ", "), , 1 ),
    _xlpm.units, _xlfn.TAKE( _xlfn.TEXTSPLIT(G19, ", "), , -1 ),
    _xlpm.sum, SUMIFS($D$4:$D$106, $C$4:$C$106, _xlpm.ingredient, $E$4:$E$106, _xlpm.units),
    _xlpm.sum
) )</f>
        <v>3</v>
      </c>
      <c r="J19" t="str">
        <f ca="1"/>
        <v>Salt, Tsp</v>
      </c>
      <c r="K19">
        <f ca="1"/>
        <v>1</v>
      </c>
    </row>
    <row r="20" spans="1:11" x14ac:dyDescent="0.25">
      <c r="A20" s="3"/>
      <c r="B20" s="3"/>
      <c r="C20" t="str">
        <v>Butter-Salted</v>
      </c>
      <c r="D20" s="4">
        <v>3</v>
      </c>
      <c r="E20" s="4" t="str">
        <v>Tbsp</v>
      </c>
      <c r="G20" t="str">
        <v>Butter-Salted, Tbsp</v>
      </c>
      <c r="H20" cm="1">
        <f t="array" ref="H20">IF( LEN(G20) &lt; 3, "", _xlfn.LET(
    _xlpm.ingredient, _xlfn.TAKE( _xlfn.TEXTSPLIT(G20, ", "), , 1 ),
    _xlpm.units, _xlfn.TAKE( _xlfn.TEXTSPLIT(G20, ", "), , -1 ),
    _xlpm.sum, SUMIFS($D$4:$D$106, $C$4:$C$106, _xlpm.ingredient, $E$4:$E$106, _xlpm.units),
    _xlpm.sum
) )</f>
        <v>7</v>
      </c>
      <c r="J20" t="str">
        <f ca="1"/>
        <v>Semi-Sweet Chocolate, Cup</v>
      </c>
      <c r="K20">
        <f ca="1"/>
        <v>2</v>
      </c>
    </row>
    <row r="21" spans="1:11" x14ac:dyDescent="0.25">
      <c r="C21" t="str">
        <v>Cookie Nip</v>
      </c>
      <c r="D21" s="4">
        <v>1.5</v>
      </c>
      <c r="E21" s="4" t="str">
        <v>Tsp</v>
      </c>
      <c r="G21" t="str">
        <v>Cookie Nip, Tsp</v>
      </c>
      <c r="H21" cm="1">
        <f t="array" ref="H21">IF( LEN(G21) &lt; 3, "", _xlfn.LET(
    _xlpm.ingredient, _xlfn.TAKE( _xlfn.TEXTSPLIT(G21, ", "), , 1 ),
    _xlpm.units, _xlfn.TAKE( _xlfn.TEXTSPLIT(G21, ", "), , -1 ),
    _xlpm.sum, SUMIFS($D$4:$D$106, $C$4:$C$106, _xlpm.ingredient, $E$4:$E$106, _xlpm.units),
    _xlpm.sum
) )</f>
        <v>1.5</v>
      </c>
      <c r="J21" t="str">
        <f ca="1"/>
        <v>Semi-Sweet Chocolate, Oz</v>
      </c>
      <c r="K21">
        <f ca="1"/>
        <v>12</v>
      </c>
    </row>
    <row r="22" spans="1:11" x14ac:dyDescent="0.25">
      <c r="C22" t="str">
        <v>Butter-Salted</v>
      </c>
      <c r="D22" s="4">
        <v>4</v>
      </c>
      <c r="E22" s="4" t="str">
        <v>Tbsp</v>
      </c>
      <c r="G22" t="str">
        <v>Marshmallow Cream, Cup</v>
      </c>
      <c r="H22" cm="1">
        <f t="array" ref="H22">IF( LEN(G22) &lt; 3, "", _xlfn.LET(
    _xlpm.ingredient, _xlfn.TAKE( _xlfn.TEXTSPLIT(G22, ", "), , 1 ),
    _xlpm.units, _xlfn.TAKE( _xlfn.TEXTSPLIT(G22, ", "), , -1 ),
    _xlpm.sum, SUMIFS($D$4:$D$106, $C$4:$C$106, _xlpm.ingredient, $E$4:$E$106, _xlpm.units),
    _xlpm.sum
) )</f>
        <v>0.25</v>
      </c>
      <c r="J22" t="str">
        <f ca="1"/>
        <v>Sugar, Cup</v>
      </c>
      <c r="K22">
        <f ca="1"/>
        <v>0.5</v>
      </c>
    </row>
    <row r="23" spans="1:11" x14ac:dyDescent="0.25">
      <c r="C23" t="str">
        <v>Marshmallow Cream</v>
      </c>
      <c r="D23" s="4">
        <v>0.25</v>
      </c>
      <c r="E23" s="4" t="str">
        <v>Cup</v>
      </c>
      <c r="G23" t="str">
        <v>Cream of Coconut, Cup</v>
      </c>
      <c r="H23" cm="1">
        <f t="array" ref="H23">IF( LEN(G23) &lt; 3, "", _xlfn.LET(
    _xlpm.ingredient, _xlfn.TAKE( _xlfn.TEXTSPLIT(G23, ", "), , 1 ),
    _xlpm.units, _xlfn.TAKE( _xlfn.TEXTSPLIT(G23, ", "), , -1 ),
    _xlpm.sum, SUMIFS($D$4:$D$106, $C$4:$C$106, _xlpm.ingredient, $E$4:$E$106, _xlpm.units),
    _xlpm.sum
) )</f>
        <v>0.25</v>
      </c>
      <c r="J23" t="str">
        <f ca="1"/>
        <v>Sweetened Condensed Milk, Oz</v>
      </c>
      <c r="K23">
        <f ca="1"/>
        <v>14</v>
      </c>
    </row>
    <row r="24" spans="1:11" x14ac:dyDescent="0.25">
      <c r="C24" t="str">
        <v>Cream of Coconut</v>
      </c>
      <c r="D24" s="4">
        <v>0.25</v>
      </c>
      <c r="E24" s="4" t="str">
        <v>Cup</v>
      </c>
      <c r="G24" t="str">
        <v>Powered Sugar, Cup</v>
      </c>
      <c r="H24" cm="1">
        <f t="array" ref="H24">IF( LEN(G24) &lt; 3, "", _xlfn.LET(
    _xlpm.ingredient, _xlfn.TAKE( _xlfn.TEXTSPLIT(G24, ", "), , 1 ),
    _xlpm.units, _xlfn.TAKE( _xlfn.TEXTSPLIT(G24, ", "), , -1 ),
    _xlpm.sum, SUMIFS($D$4:$D$106, $C$4:$C$106, _xlpm.ingredient, $E$4:$E$106, _xlpm.units),
    _xlpm.sum
) )</f>
        <v>0.5</v>
      </c>
      <c r="J24" t="str">
        <f ca="1"/>
        <v>Toasted Coconut, Oz</v>
      </c>
      <c r="K24">
        <f ca="1"/>
        <v>10</v>
      </c>
    </row>
    <row r="25" spans="1:11" x14ac:dyDescent="0.25">
      <c r="C25" t="str">
        <v>Powered Sugar</v>
      </c>
      <c r="D25" s="4">
        <v>0.5</v>
      </c>
      <c r="E25" s="4" t="str">
        <v>Cup</v>
      </c>
      <c r="G25" t="str">
        <v>Dark Chocolate, Oz</v>
      </c>
      <c r="H25" cm="1">
        <f t="array" ref="H25">IF( LEN(G25) &lt; 3, "", _xlfn.LET(
    _xlpm.ingredient, _xlfn.TAKE( _xlfn.TEXTSPLIT(G25, ", "), , 1 ),
    _xlpm.units, _xlfn.TAKE( _xlfn.TEXTSPLIT(G25, ", "), , -1 ),
    _xlpm.sum, SUMIFS($D$4:$D$106, $C$4:$C$106, _xlpm.ingredient, $E$4:$E$106, _xlpm.units),
    _xlpm.sum
) )</f>
        <v>10</v>
      </c>
      <c r="J25" t="str">
        <f ca="1"/>
        <v>Vanilla Extract, Tsp</v>
      </c>
      <c r="K25">
        <f ca="1"/>
        <v>2</v>
      </c>
    </row>
    <row r="26" spans="1:11" x14ac:dyDescent="0.25">
      <c r="C26" t="str">
        <v>Dark Chocolate</v>
      </c>
      <c r="D26" s="4">
        <v>10</v>
      </c>
      <c r="E26" s="4" t="str">
        <v>Oz</v>
      </c>
      <c r="G26" t="str">
        <v>White Chocolate, Oz</v>
      </c>
      <c r="H26" s="12" t="str">
        <f>IF( G26 = "", "", "Too many ingredients!  Update this worksheet.")</f>
        <v>Too many ingredients!  Update this worksheet.</v>
      </c>
      <c r="J26" t="str">
        <f ca="1"/>
        <v>White Chocolate, Oz</v>
      </c>
      <c r="K26" t="str">
        <f ca="1"/>
        <v>Too many ingredients!  Update this worksheet.</v>
      </c>
    </row>
    <row r="27" spans="1:11" x14ac:dyDescent="0.25">
      <c r="C27" t="str">
        <v>White Chocolate</v>
      </c>
      <c r="D27" s="4">
        <v>10</v>
      </c>
      <c r="E27" s="4" t="str">
        <v>Oz</v>
      </c>
      <c r="G27" t="str">
        <v xml:space="preserve">, </v>
      </c>
    </row>
    <row r="28" spans="1:11" x14ac:dyDescent="0.25">
      <c r="C28" t="str">
        <v/>
      </c>
      <c r="D28" s="4" t="str">
        <v/>
      </c>
      <c r="E28" s="4" t="str">
        <v/>
      </c>
    </row>
  </sheetData>
  <dataValidations count="1">
    <dataValidation type="decimal" allowBlank="1" showInputMessage="1" showErrorMessage="1" errorTitle="Input Error" error="If you enter a value here, it must be a positive number._x000a_ (Usually it will be a whole number, but you can use a number with a decimal portion (&quot;fraction&quot;)_x000a_ as well, such as 2.5, as long as the number is at least 0.1.)" sqref="B2:B20" xr:uid="{F9BFD047-2143-4E92-9824-ECFC4B4993BC}">
      <formula1>0.1</formula1>
      <formula2>100</formula2>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78D1F676-00CD-47AE-9299-B36516A07414}">
          <x14:formula1>
            <xm:f>'Ingredient Lists'!$A$2:$A$26</xm:f>
          </x14:formula1>
          <xm:sqref>A2:A20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59BD55-5173-4DC4-841E-B05ECEBEC0D3}">
  <dimension ref="A1:G141"/>
  <sheetViews>
    <sheetView workbookViewId="0">
      <pane ySplit="1" topLeftCell="A123" activePane="bottomLeft" state="frozen"/>
      <selection pane="bottomLeft" activeCell="A153" sqref="A153"/>
    </sheetView>
  </sheetViews>
  <sheetFormatPr defaultRowHeight="15" x14ac:dyDescent="0.25"/>
  <cols>
    <col min="1" max="1" width="34.5703125" customWidth="1"/>
    <col min="2" max="2" width="5" customWidth="1"/>
    <col min="3" max="3" width="43.5703125" customWidth="1"/>
    <col min="4" max="4" width="36.42578125" bestFit="1" customWidth="1"/>
    <col min="5" max="5" width="9.140625" bestFit="1" customWidth="1"/>
    <col min="6" max="6" width="10" customWidth="1"/>
    <col min="7" max="7" width="15" style="24" customWidth="1"/>
  </cols>
  <sheetData>
    <row r="1" spans="1:7" x14ac:dyDescent="0.25">
      <c r="A1" s="1" t="s">
        <v>17</v>
      </c>
      <c r="C1" s="1" t="s">
        <v>0</v>
      </c>
      <c r="D1" s="1" t="s">
        <v>1</v>
      </c>
      <c r="E1" s="1" t="s">
        <v>2</v>
      </c>
      <c r="F1" s="1" t="s">
        <v>3</v>
      </c>
      <c r="G1" s="25" t="s">
        <v>29</v>
      </c>
    </row>
    <row r="2" spans="1:7" x14ac:dyDescent="0.25">
      <c r="A2" t="s">
        <v>43</v>
      </c>
      <c r="C2" t="s">
        <v>42</v>
      </c>
      <c r="D2" t="s">
        <v>46</v>
      </c>
      <c r="E2" s="18">
        <v>4</v>
      </c>
      <c r="F2" s="2" t="s">
        <v>68</v>
      </c>
    </row>
    <row r="3" spans="1:7" x14ac:dyDescent="0.25">
      <c r="A3" t="s">
        <v>123</v>
      </c>
      <c r="C3" t="s">
        <v>42</v>
      </c>
      <c r="D3" t="s">
        <v>47</v>
      </c>
      <c r="E3" s="2">
        <v>0.25</v>
      </c>
      <c r="F3" s="2" t="s">
        <v>68</v>
      </c>
    </row>
    <row r="4" spans="1:7" x14ac:dyDescent="0.25">
      <c r="A4" t="s">
        <v>83</v>
      </c>
      <c r="C4" t="s">
        <v>42</v>
      </c>
      <c r="D4" t="s">
        <v>48</v>
      </c>
      <c r="E4" s="2">
        <v>1.5</v>
      </c>
      <c r="F4" s="2" t="s">
        <v>68</v>
      </c>
    </row>
    <row r="5" spans="1:7" x14ac:dyDescent="0.25">
      <c r="A5" t="s">
        <v>74</v>
      </c>
      <c r="C5" t="s">
        <v>42</v>
      </c>
      <c r="D5" t="s">
        <v>49</v>
      </c>
      <c r="E5" s="19">
        <v>0.5</v>
      </c>
      <c r="F5" s="2" t="s">
        <v>68</v>
      </c>
    </row>
    <row r="6" spans="1:7" x14ac:dyDescent="0.25">
      <c r="A6" t="s">
        <v>78</v>
      </c>
      <c r="C6" t="s">
        <v>42</v>
      </c>
      <c r="D6" t="s">
        <v>50</v>
      </c>
      <c r="E6" s="2">
        <v>2</v>
      </c>
      <c r="F6" s="2" t="s">
        <v>51</v>
      </c>
    </row>
    <row r="7" spans="1:7" x14ac:dyDescent="0.25">
      <c r="A7" t="s">
        <v>104</v>
      </c>
      <c r="C7" t="s">
        <v>42</v>
      </c>
      <c r="D7" t="s">
        <v>52</v>
      </c>
      <c r="E7" s="2">
        <v>1</v>
      </c>
      <c r="F7" s="2" t="s">
        <v>53</v>
      </c>
    </row>
    <row r="8" spans="1:7" x14ac:dyDescent="0.25">
      <c r="A8" t="s">
        <v>113</v>
      </c>
      <c r="C8" t="s">
        <v>42</v>
      </c>
      <c r="D8" t="s">
        <v>54</v>
      </c>
      <c r="E8" s="19">
        <v>1.5</v>
      </c>
      <c r="F8" s="2" t="s">
        <v>68</v>
      </c>
    </row>
    <row r="9" spans="1:7" x14ac:dyDescent="0.25">
      <c r="A9" t="s">
        <v>131</v>
      </c>
      <c r="C9" t="s">
        <v>43</v>
      </c>
      <c r="D9" t="s">
        <v>55</v>
      </c>
      <c r="E9" s="2">
        <v>3</v>
      </c>
      <c r="F9" s="2" t="s">
        <v>68</v>
      </c>
      <c r="G9" s="24" t="s">
        <v>21</v>
      </c>
    </row>
    <row r="10" spans="1:7" x14ac:dyDescent="0.25">
      <c r="A10" t="s">
        <v>44</v>
      </c>
      <c r="C10" t="s">
        <v>43</v>
      </c>
      <c r="D10" t="s">
        <v>56</v>
      </c>
      <c r="E10" s="2">
        <v>1</v>
      </c>
      <c r="F10" s="2" t="s">
        <v>53</v>
      </c>
      <c r="G10" s="24" t="s">
        <v>21</v>
      </c>
    </row>
    <row r="11" spans="1:7" x14ac:dyDescent="0.25">
      <c r="A11" t="s">
        <v>120</v>
      </c>
      <c r="C11" t="s">
        <v>43</v>
      </c>
      <c r="D11" t="s">
        <v>57</v>
      </c>
      <c r="E11" s="19">
        <v>0.5</v>
      </c>
      <c r="F11" s="2" t="s">
        <v>68</v>
      </c>
      <c r="G11" s="24" t="s">
        <v>21</v>
      </c>
    </row>
    <row r="12" spans="1:7" x14ac:dyDescent="0.25">
      <c r="A12" t="s">
        <v>135</v>
      </c>
      <c r="C12" t="s">
        <v>43</v>
      </c>
      <c r="D12" t="s">
        <v>58</v>
      </c>
      <c r="E12" s="20">
        <v>1.25</v>
      </c>
      <c r="F12" s="2" t="s">
        <v>68</v>
      </c>
      <c r="G12" s="24" t="s">
        <v>21</v>
      </c>
    </row>
    <row r="13" spans="1:7" x14ac:dyDescent="0.25">
      <c r="A13" t="s">
        <v>128</v>
      </c>
      <c r="C13" t="s">
        <v>43</v>
      </c>
      <c r="D13" t="s">
        <v>52</v>
      </c>
      <c r="E13" s="2">
        <v>2</v>
      </c>
      <c r="F13" s="2" t="s">
        <v>53</v>
      </c>
    </row>
    <row r="14" spans="1:7" x14ac:dyDescent="0.25">
      <c r="A14" t="s">
        <v>98</v>
      </c>
      <c r="C14" t="s">
        <v>43</v>
      </c>
      <c r="D14" t="s">
        <v>67</v>
      </c>
      <c r="E14" s="2">
        <v>2</v>
      </c>
      <c r="F14" s="2" t="s">
        <v>67</v>
      </c>
    </row>
    <row r="15" spans="1:7" x14ac:dyDescent="0.25">
      <c r="A15" t="s">
        <v>45</v>
      </c>
      <c r="C15" t="s">
        <v>43</v>
      </c>
      <c r="D15" t="s">
        <v>59</v>
      </c>
      <c r="E15" s="2">
        <v>2</v>
      </c>
      <c r="F15" s="2" t="s">
        <v>68</v>
      </c>
    </row>
    <row r="16" spans="1:7" x14ac:dyDescent="0.25">
      <c r="A16" t="s">
        <v>42</v>
      </c>
      <c r="C16" t="s">
        <v>43</v>
      </c>
      <c r="D16" t="s">
        <v>60</v>
      </c>
      <c r="E16" s="2">
        <v>1</v>
      </c>
      <c r="F16" s="2" t="s">
        <v>53</v>
      </c>
    </row>
    <row r="17" spans="1:7" x14ac:dyDescent="0.25">
      <c r="A17" t="s">
        <v>90</v>
      </c>
      <c r="C17" t="s">
        <v>43</v>
      </c>
      <c r="D17" t="s">
        <v>47</v>
      </c>
      <c r="E17" s="2">
        <v>1</v>
      </c>
      <c r="F17" s="2" t="s">
        <v>68</v>
      </c>
    </row>
    <row r="18" spans="1:7" x14ac:dyDescent="0.25">
      <c r="A18" t="s">
        <v>94</v>
      </c>
      <c r="C18" t="s">
        <v>44</v>
      </c>
      <c r="D18" t="s">
        <v>71</v>
      </c>
      <c r="E18" s="2">
        <v>14</v>
      </c>
      <c r="F18" s="2" t="s">
        <v>61</v>
      </c>
      <c r="G18" s="24" t="s">
        <v>72</v>
      </c>
    </row>
    <row r="19" spans="1:7" x14ac:dyDescent="0.25">
      <c r="A19" t="s">
        <v>110</v>
      </c>
      <c r="C19" t="s">
        <v>44</v>
      </c>
      <c r="D19" t="s">
        <v>62</v>
      </c>
      <c r="E19" s="19">
        <v>1.5</v>
      </c>
      <c r="F19" s="2" t="s">
        <v>68</v>
      </c>
    </row>
    <row r="20" spans="1:7" x14ac:dyDescent="0.25">
      <c r="C20" t="s">
        <v>44</v>
      </c>
      <c r="D20" t="s">
        <v>63</v>
      </c>
      <c r="E20" s="2">
        <v>4</v>
      </c>
      <c r="F20" s="2" t="s">
        <v>51</v>
      </c>
    </row>
    <row r="21" spans="1:7" x14ac:dyDescent="0.25">
      <c r="C21" t="s">
        <v>44</v>
      </c>
      <c r="D21" t="s">
        <v>52</v>
      </c>
      <c r="E21" s="2">
        <v>1</v>
      </c>
      <c r="F21" s="2" t="s">
        <v>53</v>
      </c>
    </row>
    <row r="22" spans="1:7" x14ac:dyDescent="0.25">
      <c r="C22" t="s">
        <v>44</v>
      </c>
      <c r="D22" t="s">
        <v>73</v>
      </c>
      <c r="E22" s="2">
        <v>2</v>
      </c>
      <c r="F22" s="2" t="s">
        <v>67</v>
      </c>
    </row>
    <row r="23" spans="1:7" x14ac:dyDescent="0.25">
      <c r="C23" t="s">
        <v>44</v>
      </c>
      <c r="D23" t="s">
        <v>60</v>
      </c>
      <c r="E23" s="19">
        <v>0.5</v>
      </c>
      <c r="F23" s="2" t="s">
        <v>53</v>
      </c>
    </row>
    <row r="24" spans="1:7" x14ac:dyDescent="0.25">
      <c r="C24" t="s">
        <v>44</v>
      </c>
      <c r="D24" t="s">
        <v>59</v>
      </c>
      <c r="E24" s="19">
        <v>1.5</v>
      </c>
      <c r="F24" s="2" t="s">
        <v>68</v>
      </c>
    </row>
    <row r="25" spans="1:7" x14ac:dyDescent="0.25">
      <c r="C25" t="s">
        <v>45</v>
      </c>
      <c r="D25" t="s">
        <v>64</v>
      </c>
      <c r="E25" s="19">
        <v>1.5</v>
      </c>
      <c r="F25" s="2" t="s">
        <v>68</v>
      </c>
    </row>
    <row r="26" spans="1:7" x14ac:dyDescent="0.25">
      <c r="C26" t="s">
        <v>45</v>
      </c>
      <c r="D26" t="s">
        <v>47</v>
      </c>
      <c r="E26" s="19">
        <v>0.5</v>
      </c>
      <c r="F26" s="2" t="s">
        <v>68</v>
      </c>
    </row>
    <row r="27" spans="1:7" x14ac:dyDescent="0.25">
      <c r="C27" t="s">
        <v>45</v>
      </c>
      <c r="D27" t="s">
        <v>48</v>
      </c>
      <c r="E27" s="2">
        <v>1</v>
      </c>
      <c r="F27" s="2" t="s">
        <v>68</v>
      </c>
      <c r="G27" s="24" t="s">
        <v>103</v>
      </c>
    </row>
    <row r="28" spans="1:7" x14ac:dyDescent="0.25">
      <c r="C28" t="s">
        <v>45</v>
      </c>
      <c r="D28" t="s">
        <v>62</v>
      </c>
      <c r="E28" s="2">
        <v>14</v>
      </c>
      <c r="F28" s="2" t="s">
        <v>68</v>
      </c>
    </row>
    <row r="29" spans="1:7" x14ac:dyDescent="0.25">
      <c r="C29" t="s">
        <v>45</v>
      </c>
      <c r="D29" t="s">
        <v>65</v>
      </c>
      <c r="E29" s="20">
        <v>0.75</v>
      </c>
      <c r="F29" s="2" t="s">
        <v>68</v>
      </c>
    </row>
    <row r="30" spans="1:7" x14ac:dyDescent="0.25">
      <c r="C30" t="s">
        <v>45</v>
      </c>
      <c r="D30" t="s">
        <v>66</v>
      </c>
      <c r="E30" s="2">
        <v>1</v>
      </c>
      <c r="F30" s="2" t="s">
        <v>68</v>
      </c>
    </row>
    <row r="31" spans="1:7" x14ac:dyDescent="0.25">
      <c r="C31" t="s">
        <v>74</v>
      </c>
      <c r="D31" t="s">
        <v>54</v>
      </c>
      <c r="E31" s="2">
        <v>2</v>
      </c>
      <c r="F31" s="2" t="s">
        <v>68</v>
      </c>
    </row>
    <row r="32" spans="1:7" x14ac:dyDescent="0.25">
      <c r="C32" t="s">
        <v>74</v>
      </c>
      <c r="D32" t="s">
        <v>75</v>
      </c>
      <c r="E32" s="2">
        <v>1</v>
      </c>
      <c r="F32" s="2" t="s">
        <v>76</v>
      </c>
    </row>
    <row r="33" spans="3:7" x14ac:dyDescent="0.25">
      <c r="C33" t="s">
        <v>74</v>
      </c>
      <c r="D33" t="s">
        <v>46</v>
      </c>
      <c r="E33" s="2">
        <v>13.29</v>
      </c>
      <c r="F33" s="2" t="s">
        <v>61</v>
      </c>
      <c r="G33" s="24" t="s">
        <v>77</v>
      </c>
    </row>
    <row r="34" spans="3:7" x14ac:dyDescent="0.25">
      <c r="C34" t="s">
        <v>74</v>
      </c>
      <c r="D34" t="s">
        <v>48</v>
      </c>
      <c r="E34" s="2">
        <v>4</v>
      </c>
      <c r="F34" s="2" t="s">
        <v>61</v>
      </c>
    </row>
    <row r="35" spans="3:7" x14ac:dyDescent="0.25">
      <c r="C35" t="s">
        <v>74</v>
      </c>
      <c r="D35" t="s">
        <v>59</v>
      </c>
      <c r="E35" s="2">
        <v>12</v>
      </c>
      <c r="F35" s="2" t="s">
        <v>61</v>
      </c>
    </row>
    <row r="36" spans="3:7" x14ac:dyDescent="0.25">
      <c r="C36" t="s">
        <v>78</v>
      </c>
      <c r="D36" t="s">
        <v>79</v>
      </c>
      <c r="E36" s="2">
        <v>10</v>
      </c>
      <c r="F36" s="2" t="s">
        <v>61</v>
      </c>
    </row>
    <row r="37" spans="3:7" x14ac:dyDescent="0.25">
      <c r="C37" t="s">
        <v>78</v>
      </c>
      <c r="D37" t="s">
        <v>80</v>
      </c>
      <c r="E37" s="2">
        <v>15</v>
      </c>
      <c r="F37" s="2" t="s">
        <v>61</v>
      </c>
    </row>
    <row r="38" spans="3:7" x14ac:dyDescent="0.25">
      <c r="C38" t="s">
        <v>78</v>
      </c>
      <c r="D38" t="s">
        <v>62</v>
      </c>
      <c r="E38" s="2">
        <v>14</v>
      </c>
      <c r="F38" s="2" t="s">
        <v>61</v>
      </c>
      <c r="G38" s="24" t="s">
        <v>81</v>
      </c>
    </row>
    <row r="39" spans="3:7" x14ac:dyDescent="0.25">
      <c r="C39" t="s">
        <v>78</v>
      </c>
      <c r="D39" t="s">
        <v>82</v>
      </c>
      <c r="E39" s="2">
        <v>13.04</v>
      </c>
      <c r="F39" s="2" t="s">
        <v>61</v>
      </c>
      <c r="G39" s="24" t="s">
        <v>81</v>
      </c>
    </row>
    <row r="40" spans="3:7" x14ac:dyDescent="0.25">
      <c r="C40" t="s">
        <v>78</v>
      </c>
      <c r="D40" t="s">
        <v>59</v>
      </c>
      <c r="E40" s="2">
        <v>12</v>
      </c>
      <c r="F40" s="2" t="s">
        <v>61</v>
      </c>
      <c r="G40" s="24" t="s">
        <v>72</v>
      </c>
    </row>
    <row r="41" spans="3:7" x14ac:dyDescent="0.25">
      <c r="C41" t="s">
        <v>83</v>
      </c>
      <c r="D41" t="s">
        <v>84</v>
      </c>
      <c r="E41" s="2">
        <v>13.25</v>
      </c>
      <c r="F41" s="2" t="s">
        <v>61</v>
      </c>
      <c r="G41" s="24" t="s">
        <v>85</v>
      </c>
    </row>
    <row r="42" spans="3:7" x14ac:dyDescent="0.25">
      <c r="C42" t="s">
        <v>83</v>
      </c>
      <c r="D42" t="s">
        <v>67</v>
      </c>
      <c r="E42" s="2">
        <v>2</v>
      </c>
      <c r="F42" s="2" t="s">
        <v>67</v>
      </c>
    </row>
    <row r="43" spans="3:7" x14ac:dyDescent="0.25">
      <c r="C43" t="s">
        <v>83</v>
      </c>
      <c r="D43" t="s">
        <v>86</v>
      </c>
      <c r="E43" s="2">
        <v>1</v>
      </c>
      <c r="F43" s="2" t="s">
        <v>68</v>
      </c>
    </row>
    <row r="44" spans="3:7" x14ac:dyDescent="0.25">
      <c r="C44" t="s">
        <v>83</v>
      </c>
      <c r="D44" t="s">
        <v>71</v>
      </c>
      <c r="E44" s="2">
        <v>1</v>
      </c>
      <c r="F44" s="2" t="s">
        <v>68</v>
      </c>
    </row>
    <row r="45" spans="3:7" x14ac:dyDescent="0.25">
      <c r="C45" t="s">
        <v>83</v>
      </c>
      <c r="D45" t="s">
        <v>87</v>
      </c>
      <c r="E45" s="2">
        <v>1</v>
      </c>
      <c r="F45" s="2" t="s">
        <v>53</v>
      </c>
    </row>
    <row r="46" spans="3:7" x14ac:dyDescent="0.25">
      <c r="C46" t="s">
        <v>83</v>
      </c>
      <c r="D46" t="s">
        <v>88</v>
      </c>
      <c r="E46" s="2">
        <v>12</v>
      </c>
      <c r="F46" s="2" t="s">
        <v>61</v>
      </c>
    </row>
    <row r="47" spans="3:7" x14ac:dyDescent="0.25">
      <c r="C47" t="s">
        <v>83</v>
      </c>
      <c r="D47" t="s">
        <v>89</v>
      </c>
      <c r="E47" s="2">
        <v>3.4</v>
      </c>
      <c r="F47" s="2" t="s">
        <v>61</v>
      </c>
      <c r="G47" s="24" t="s">
        <v>85</v>
      </c>
    </row>
    <row r="48" spans="3:7" x14ac:dyDescent="0.25">
      <c r="C48" t="s">
        <v>83</v>
      </c>
      <c r="D48" t="s">
        <v>54</v>
      </c>
      <c r="E48" s="2">
        <v>2</v>
      </c>
      <c r="F48" s="2" t="s">
        <v>68</v>
      </c>
    </row>
    <row r="49" spans="3:7" x14ac:dyDescent="0.25">
      <c r="C49" t="s">
        <v>90</v>
      </c>
      <c r="D49" t="s">
        <v>91</v>
      </c>
      <c r="E49" s="2">
        <v>2</v>
      </c>
      <c r="F49" s="2" t="s">
        <v>68</v>
      </c>
    </row>
    <row r="50" spans="3:7" x14ac:dyDescent="0.25">
      <c r="C50" t="s">
        <v>90</v>
      </c>
      <c r="D50" t="s">
        <v>57</v>
      </c>
      <c r="E50" s="20">
        <v>0.33333333333333331</v>
      </c>
      <c r="F50" s="2" t="s">
        <v>68</v>
      </c>
    </row>
    <row r="51" spans="3:7" x14ac:dyDescent="0.25">
      <c r="C51" t="s">
        <v>90</v>
      </c>
      <c r="D51" t="s">
        <v>57</v>
      </c>
      <c r="E51" s="2">
        <v>3</v>
      </c>
      <c r="F51" s="2" t="s">
        <v>51</v>
      </c>
    </row>
    <row r="52" spans="3:7" x14ac:dyDescent="0.25">
      <c r="C52" t="s">
        <v>90</v>
      </c>
      <c r="D52" t="s">
        <v>92</v>
      </c>
      <c r="E52" s="2">
        <v>2</v>
      </c>
      <c r="F52" s="2" t="s">
        <v>53</v>
      </c>
    </row>
    <row r="53" spans="3:7" x14ac:dyDescent="0.25">
      <c r="C53" t="s">
        <v>90</v>
      </c>
      <c r="D53" t="s">
        <v>92</v>
      </c>
      <c r="E53" s="2">
        <v>1</v>
      </c>
      <c r="F53" s="2" t="s">
        <v>51</v>
      </c>
    </row>
    <row r="54" spans="3:7" x14ac:dyDescent="0.25">
      <c r="C54" t="s">
        <v>90</v>
      </c>
      <c r="D54" t="s">
        <v>93</v>
      </c>
      <c r="E54" s="2">
        <v>1</v>
      </c>
      <c r="F54" s="2" t="s">
        <v>51</v>
      </c>
    </row>
    <row r="55" spans="3:7" x14ac:dyDescent="0.25">
      <c r="C55" t="s">
        <v>90</v>
      </c>
      <c r="D55" t="s">
        <v>54</v>
      </c>
      <c r="E55" s="2">
        <v>1.25</v>
      </c>
      <c r="F55" s="2" t="s">
        <v>68</v>
      </c>
      <c r="G55" s="24">
        <v>1.25</v>
      </c>
    </row>
    <row r="56" spans="3:7" x14ac:dyDescent="0.25">
      <c r="C56" t="s">
        <v>90</v>
      </c>
      <c r="D56" t="s">
        <v>48</v>
      </c>
      <c r="E56" s="2">
        <v>8</v>
      </c>
      <c r="F56" s="2" t="s">
        <v>61</v>
      </c>
    </row>
    <row r="57" spans="3:7" x14ac:dyDescent="0.25">
      <c r="C57" t="s">
        <v>90</v>
      </c>
      <c r="D57" t="s">
        <v>60</v>
      </c>
      <c r="E57" s="2">
        <v>0.25</v>
      </c>
      <c r="F57" s="2" t="s">
        <v>53</v>
      </c>
      <c r="G57" s="24">
        <v>0.25</v>
      </c>
    </row>
    <row r="58" spans="3:7" x14ac:dyDescent="0.25">
      <c r="C58" t="s">
        <v>90</v>
      </c>
      <c r="D58" t="s">
        <v>64</v>
      </c>
      <c r="E58" s="2">
        <v>1.5</v>
      </c>
      <c r="F58" s="2" t="s">
        <v>68</v>
      </c>
    </row>
    <row r="59" spans="3:7" x14ac:dyDescent="0.25">
      <c r="C59" t="s">
        <v>90</v>
      </c>
      <c r="D59" t="s">
        <v>58</v>
      </c>
      <c r="E59" s="2">
        <v>2</v>
      </c>
      <c r="F59" s="2" t="s">
        <v>61</v>
      </c>
    </row>
    <row r="60" spans="3:7" x14ac:dyDescent="0.25">
      <c r="C60" t="s">
        <v>90</v>
      </c>
      <c r="D60" t="s">
        <v>47</v>
      </c>
      <c r="E60" s="2">
        <v>7</v>
      </c>
      <c r="F60" s="2" t="s">
        <v>51</v>
      </c>
    </row>
    <row r="61" spans="3:7" x14ac:dyDescent="0.25">
      <c r="C61" t="s">
        <v>94</v>
      </c>
      <c r="D61" t="s">
        <v>95</v>
      </c>
      <c r="E61" s="2">
        <v>1</v>
      </c>
      <c r="F61" s="2" t="s">
        <v>96</v>
      </c>
    </row>
    <row r="62" spans="3:7" x14ac:dyDescent="0.25">
      <c r="C62" t="s">
        <v>94</v>
      </c>
      <c r="D62" t="s">
        <v>97</v>
      </c>
      <c r="E62" s="2">
        <v>2.5</v>
      </c>
      <c r="F62" s="2" t="s">
        <v>68</v>
      </c>
    </row>
    <row r="63" spans="3:7" x14ac:dyDescent="0.25">
      <c r="C63" t="s">
        <v>94</v>
      </c>
      <c r="D63" t="s">
        <v>57</v>
      </c>
      <c r="E63" s="2">
        <v>0.5</v>
      </c>
      <c r="F63" s="2" t="s">
        <v>68</v>
      </c>
    </row>
    <row r="64" spans="3:7" x14ac:dyDescent="0.25">
      <c r="C64" t="s">
        <v>94</v>
      </c>
      <c r="D64" t="s">
        <v>92</v>
      </c>
      <c r="E64" s="2">
        <v>2</v>
      </c>
      <c r="F64" s="2" t="s">
        <v>51</v>
      </c>
    </row>
    <row r="65" spans="3:7" x14ac:dyDescent="0.25">
      <c r="C65" t="s">
        <v>94</v>
      </c>
      <c r="D65" t="s">
        <v>54</v>
      </c>
      <c r="E65" s="2">
        <v>2</v>
      </c>
      <c r="F65" s="2" t="s">
        <v>68</v>
      </c>
    </row>
    <row r="66" spans="3:7" x14ac:dyDescent="0.25">
      <c r="C66" t="s">
        <v>94</v>
      </c>
      <c r="D66" t="s">
        <v>49</v>
      </c>
      <c r="E66" s="2">
        <v>0.25</v>
      </c>
      <c r="F66" s="2" t="s">
        <v>68</v>
      </c>
      <c r="G66" s="24">
        <v>0.25</v>
      </c>
    </row>
    <row r="67" spans="3:7" x14ac:dyDescent="0.25">
      <c r="C67" t="s">
        <v>98</v>
      </c>
      <c r="D67" t="s">
        <v>99</v>
      </c>
      <c r="E67" s="2">
        <v>3</v>
      </c>
      <c r="F67" s="2" t="s">
        <v>68</v>
      </c>
    </row>
    <row r="68" spans="3:7" x14ac:dyDescent="0.25">
      <c r="C68" t="s">
        <v>98</v>
      </c>
      <c r="D68" t="s">
        <v>100</v>
      </c>
      <c r="E68" s="2">
        <v>3</v>
      </c>
      <c r="F68" s="2" t="s">
        <v>68</v>
      </c>
    </row>
    <row r="69" spans="3:7" x14ac:dyDescent="0.25">
      <c r="C69" t="s">
        <v>98</v>
      </c>
      <c r="D69" t="s">
        <v>101</v>
      </c>
      <c r="E69" s="2">
        <v>3</v>
      </c>
      <c r="F69" s="2" t="s">
        <v>51</v>
      </c>
    </row>
    <row r="70" spans="3:7" x14ac:dyDescent="0.25">
      <c r="C70" t="s">
        <v>98</v>
      </c>
      <c r="D70" t="s">
        <v>102</v>
      </c>
      <c r="E70" s="2">
        <v>1.5</v>
      </c>
      <c r="F70" s="2" t="s">
        <v>53</v>
      </c>
    </row>
    <row r="71" spans="3:7" x14ac:dyDescent="0.25">
      <c r="C71" t="s">
        <v>104</v>
      </c>
      <c r="D71" t="s">
        <v>105</v>
      </c>
      <c r="E71" s="2">
        <v>13.4</v>
      </c>
      <c r="F71" s="2" t="s">
        <v>61</v>
      </c>
      <c r="G71" s="24" t="s">
        <v>85</v>
      </c>
    </row>
    <row r="72" spans="3:7" x14ac:dyDescent="0.25">
      <c r="C72" t="s">
        <v>104</v>
      </c>
      <c r="D72" t="s">
        <v>67</v>
      </c>
      <c r="E72" s="2">
        <v>2</v>
      </c>
      <c r="F72" s="2" t="s">
        <v>67</v>
      </c>
    </row>
    <row r="73" spans="3:7" x14ac:dyDescent="0.25">
      <c r="C73" t="s">
        <v>104</v>
      </c>
      <c r="D73" t="s">
        <v>106</v>
      </c>
      <c r="E73" s="2">
        <v>0.33</v>
      </c>
      <c r="F73" s="2" t="s">
        <v>68</v>
      </c>
      <c r="G73" s="24">
        <v>0.33333333333333331</v>
      </c>
    </row>
    <row r="74" spans="3:7" x14ac:dyDescent="0.25">
      <c r="C74" t="s">
        <v>104</v>
      </c>
      <c r="D74" t="s">
        <v>52</v>
      </c>
      <c r="E74" s="2">
        <v>1</v>
      </c>
      <c r="F74" s="2" t="s">
        <v>51</v>
      </c>
    </row>
    <row r="75" spans="3:7" x14ac:dyDescent="0.25">
      <c r="C75" t="s">
        <v>104</v>
      </c>
      <c r="D75" t="s">
        <v>107</v>
      </c>
      <c r="E75" s="2">
        <v>2</v>
      </c>
      <c r="F75" s="2" t="s">
        <v>61</v>
      </c>
      <c r="G75" s="24">
        <v>0.25</v>
      </c>
    </row>
    <row r="76" spans="3:7" x14ac:dyDescent="0.25">
      <c r="C76" t="s">
        <v>104</v>
      </c>
      <c r="D76" t="s">
        <v>108</v>
      </c>
      <c r="E76" s="2">
        <v>6</v>
      </c>
      <c r="F76" s="2" t="s">
        <v>61</v>
      </c>
      <c r="G76" s="24">
        <v>0.75</v>
      </c>
    </row>
    <row r="77" spans="3:7" x14ac:dyDescent="0.25">
      <c r="C77" t="s">
        <v>104</v>
      </c>
      <c r="D77" t="s">
        <v>109</v>
      </c>
      <c r="E77" s="2">
        <v>12</v>
      </c>
      <c r="F77" s="2" t="s">
        <v>61</v>
      </c>
    </row>
    <row r="78" spans="3:7" x14ac:dyDescent="0.25">
      <c r="C78" t="s">
        <v>110</v>
      </c>
      <c r="D78" t="s">
        <v>55</v>
      </c>
      <c r="E78" s="2">
        <v>2.5</v>
      </c>
      <c r="F78" s="2" t="s">
        <v>68</v>
      </c>
    </row>
    <row r="79" spans="3:7" x14ac:dyDescent="0.25">
      <c r="C79" t="s">
        <v>110</v>
      </c>
      <c r="D79" t="s">
        <v>57</v>
      </c>
      <c r="E79" s="2">
        <v>0.5</v>
      </c>
      <c r="F79" s="2" t="s">
        <v>68</v>
      </c>
    </row>
    <row r="80" spans="3:7" x14ac:dyDescent="0.25">
      <c r="C80" t="s">
        <v>110</v>
      </c>
      <c r="D80" t="s">
        <v>111</v>
      </c>
      <c r="E80" s="2">
        <v>0.5</v>
      </c>
      <c r="F80" s="2" t="s">
        <v>68</v>
      </c>
    </row>
    <row r="81" spans="3:7" x14ac:dyDescent="0.25">
      <c r="C81" t="s">
        <v>110</v>
      </c>
      <c r="D81" t="s">
        <v>101</v>
      </c>
      <c r="E81" s="2">
        <v>4</v>
      </c>
      <c r="F81" s="2" t="s">
        <v>51</v>
      </c>
    </row>
    <row r="82" spans="3:7" x14ac:dyDescent="0.25">
      <c r="C82" t="s">
        <v>110</v>
      </c>
      <c r="D82" t="s">
        <v>91</v>
      </c>
      <c r="E82" s="2">
        <v>1</v>
      </c>
      <c r="F82" s="2" t="s">
        <v>68</v>
      </c>
    </row>
    <row r="83" spans="3:7" x14ac:dyDescent="0.25">
      <c r="C83" t="s">
        <v>110</v>
      </c>
      <c r="D83" t="s">
        <v>112</v>
      </c>
      <c r="E83" s="2">
        <v>1</v>
      </c>
      <c r="F83" s="2" t="s">
        <v>68</v>
      </c>
    </row>
    <row r="84" spans="3:7" x14ac:dyDescent="0.25">
      <c r="C84" t="s">
        <v>110</v>
      </c>
      <c r="D84" t="s">
        <v>49</v>
      </c>
      <c r="E84" s="2">
        <v>1</v>
      </c>
      <c r="F84" s="2" t="s">
        <v>68</v>
      </c>
    </row>
    <row r="85" spans="3:7" x14ac:dyDescent="0.25">
      <c r="C85" t="s">
        <v>110</v>
      </c>
      <c r="D85" t="s">
        <v>111</v>
      </c>
      <c r="E85" s="2">
        <v>2</v>
      </c>
      <c r="F85" s="2" t="s">
        <v>51</v>
      </c>
    </row>
    <row r="86" spans="3:7" x14ac:dyDescent="0.25">
      <c r="C86" t="s">
        <v>113</v>
      </c>
      <c r="D86" t="s">
        <v>114</v>
      </c>
      <c r="E86" s="2">
        <v>3</v>
      </c>
      <c r="F86" s="2" t="s">
        <v>68</v>
      </c>
    </row>
    <row r="87" spans="3:7" x14ac:dyDescent="0.25">
      <c r="C87" t="s">
        <v>113</v>
      </c>
      <c r="D87" t="s">
        <v>57</v>
      </c>
      <c r="E87" s="2">
        <v>1</v>
      </c>
      <c r="F87" s="2" t="s">
        <v>68</v>
      </c>
    </row>
    <row r="88" spans="3:7" x14ac:dyDescent="0.25">
      <c r="C88" t="s">
        <v>113</v>
      </c>
      <c r="D88" t="s">
        <v>115</v>
      </c>
      <c r="E88" s="2">
        <v>0.5</v>
      </c>
      <c r="F88" s="2" t="s">
        <v>51</v>
      </c>
    </row>
    <row r="89" spans="3:7" x14ac:dyDescent="0.25">
      <c r="C89" t="s">
        <v>113</v>
      </c>
      <c r="D89" t="s">
        <v>57</v>
      </c>
      <c r="E89" s="2">
        <v>1.75</v>
      </c>
      <c r="F89" s="2" t="s">
        <v>68</v>
      </c>
      <c r="G89" s="24">
        <v>1.75</v>
      </c>
    </row>
    <row r="90" spans="3:7" x14ac:dyDescent="0.25">
      <c r="C90" t="s">
        <v>113</v>
      </c>
      <c r="D90" t="s">
        <v>101</v>
      </c>
      <c r="E90" s="2">
        <v>2</v>
      </c>
      <c r="F90" s="2" t="s">
        <v>68</v>
      </c>
      <c r="G90" s="24" t="s">
        <v>116</v>
      </c>
    </row>
    <row r="91" spans="3:7" x14ac:dyDescent="0.25">
      <c r="C91" t="s">
        <v>113</v>
      </c>
      <c r="D91" t="s">
        <v>52</v>
      </c>
      <c r="E91" s="2">
        <v>1</v>
      </c>
      <c r="F91" s="2" t="s">
        <v>53</v>
      </c>
    </row>
    <row r="92" spans="3:7" x14ac:dyDescent="0.25">
      <c r="C92" t="s">
        <v>113</v>
      </c>
      <c r="D92" t="s">
        <v>67</v>
      </c>
      <c r="E92" s="2">
        <v>4</v>
      </c>
      <c r="F92" s="2" t="s">
        <v>67</v>
      </c>
    </row>
    <row r="93" spans="3:7" x14ac:dyDescent="0.25">
      <c r="C93" t="s">
        <v>113</v>
      </c>
      <c r="D93" t="s">
        <v>117</v>
      </c>
      <c r="E93" s="2">
        <v>1.5</v>
      </c>
      <c r="F93" s="2" t="s">
        <v>53</v>
      </c>
    </row>
    <row r="94" spans="3:7" x14ac:dyDescent="0.25">
      <c r="C94" t="s">
        <v>113</v>
      </c>
      <c r="D94" t="s">
        <v>49</v>
      </c>
      <c r="E94" s="2">
        <v>1</v>
      </c>
      <c r="F94" s="2" t="s">
        <v>68</v>
      </c>
    </row>
    <row r="95" spans="3:7" x14ac:dyDescent="0.25">
      <c r="C95" t="s">
        <v>113</v>
      </c>
      <c r="D95" t="s">
        <v>118</v>
      </c>
      <c r="E95" s="2">
        <v>2</v>
      </c>
      <c r="F95" s="2" t="s">
        <v>51</v>
      </c>
    </row>
    <row r="96" spans="3:7" x14ac:dyDescent="0.25">
      <c r="C96" t="s">
        <v>113</v>
      </c>
      <c r="D96" t="s">
        <v>119</v>
      </c>
      <c r="E96" s="2">
        <v>2</v>
      </c>
      <c r="F96" s="2" t="s">
        <v>53</v>
      </c>
    </row>
    <row r="97" spans="3:7" x14ac:dyDescent="0.25">
      <c r="C97" t="s">
        <v>120</v>
      </c>
      <c r="D97" t="s">
        <v>101</v>
      </c>
      <c r="E97" s="2">
        <v>0.5</v>
      </c>
      <c r="F97" s="2" t="s">
        <v>68</v>
      </c>
      <c r="G97" s="24" t="s">
        <v>121</v>
      </c>
    </row>
    <row r="98" spans="3:7" x14ac:dyDescent="0.25">
      <c r="C98" t="s">
        <v>120</v>
      </c>
      <c r="D98" t="s">
        <v>58</v>
      </c>
      <c r="E98" s="2">
        <v>0.75</v>
      </c>
      <c r="F98" s="2" t="s">
        <v>68</v>
      </c>
      <c r="G98" s="24">
        <v>0.75</v>
      </c>
    </row>
    <row r="99" spans="3:7" x14ac:dyDescent="0.25">
      <c r="C99" t="s">
        <v>120</v>
      </c>
      <c r="D99" t="s">
        <v>55</v>
      </c>
      <c r="E99" s="2">
        <v>2</v>
      </c>
      <c r="F99" s="2" t="s">
        <v>68</v>
      </c>
    </row>
    <row r="100" spans="3:7" x14ac:dyDescent="0.25">
      <c r="C100" t="s">
        <v>120</v>
      </c>
      <c r="D100" t="s">
        <v>62</v>
      </c>
      <c r="E100" s="2">
        <v>14</v>
      </c>
      <c r="F100" s="2" t="s">
        <v>61</v>
      </c>
      <c r="G100" s="24" t="s">
        <v>81</v>
      </c>
    </row>
    <row r="101" spans="3:7" x14ac:dyDescent="0.25">
      <c r="C101" t="s">
        <v>120</v>
      </c>
      <c r="D101" t="s">
        <v>137</v>
      </c>
      <c r="E101" s="2">
        <v>0.5</v>
      </c>
      <c r="F101" s="2" t="s">
        <v>68</v>
      </c>
    </row>
    <row r="102" spans="3:7" x14ac:dyDescent="0.25">
      <c r="C102" t="s">
        <v>120</v>
      </c>
      <c r="D102" t="s">
        <v>122</v>
      </c>
      <c r="E102" s="2">
        <v>0.5</v>
      </c>
      <c r="F102" s="2" t="s">
        <v>68</v>
      </c>
    </row>
    <row r="103" spans="3:7" x14ac:dyDescent="0.25">
      <c r="C103" t="s">
        <v>123</v>
      </c>
      <c r="D103" t="s">
        <v>48</v>
      </c>
      <c r="E103" s="2">
        <v>8</v>
      </c>
      <c r="F103" s="2" t="s">
        <v>61</v>
      </c>
    </row>
    <row r="104" spans="3:7" x14ac:dyDescent="0.25">
      <c r="C104" t="s">
        <v>123</v>
      </c>
      <c r="D104" t="s">
        <v>62</v>
      </c>
      <c r="E104" s="2">
        <v>14</v>
      </c>
      <c r="F104" s="2" t="s">
        <v>61</v>
      </c>
      <c r="G104" s="24" t="s">
        <v>81</v>
      </c>
    </row>
    <row r="105" spans="3:7" x14ac:dyDescent="0.25">
      <c r="C105" t="s">
        <v>123</v>
      </c>
      <c r="D105" t="s">
        <v>118</v>
      </c>
      <c r="E105" s="2">
        <v>1</v>
      </c>
      <c r="F105" s="2" t="s">
        <v>68</v>
      </c>
    </row>
    <row r="106" spans="3:7" x14ac:dyDescent="0.25">
      <c r="C106" t="s">
        <v>123</v>
      </c>
      <c r="D106" t="s">
        <v>124</v>
      </c>
      <c r="E106" s="2">
        <v>3.4</v>
      </c>
      <c r="F106" s="2" t="s">
        <v>61</v>
      </c>
      <c r="G106" s="24" t="s">
        <v>77</v>
      </c>
    </row>
    <row r="107" spans="3:7" x14ac:dyDescent="0.25">
      <c r="C107" t="s">
        <v>123</v>
      </c>
      <c r="D107" t="s">
        <v>125</v>
      </c>
      <c r="E107" s="2">
        <v>16</v>
      </c>
      <c r="F107" s="2" t="s">
        <v>61</v>
      </c>
    </row>
    <row r="108" spans="3:7" x14ac:dyDescent="0.25">
      <c r="C108" t="s">
        <v>123</v>
      </c>
      <c r="D108" t="s">
        <v>80</v>
      </c>
      <c r="E108" s="2">
        <v>11</v>
      </c>
      <c r="F108" s="2" t="s">
        <v>61</v>
      </c>
      <c r="G108" s="24" t="s">
        <v>85</v>
      </c>
    </row>
    <row r="109" spans="3:7" x14ac:dyDescent="0.25">
      <c r="C109" t="s">
        <v>123</v>
      </c>
      <c r="D109" t="s">
        <v>126</v>
      </c>
      <c r="E109" s="2">
        <v>3</v>
      </c>
      <c r="F109" s="2" t="s">
        <v>127</v>
      </c>
    </row>
    <row r="110" spans="3:7" x14ac:dyDescent="0.25">
      <c r="C110" t="s">
        <v>128</v>
      </c>
      <c r="D110" t="s">
        <v>47</v>
      </c>
      <c r="E110" s="2">
        <v>1</v>
      </c>
      <c r="F110" s="2" t="s">
        <v>68</v>
      </c>
    </row>
    <row r="111" spans="3:7" x14ac:dyDescent="0.25">
      <c r="C111" t="s">
        <v>128</v>
      </c>
      <c r="D111" t="s">
        <v>57</v>
      </c>
      <c r="E111" s="2">
        <v>2</v>
      </c>
      <c r="F111" s="2" t="s">
        <v>68</v>
      </c>
    </row>
    <row r="112" spans="3:7" x14ac:dyDescent="0.25">
      <c r="C112" t="s">
        <v>128</v>
      </c>
      <c r="D112" t="s">
        <v>67</v>
      </c>
      <c r="E112" s="2">
        <v>4</v>
      </c>
      <c r="F112" s="2" t="s">
        <v>67</v>
      </c>
    </row>
    <row r="113" spans="3:7" x14ac:dyDescent="0.25">
      <c r="C113" t="s">
        <v>128</v>
      </c>
      <c r="D113" t="s">
        <v>92</v>
      </c>
      <c r="E113" s="2">
        <v>4</v>
      </c>
      <c r="F113" s="2" t="s">
        <v>51</v>
      </c>
    </row>
    <row r="114" spans="3:7" x14ac:dyDescent="0.25">
      <c r="C114" t="s">
        <v>128</v>
      </c>
      <c r="D114" t="s">
        <v>129</v>
      </c>
      <c r="E114" s="2">
        <v>4</v>
      </c>
      <c r="F114" s="2" t="s">
        <v>51</v>
      </c>
    </row>
    <row r="115" spans="3:7" x14ac:dyDescent="0.25">
      <c r="C115" t="s">
        <v>128</v>
      </c>
      <c r="D115" t="s">
        <v>117</v>
      </c>
      <c r="E115" s="2">
        <v>4</v>
      </c>
      <c r="F115" s="2" t="s">
        <v>53</v>
      </c>
    </row>
    <row r="116" spans="3:7" x14ac:dyDescent="0.25">
      <c r="C116" t="s">
        <v>128</v>
      </c>
      <c r="D116" t="s">
        <v>55</v>
      </c>
      <c r="E116" s="2">
        <v>4.5</v>
      </c>
      <c r="F116" s="2" t="s">
        <v>68</v>
      </c>
    </row>
    <row r="117" spans="3:7" x14ac:dyDescent="0.25">
      <c r="C117" t="s">
        <v>128</v>
      </c>
      <c r="D117" t="s">
        <v>130</v>
      </c>
      <c r="E117" s="2">
        <v>1.5</v>
      </c>
      <c r="F117" s="2" t="s">
        <v>51</v>
      </c>
    </row>
    <row r="118" spans="3:7" x14ac:dyDescent="0.25">
      <c r="C118" t="s">
        <v>128</v>
      </c>
      <c r="D118" t="s">
        <v>119</v>
      </c>
      <c r="E118" s="2">
        <v>1</v>
      </c>
      <c r="F118" s="2" t="s">
        <v>53</v>
      </c>
    </row>
    <row r="119" spans="3:7" x14ac:dyDescent="0.25">
      <c r="C119" t="s">
        <v>128</v>
      </c>
      <c r="D119" t="s">
        <v>49</v>
      </c>
      <c r="E119" s="2">
        <v>1</v>
      </c>
      <c r="F119" s="2" t="s">
        <v>68</v>
      </c>
    </row>
    <row r="120" spans="3:7" x14ac:dyDescent="0.25">
      <c r="C120" t="s">
        <v>128</v>
      </c>
      <c r="D120" t="s">
        <v>71</v>
      </c>
      <c r="E120" s="2">
        <v>14</v>
      </c>
      <c r="F120" s="2" t="s">
        <v>61</v>
      </c>
      <c r="G120" s="24" t="s">
        <v>72</v>
      </c>
    </row>
    <row r="121" spans="3:7" x14ac:dyDescent="0.25">
      <c r="C121" t="s">
        <v>131</v>
      </c>
      <c r="D121" t="s">
        <v>101</v>
      </c>
      <c r="E121" s="2">
        <v>4</v>
      </c>
      <c r="F121" s="2" t="s">
        <v>51</v>
      </c>
    </row>
    <row r="122" spans="3:7" x14ac:dyDescent="0.25">
      <c r="C122" t="s">
        <v>131</v>
      </c>
      <c r="D122" t="s">
        <v>132</v>
      </c>
      <c r="E122" s="2">
        <v>0.25</v>
      </c>
      <c r="F122" s="2" t="s">
        <v>68</v>
      </c>
      <c r="G122" s="24">
        <v>0.25</v>
      </c>
    </row>
    <row r="123" spans="3:7" x14ac:dyDescent="0.25">
      <c r="C123" t="s">
        <v>131</v>
      </c>
      <c r="D123" t="s">
        <v>133</v>
      </c>
      <c r="E123" s="2">
        <v>0.25</v>
      </c>
      <c r="F123" s="2" t="s">
        <v>68</v>
      </c>
      <c r="G123" s="24">
        <v>0.25</v>
      </c>
    </row>
    <row r="124" spans="3:7" x14ac:dyDescent="0.25">
      <c r="C124" t="s">
        <v>131</v>
      </c>
      <c r="D124" t="s">
        <v>49</v>
      </c>
      <c r="E124" s="2">
        <v>0.5</v>
      </c>
      <c r="F124" s="2" t="s">
        <v>68</v>
      </c>
    </row>
    <row r="125" spans="3:7" x14ac:dyDescent="0.25">
      <c r="C125" t="s">
        <v>131</v>
      </c>
      <c r="D125" t="s">
        <v>134</v>
      </c>
      <c r="E125" s="2">
        <v>10</v>
      </c>
      <c r="F125" s="2" t="s">
        <v>61</v>
      </c>
    </row>
    <row r="126" spans="3:7" x14ac:dyDescent="0.25">
      <c r="C126" t="s">
        <v>131</v>
      </c>
      <c r="D126" t="s">
        <v>88</v>
      </c>
      <c r="E126" s="2">
        <v>10</v>
      </c>
      <c r="F126" s="2" t="s">
        <v>61</v>
      </c>
    </row>
    <row r="127" spans="3:7" x14ac:dyDescent="0.25">
      <c r="C127" t="s">
        <v>135</v>
      </c>
      <c r="D127" t="s">
        <v>136</v>
      </c>
      <c r="E127" s="2">
        <v>5</v>
      </c>
      <c r="F127" s="2" t="s">
        <v>68</v>
      </c>
    </row>
    <row r="128" spans="3:7" x14ac:dyDescent="0.25">
      <c r="C128" t="s">
        <v>135</v>
      </c>
      <c r="D128" t="s">
        <v>57</v>
      </c>
      <c r="E128" s="2">
        <v>3</v>
      </c>
      <c r="F128" s="2" t="s">
        <v>51</v>
      </c>
    </row>
    <row r="129" spans="3:7" x14ac:dyDescent="0.25">
      <c r="C129" t="s">
        <v>135</v>
      </c>
      <c r="D129" t="s">
        <v>60</v>
      </c>
      <c r="E129" s="2">
        <v>1</v>
      </c>
      <c r="F129" s="2" t="s">
        <v>53</v>
      </c>
    </row>
    <row r="130" spans="3:7" x14ac:dyDescent="0.25">
      <c r="C130" t="s">
        <v>135</v>
      </c>
      <c r="D130" t="s">
        <v>101</v>
      </c>
      <c r="E130" s="2">
        <v>9</v>
      </c>
      <c r="F130" s="2" t="s">
        <v>51</v>
      </c>
    </row>
    <row r="131" spans="3:7" x14ac:dyDescent="0.25">
      <c r="C131" t="s">
        <v>135</v>
      </c>
      <c r="D131" t="s">
        <v>101</v>
      </c>
      <c r="E131" s="2">
        <v>1</v>
      </c>
      <c r="F131" s="2" t="s">
        <v>68</v>
      </c>
    </row>
    <row r="132" spans="3:7" x14ac:dyDescent="0.25">
      <c r="C132" t="s">
        <v>135</v>
      </c>
      <c r="D132" t="s">
        <v>57</v>
      </c>
      <c r="E132" s="2">
        <v>1.25</v>
      </c>
      <c r="F132" s="2" t="s">
        <v>68</v>
      </c>
      <c r="G132" s="24">
        <v>1.25</v>
      </c>
    </row>
    <row r="133" spans="3:7" x14ac:dyDescent="0.25">
      <c r="C133" t="s">
        <v>135</v>
      </c>
      <c r="D133" t="s">
        <v>58</v>
      </c>
      <c r="E133" s="2">
        <v>5.5</v>
      </c>
      <c r="F133" s="2" t="s">
        <v>61</v>
      </c>
      <c r="G133" s="24">
        <v>0.66666666666666663</v>
      </c>
    </row>
    <row r="134" spans="3:7" x14ac:dyDescent="0.25">
      <c r="C134" t="s">
        <v>135</v>
      </c>
      <c r="D134" t="s">
        <v>67</v>
      </c>
      <c r="E134" s="2">
        <v>1</v>
      </c>
      <c r="F134" s="2" t="s">
        <v>67</v>
      </c>
    </row>
    <row r="135" spans="3:7" x14ac:dyDescent="0.25">
      <c r="C135" t="s">
        <v>135</v>
      </c>
      <c r="D135" t="s">
        <v>52</v>
      </c>
      <c r="E135" s="2">
        <v>0.5</v>
      </c>
      <c r="F135" s="2" t="s">
        <v>53</v>
      </c>
    </row>
    <row r="136" spans="3:7" x14ac:dyDescent="0.25">
      <c r="C136" t="s">
        <v>135</v>
      </c>
      <c r="D136" t="s">
        <v>55</v>
      </c>
      <c r="E136" s="2">
        <v>2</v>
      </c>
      <c r="F136" s="2" t="s">
        <v>68</v>
      </c>
    </row>
    <row r="137" spans="3:7" x14ac:dyDescent="0.25">
      <c r="C137" t="s">
        <v>135</v>
      </c>
      <c r="D137" t="s">
        <v>117</v>
      </c>
      <c r="E137" s="2">
        <v>0.5</v>
      </c>
      <c r="F137" s="2" t="s">
        <v>53</v>
      </c>
    </row>
    <row r="138" spans="3:7" x14ac:dyDescent="0.25">
      <c r="C138" t="s">
        <v>135</v>
      </c>
      <c r="D138" t="s">
        <v>56</v>
      </c>
      <c r="E138" s="2">
        <v>0.25</v>
      </c>
      <c r="F138" s="2" t="s">
        <v>53</v>
      </c>
      <c r="G138" s="24">
        <v>0.25</v>
      </c>
    </row>
    <row r="139" spans="3:7" x14ac:dyDescent="0.25">
      <c r="C139" t="s">
        <v>135</v>
      </c>
      <c r="D139" t="s">
        <v>60</v>
      </c>
      <c r="E139" s="2">
        <v>1.5</v>
      </c>
      <c r="F139" s="2" t="s">
        <v>53</v>
      </c>
    </row>
    <row r="140" spans="3:7" x14ac:dyDescent="0.25">
      <c r="C140" t="s">
        <v>135</v>
      </c>
      <c r="D140" t="s">
        <v>100</v>
      </c>
      <c r="E140" s="2">
        <v>1</v>
      </c>
      <c r="F140" s="2" t="s">
        <v>68</v>
      </c>
    </row>
    <row r="141" spans="3:7" x14ac:dyDescent="0.25">
      <c r="C141" t="s">
        <v>135</v>
      </c>
      <c r="D141" t="s">
        <v>138</v>
      </c>
      <c r="E141" s="2">
        <v>1</v>
      </c>
      <c r="F141" s="2" t="s">
        <v>68</v>
      </c>
    </row>
  </sheetData>
  <sortState xmlns:xlrd2="http://schemas.microsoft.com/office/spreadsheetml/2017/richdata2" ref="A2:A19">
    <sortCondition ref="A2:A19"/>
  </sortState>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63C94C-1BD7-4A5A-8868-34ED426F8015}">
  <dimension ref="A1:K38"/>
  <sheetViews>
    <sheetView topLeftCell="A26" workbookViewId="0">
      <selection activeCell="B29" sqref="B29:C29"/>
    </sheetView>
  </sheetViews>
  <sheetFormatPr defaultRowHeight="15" x14ac:dyDescent="0.25"/>
  <cols>
    <col min="1" max="1" width="42.28515625" style="6" customWidth="1"/>
    <col min="2" max="2" width="9.140625" style="6" customWidth="1"/>
    <col min="3" max="3" width="141.7109375" style="6" customWidth="1"/>
    <col min="4" max="16384" width="9.140625" style="6"/>
  </cols>
  <sheetData>
    <row r="1" spans="1:2" ht="26.25" x14ac:dyDescent="0.25">
      <c r="A1" s="5" t="s">
        <v>4</v>
      </c>
    </row>
    <row r="2" spans="1:2" x14ac:dyDescent="0.25">
      <c r="A2" s="6" t="s">
        <v>5</v>
      </c>
    </row>
    <row r="3" spans="1:2" x14ac:dyDescent="0.25">
      <c r="A3" s="9">
        <v>45312</v>
      </c>
    </row>
    <row r="4" spans="1:2" x14ac:dyDescent="0.25">
      <c r="A4" s="6" t="s">
        <v>6</v>
      </c>
    </row>
    <row r="5" spans="1:2" x14ac:dyDescent="0.25">
      <c r="A5" s="6" t="s">
        <v>26</v>
      </c>
    </row>
    <row r="6" spans="1:2" x14ac:dyDescent="0.25">
      <c r="A6" s="9">
        <v>45742</v>
      </c>
    </row>
    <row r="7" spans="1:2" x14ac:dyDescent="0.25">
      <c r="A7" s="6" t="s">
        <v>27</v>
      </c>
    </row>
    <row r="8" spans="1:2" x14ac:dyDescent="0.25">
      <c r="A8" s="7"/>
    </row>
    <row r="9" spans="1:2" ht="45" x14ac:dyDescent="0.25">
      <c r="A9" s="7" t="s">
        <v>8</v>
      </c>
    </row>
    <row r="10" spans="1:2" ht="30" x14ac:dyDescent="0.25">
      <c r="A10" s="7" t="s">
        <v>18</v>
      </c>
      <c r="B10" s="8" t="s">
        <v>7</v>
      </c>
    </row>
    <row r="11" spans="1:2" ht="90" x14ac:dyDescent="0.25">
      <c r="A11" s="7" t="s">
        <v>19</v>
      </c>
    </row>
    <row r="12" spans="1:2" x14ac:dyDescent="0.25">
      <c r="A12" s="7" t="s">
        <v>25</v>
      </c>
    </row>
    <row r="13" spans="1:2" ht="90" x14ac:dyDescent="0.25">
      <c r="A13" s="7" t="s">
        <v>22</v>
      </c>
    </row>
    <row r="14" spans="1:2" x14ac:dyDescent="0.25">
      <c r="A14" s="7" t="s">
        <v>25</v>
      </c>
    </row>
    <row r="15" spans="1:2" x14ac:dyDescent="0.25">
      <c r="A15" s="7" t="s">
        <v>25</v>
      </c>
    </row>
    <row r="16" spans="1:2" ht="60" x14ac:dyDescent="0.25">
      <c r="A16" s="7" t="s">
        <v>23</v>
      </c>
    </row>
    <row r="17" spans="1:11" ht="30" x14ac:dyDescent="0.25">
      <c r="A17" s="7" t="s">
        <v>9</v>
      </c>
      <c r="B17" s="8" t="s">
        <v>12</v>
      </c>
    </row>
    <row r="18" spans="1:11" ht="105" x14ac:dyDescent="0.25">
      <c r="A18" s="7" t="s">
        <v>14</v>
      </c>
    </row>
    <row r="19" spans="1:11" x14ac:dyDescent="0.25">
      <c r="A19" s="7" t="s">
        <v>11</v>
      </c>
      <c r="B19" s="8" t="s">
        <v>13</v>
      </c>
    </row>
    <row r="20" spans="1:11" x14ac:dyDescent="0.25">
      <c r="A20" s="7" t="s">
        <v>25</v>
      </c>
    </row>
    <row r="21" spans="1:11" ht="105" x14ac:dyDescent="0.25">
      <c r="A21" s="7" t="s">
        <v>24</v>
      </c>
      <c r="B21" s="8" t="s">
        <v>20</v>
      </c>
    </row>
    <row r="22" spans="1:11" ht="30" x14ac:dyDescent="0.25">
      <c r="A22" s="7" t="s">
        <v>15</v>
      </c>
      <c r="B22" s="8" t="s">
        <v>16</v>
      </c>
    </row>
    <row r="23" spans="1:11" x14ac:dyDescent="0.25">
      <c r="A23" s="7"/>
    </row>
    <row r="24" spans="1:11" x14ac:dyDescent="0.25">
      <c r="A24" s="13" t="s">
        <v>32</v>
      </c>
    </row>
    <row r="25" spans="1:11" x14ac:dyDescent="0.25">
      <c r="A25" s="7" t="s">
        <v>31</v>
      </c>
    </row>
    <row r="26" spans="1:11" ht="45" x14ac:dyDescent="0.25">
      <c r="A26" s="7" t="s">
        <v>37</v>
      </c>
    </row>
    <row r="27" spans="1:11" ht="30" x14ac:dyDescent="0.25">
      <c r="A27" s="16" t="str" cm="1">
        <f t="array" ref="A27">"This Excel product does " &amp; IFERROR( _xlfn.VSTACK(""), "not " ) &amp; "support the VSTACK function."</f>
        <v>This Excel product does support the VSTACK function.</v>
      </c>
    </row>
    <row r="28" spans="1:11" ht="45" x14ac:dyDescent="0.25">
      <c r="A28" s="7" t="s">
        <v>35</v>
      </c>
    </row>
    <row r="29" spans="1:11" ht="111.75" customHeight="1" x14ac:dyDescent="0.25">
      <c r="A29" s="14" t="s">
        <v>38</v>
      </c>
      <c r="B29" s="26" t="s">
        <v>34</v>
      </c>
      <c r="C29" s="26"/>
      <c r="D29" s="15"/>
      <c r="E29" s="15"/>
      <c r="F29" s="15"/>
      <c r="G29" s="15"/>
      <c r="H29" s="15"/>
      <c r="I29" s="15"/>
      <c r="J29" s="15"/>
      <c r="K29" s="15"/>
    </row>
    <row r="30" spans="1:11" ht="45" x14ac:dyDescent="0.25">
      <c r="A30" s="7" t="s">
        <v>36</v>
      </c>
      <c r="B30" s="22" t="s">
        <v>69</v>
      </c>
    </row>
    <row r="31" spans="1:11" ht="45" x14ac:dyDescent="0.25">
      <c r="A31" s="7" t="s">
        <v>33</v>
      </c>
      <c r="B31" s="23" t="s">
        <v>70</v>
      </c>
    </row>
    <row r="32" spans="1:11" x14ac:dyDescent="0.25">
      <c r="A32" s="7" t="s">
        <v>25</v>
      </c>
    </row>
    <row r="33" spans="1:1" ht="90" x14ac:dyDescent="0.25">
      <c r="A33" s="7" t="s">
        <v>40</v>
      </c>
    </row>
    <row r="34" spans="1:1" x14ac:dyDescent="0.25">
      <c r="A34" s="7" t="s">
        <v>25</v>
      </c>
    </row>
    <row r="35" spans="1:1" ht="90" x14ac:dyDescent="0.25">
      <c r="A35" s="7" t="s">
        <v>39</v>
      </c>
    </row>
    <row r="36" spans="1:1" x14ac:dyDescent="0.25">
      <c r="A36" s="7" t="s">
        <v>25</v>
      </c>
    </row>
    <row r="37" spans="1:1" x14ac:dyDescent="0.25">
      <c r="A37" s="7" t="s">
        <v>25</v>
      </c>
    </row>
    <row r="38" spans="1:1" x14ac:dyDescent="0.25">
      <c r="A38" s="7"/>
    </row>
  </sheetData>
  <mergeCells count="1">
    <mergeCell ref="B29:C29"/>
  </mergeCells>
  <hyperlinks>
    <hyperlink ref="B30" r:id="rId1" xr:uid="{1A6CCD4F-60B7-4434-AA90-268EA8977089}"/>
    <hyperlink ref="B31" r:id="rId2" xr:uid="{AA6570C3-F4B8-4CA7-AE3E-BAE25C612654}"/>
  </hyperlinks>
  <pageMargins left="0.7" right="0.7" top="0.75" bottom="0.75" header="0.3" footer="0.3"/>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BCCF74463E2424FAE33BF59DEC8D181" ma:contentTypeVersion="8" ma:contentTypeDescription="Create a new document." ma:contentTypeScope="" ma:versionID="6bd594d37017dcab18329730b0f74385">
  <xsd:schema xmlns:xsd="http://www.w3.org/2001/XMLSchema" xmlns:xs="http://www.w3.org/2001/XMLSchema" xmlns:p="http://schemas.microsoft.com/office/2006/metadata/properties" xmlns:ns3="ae10b79f-7b94-46c7-a624-10e9745a743a" targetNamespace="http://schemas.microsoft.com/office/2006/metadata/properties" ma:root="true" ma:fieldsID="d1e0848da9fd94607097fa73849abaee" ns3:_="">
    <xsd:import namespace="ae10b79f-7b94-46c7-a624-10e9745a743a"/>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OCR" minOccurs="0"/>
                <xsd:element ref="ns3:MediaServiceObjectDetectorVersions" minOccurs="0"/>
                <xsd:element ref="ns3:_ac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e10b79f-7b94-46c7-a624-10e9745a743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_activity" ma:index="15" nillable="true" ma:displayName="_activity" ma:hidden="true" ma:internalName="_activity">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activity xmlns="ae10b79f-7b94-46c7-a624-10e9745a743a"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20B5B6D-8C0F-44CA-8C81-139B6D03E64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e10b79f-7b94-46c7-a624-10e9745a743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1EF639B-3BD3-4DEB-BF99-739078082762}">
  <ds:schemaRefs>
    <ds:schemaRef ds:uri="http://www.w3.org/XML/1998/namespace"/>
    <ds:schemaRef ds:uri="http://schemas.microsoft.com/office/2006/metadata/properties"/>
    <ds:schemaRef ds:uri="http://purl.org/dc/elements/1.1/"/>
    <ds:schemaRef ds:uri="http://purl.org/dc/terms/"/>
    <ds:schemaRef ds:uri="http://schemas.microsoft.com/office/2006/documentManagement/types"/>
    <ds:schemaRef ds:uri="http://schemas.microsoft.com/office/infopath/2007/PartnerControls"/>
    <ds:schemaRef ds:uri="http://schemas.openxmlformats.org/package/2006/metadata/core-properties"/>
    <ds:schemaRef ds:uri="ae10b79f-7b94-46c7-a624-10e9745a743a"/>
    <ds:schemaRef ds:uri="http://purl.org/dc/dcmitype/"/>
  </ds:schemaRefs>
</ds:datastoreItem>
</file>

<file path=customXml/itemProps3.xml><?xml version="1.0" encoding="utf-8"?>
<ds:datastoreItem xmlns:ds="http://schemas.openxmlformats.org/officeDocument/2006/customXml" ds:itemID="{6CE375CC-3E82-4A1B-8F9F-82702D9A32A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Totals</vt:lpstr>
      <vt:lpstr>Ingredient Lists</vt:lpstr>
      <vt:lpstr>_Info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Glenn Lubiens</dc:creator>
  <cp:lastModifiedBy>Teresa Capece</cp:lastModifiedBy>
  <dcterms:created xsi:type="dcterms:W3CDTF">2024-01-22T10:52:30Z</dcterms:created>
  <dcterms:modified xsi:type="dcterms:W3CDTF">2025-03-31T01:56:28Z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0x010100DBCCF74463E2424FAE33BF59DEC8D181</vt:lpwstr>
  </property>
</Properties>
</file>