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thic\Desktop\HSc Mark Sheets\"/>
    </mc:Choice>
  </mc:AlternateContent>
  <xr:revisionPtr revIDLastSave="0" documentId="13_ncr:1_{E524C065-C484-4EEC-914E-8FFAB19E03D7}" xr6:coauthVersionLast="40" xr6:coauthVersionMax="40" xr10:uidLastSave="{00000000-0000-0000-0000-000000000000}"/>
  <bookViews>
    <workbookView xWindow="0" yWindow="0" windowWidth="19200" windowHeight="6950" xr2:uid="{A1C5ED42-92CD-4F81-B16E-DDB5E44B0E38}"/>
  </bookViews>
  <sheets>
    <sheet name="12C HY-2018" sheetId="1" r:id="rId1"/>
  </sheets>
  <definedNames>
    <definedName name="_xlnm.Print_Titles" localSheetId="0">'12C HY-2018'!$1:$1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1" l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2" i="1"/>
  <c r="N37" i="1" l="1"/>
  <c r="O37" i="1" s="1"/>
  <c r="N36" i="1"/>
  <c r="O36" i="1" s="1"/>
  <c r="N35" i="1"/>
  <c r="O35" i="1" s="1"/>
  <c r="N34" i="1"/>
  <c r="O34" i="1" s="1"/>
  <c r="N33" i="1"/>
  <c r="O33" i="1" s="1"/>
  <c r="N31" i="1"/>
  <c r="O31" i="1" s="1"/>
  <c r="N30" i="1"/>
  <c r="O30" i="1" s="1"/>
  <c r="N29" i="1"/>
  <c r="O29" i="1" s="1"/>
  <c r="N28" i="1"/>
  <c r="N27" i="1"/>
  <c r="O27" i="1" s="1"/>
  <c r="N26" i="1"/>
  <c r="O26" i="1" s="1"/>
  <c r="N24" i="1"/>
  <c r="O24" i="1" s="1"/>
  <c r="N23" i="1"/>
  <c r="O23" i="1" s="1"/>
  <c r="N21" i="1"/>
  <c r="O21" i="1" s="1"/>
  <c r="N20" i="1"/>
  <c r="O20" i="1" s="1"/>
  <c r="N19" i="1"/>
  <c r="O19" i="1" s="1"/>
  <c r="N18" i="1"/>
  <c r="O18" i="1" s="1"/>
  <c r="N17" i="1"/>
  <c r="O17" i="1" s="1"/>
  <c r="N16" i="1"/>
  <c r="O16" i="1" s="1"/>
  <c r="N14" i="1"/>
  <c r="O14" i="1" s="1"/>
  <c r="N13" i="1"/>
  <c r="O13" i="1" s="1"/>
  <c r="N11" i="1"/>
  <c r="O11" i="1" s="1"/>
  <c r="N10" i="1"/>
  <c r="O10" i="1" s="1"/>
  <c r="N8" i="1"/>
  <c r="O8" i="1" s="1"/>
  <c r="N6" i="1"/>
  <c r="O6" i="1" s="1"/>
  <c r="N5" i="1"/>
  <c r="O5" i="1" s="1"/>
  <c r="N4" i="1"/>
  <c r="O4" i="1" s="1"/>
  <c r="N3" i="1"/>
  <c r="O3" i="1" s="1"/>
  <c r="O28" i="1" l="1"/>
  <c r="O2" i="1"/>
  <c r="I44" i="1"/>
  <c r="H44" i="1"/>
  <c r="G44" i="1"/>
  <c r="F44" i="1"/>
  <c r="E44" i="1"/>
  <c r="D44" i="1"/>
  <c r="I43" i="1"/>
  <c r="H43" i="1"/>
  <c r="G43" i="1"/>
  <c r="F43" i="1"/>
  <c r="E43" i="1"/>
  <c r="D43" i="1"/>
  <c r="I41" i="1"/>
  <c r="H41" i="1"/>
  <c r="G41" i="1"/>
  <c r="F41" i="1"/>
  <c r="E41" i="1"/>
  <c r="D41" i="1"/>
  <c r="I40" i="1"/>
  <c r="H40" i="1"/>
  <c r="G40" i="1"/>
  <c r="F40" i="1"/>
  <c r="E40" i="1"/>
  <c r="D40" i="1"/>
  <c r="I39" i="1"/>
  <c r="H39" i="1"/>
  <c r="G39" i="1"/>
  <c r="F39" i="1"/>
  <c r="E39" i="1"/>
  <c r="D39" i="1"/>
  <c r="M37" i="1"/>
  <c r="J37" i="1"/>
  <c r="M36" i="1"/>
  <c r="J36" i="1"/>
  <c r="M35" i="1"/>
  <c r="J35" i="1"/>
  <c r="M34" i="1"/>
  <c r="J34" i="1"/>
  <c r="M33" i="1"/>
  <c r="J33" i="1"/>
  <c r="M32" i="1"/>
  <c r="J32" i="1"/>
  <c r="N32" i="1" s="1"/>
  <c r="M31" i="1"/>
  <c r="J31" i="1"/>
  <c r="M30" i="1"/>
  <c r="J30" i="1"/>
  <c r="M29" i="1"/>
  <c r="J29" i="1"/>
  <c r="M28" i="1"/>
  <c r="J28" i="1"/>
  <c r="M27" i="1"/>
  <c r="J27" i="1"/>
  <c r="M26" i="1"/>
  <c r="J26" i="1"/>
  <c r="M25" i="1"/>
  <c r="J25" i="1"/>
  <c r="N25" i="1" s="1"/>
  <c r="M24" i="1"/>
  <c r="J24" i="1"/>
  <c r="M23" i="1"/>
  <c r="J23" i="1"/>
  <c r="M22" i="1"/>
  <c r="J22" i="1"/>
  <c r="M21" i="1"/>
  <c r="J21" i="1"/>
  <c r="M20" i="1"/>
  <c r="J20" i="1"/>
  <c r="M19" i="1"/>
  <c r="J19" i="1"/>
  <c r="M18" i="1"/>
  <c r="J18" i="1"/>
  <c r="M17" i="1"/>
  <c r="J17" i="1"/>
  <c r="M16" i="1"/>
  <c r="J16" i="1"/>
  <c r="M15" i="1"/>
  <c r="J15" i="1"/>
  <c r="N15" i="1" s="1"/>
  <c r="M14" i="1"/>
  <c r="J14" i="1"/>
  <c r="M13" i="1"/>
  <c r="J13" i="1"/>
  <c r="M12" i="1"/>
  <c r="J12" i="1"/>
  <c r="N12" i="1" s="1"/>
  <c r="M11" i="1"/>
  <c r="J11" i="1"/>
  <c r="M10" i="1"/>
  <c r="J10" i="1"/>
  <c r="M9" i="1"/>
  <c r="J9" i="1"/>
  <c r="N9" i="1" s="1"/>
  <c r="M8" i="1"/>
  <c r="J8" i="1"/>
  <c r="M7" i="1"/>
  <c r="J7" i="1"/>
  <c r="N7" i="1" s="1"/>
  <c r="M6" i="1"/>
  <c r="J6" i="1"/>
  <c r="M5" i="1"/>
  <c r="J5" i="1"/>
  <c r="M4" i="1"/>
  <c r="J4" i="1"/>
  <c r="M3" i="1"/>
  <c r="J3" i="1"/>
  <c r="M2" i="1"/>
  <c r="J2" i="1"/>
  <c r="N22" i="1" l="1"/>
  <c r="H49" i="1"/>
  <c r="N2" i="1"/>
  <c r="E42" i="1"/>
  <c r="I42" i="1"/>
  <c r="D42" i="1"/>
  <c r="H42" i="1"/>
  <c r="F42" i="1"/>
  <c r="M45" i="1"/>
  <c r="H48" i="1"/>
  <c r="G42" i="1"/>
  <c r="M42" i="1"/>
  <c r="D47" i="1"/>
  <c r="H47" i="1"/>
  <c r="M41" i="1"/>
  <c r="E47" i="1"/>
  <c r="F47" i="1" s="1"/>
  <c r="G48" i="1"/>
  <c r="M40" i="1"/>
  <c r="M44" i="1"/>
  <c r="D48" i="1"/>
  <c r="G49" i="1"/>
  <c r="M43" i="1"/>
  <c r="G47" i="1"/>
  <c r="D49" i="1"/>
  <c r="E48" i="1" l="1"/>
  <c r="F48" i="1" s="1"/>
  <c r="O22" i="1"/>
  <c r="O9" i="1"/>
  <c r="O32" i="1"/>
  <c r="O15" i="1"/>
  <c r="O12" i="1"/>
  <c r="O25" i="1"/>
  <c r="O7" i="1"/>
  <c r="E49" i="1"/>
  <c r="F49" i="1" s="1"/>
  <c r="M47" i="1"/>
</calcChain>
</file>

<file path=xl/sharedStrings.xml><?xml version="1.0" encoding="utf-8"?>
<sst xmlns="http://schemas.openxmlformats.org/spreadsheetml/2006/main" count="81" uniqueCount="74">
  <si>
    <t>Appeared</t>
  </si>
  <si>
    <t>Failure List</t>
  </si>
  <si>
    <t>Pass</t>
  </si>
  <si>
    <t>1 - Subject Failure</t>
  </si>
  <si>
    <t>Fail</t>
  </si>
  <si>
    <t>2 - Subject Failure</t>
  </si>
  <si>
    <t>Percentage</t>
  </si>
  <si>
    <t>3 - Subject Failure</t>
  </si>
  <si>
    <t>Average</t>
  </si>
  <si>
    <t>4 - Subject Failure</t>
  </si>
  <si>
    <t>Absentees</t>
  </si>
  <si>
    <t>5 - Subject Failure</t>
  </si>
  <si>
    <t>6 - Subject Failure</t>
  </si>
  <si>
    <t>Overall</t>
  </si>
  <si>
    <t>APP</t>
  </si>
  <si>
    <t>PASS</t>
  </si>
  <si>
    <t>%</t>
  </si>
  <si>
    <t>TOT</t>
  </si>
  <si>
    <t>AVG</t>
  </si>
  <si>
    <t>GIRLS</t>
  </si>
  <si>
    <t>Overall Rank holders</t>
  </si>
  <si>
    <t>BOYS</t>
  </si>
  <si>
    <t>CLASS TR SIGN</t>
  </si>
  <si>
    <t>HM SIGN</t>
  </si>
  <si>
    <t>S.No</t>
  </si>
  <si>
    <t>Exam No</t>
  </si>
  <si>
    <t>Name</t>
  </si>
  <si>
    <t>Tamil</t>
  </si>
  <si>
    <t>English</t>
  </si>
  <si>
    <t>Physics</t>
  </si>
  <si>
    <t>Chemistry</t>
  </si>
  <si>
    <t>Biology</t>
  </si>
  <si>
    <t>Computer Science</t>
  </si>
  <si>
    <t>Total</t>
  </si>
  <si>
    <t>Rank</t>
  </si>
  <si>
    <t>Attendance</t>
  </si>
  <si>
    <t>No. of Failed Subjects</t>
  </si>
  <si>
    <t>Dhanalakshmi</t>
  </si>
  <si>
    <t>Gowri</t>
  </si>
  <si>
    <t>Gowthami</t>
  </si>
  <si>
    <t>Hemalatha</t>
  </si>
  <si>
    <t>Indra</t>
  </si>
  <si>
    <t>Jayapriya</t>
  </si>
  <si>
    <t>Komathi</t>
  </si>
  <si>
    <t>Mahasri</t>
  </si>
  <si>
    <t>Pavithra</t>
  </si>
  <si>
    <t>Radha</t>
  </si>
  <si>
    <t>Rupa</t>
  </si>
  <si>
    <t>Sandhiya</t>
  </si>
  <si>
    <t>Sathya</t>
  </si>
  <si>
    <t>Sumithra</t>
  </si>
  <si>
    <t>Uthirapriya</t>
  </si>
  <si>
    <t>Vanmathi</t>
  </si>
  <si>
    <t>Vishani</t>
  </si>
  <si>
    <t>Arunkumar</t>
  </si>
  <si>
    <t>Baskar</t>
  </si>
  <si>
    <t>Dhilipkumar</t>
  </si>
  <si>
    <t>Jeeva</t>
  </si>
  <si>
    <t>Kumaresan</t>
  </si>
  <si>
    <t>Lokesh</t>
  </si>
  <si>
    <t>Madhankumar</t>
  </si>
  <si>
    <t>Nagaraj</t>
  </si>
  <si>
    <t>Nandhakumar</t>
  </si>
  <si>
    <t>Raghul</t>
  </si>
  <si>
    <t>Sakthivel</t>
  </si>
  <si>
    <t>Santhosh</t>
  </si>
  <si>
    <t>Sathishkumar</t>
  </si>
  <si>
    <t>Srinivasan</t>
  </si>
  <si>
    <t>Sureshkumar</t>
  </si>
  <si>
    <t>Thirupathi</t>
  </si>
  <si>
    <t>Vignesh</t>
  </si>
  <si>
    <t>Vikram</t>
  </si>
  <si>
    <t>Yuvaraj</t>
  </si>
  <si>
    <t>Single Subject Failures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</si>
</sst>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indexed="8"/>
      <name val="Diamond"/>
      <family val="1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2"/>
      <name val="Diamond"/>
      <family val="1"/>
    </font>
    <font>
      <sz val="12"/>
      <name val="Times New Roman"/>
      <family val="1"/>
    </font>
    <font>
      <sz val="11"/>
      <name val="Diamond"/>
      <family val="1"/>
    </font>
    <font>
      <sz val="11"/>
      <name val="Times New Roman"/>
      <family val="1"/>
    </font>
    <font>
      <sz val="12"/>
      <color indexed="8"/>
      <name val="Times New Roman"/>
      <family val="1"/>
    </font>
    <font>
      <sz val="11"/>
      <color indexed="8"/>
      <name val="Times New Roman"/>
      <family val="1"/>
    </font>
    <font>
      <b/>
      <sz val="11"/>
      <color indexed="8"/>
      <name val="Times New Roman"/>
      <family val="1"/>
    </font>
    <font>
      <sz val="16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1" xfId="0" applyFont="1" applyBorder="1"/>
    <xf numFmtId="0" fontId="3" fillId="0" borderId="1" xfId="1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0" xfId="0" applyFont="1"/>
    <xf numFmtId="0" fontId="1" fillId="0" borderId="0" xfId="0" applyFont="1" applyAlignment="1">
      <alignment horizontal="left"/>
    </xf>
    <xf numFmtId="0" fontId="8" fillId="5" borderId="2" xfId="0" applyFont="1" applyFill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9" fillId="5" borderId="1" xfId="0" applyFont="1" applyFill="1" applyBorder="1" applyAlignment="1">
      <alignment horizontal="center"/>
    </xf>
    <xf numFmtId="0" fontId="8" fillId="0" borderId="1" xfId="0" quotePrefix="1" applyFont="1" applyBorder="1" applyAlignment="1">
      <alignment horizontal="center"/>
    </xf>
    <xf numFmtId="0" fontId="8" fillId="0" borderId="2" xfId="0" quotePrefix="1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/>
    <xf numFmtId="0" fontId="9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0" xfId="0" quotePrefix="1" applyFont="1" applyBorder="1" applyAlignment="1">
      <alignment horizontal="center"/>
    </xf>
    <xf numFmtId="0" fontId="8" fillId="0" borderId="0" xfId="0" applyFont="1" applyBorder="1" applyAlignment="1"/>
    <xf numFmtId="0" fontId="8" fillId="3" borderId="1" xfId="0" applyFont="1" applyFill="1" applyBorder="1" applyAlignment="1">
      <alignment horizontal="center" vertical="center" textRotation="90" wrapText="1"/>
    </xf>
    <xf numFmtId="0" fontId="8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textRotation="90" wrapText="1"/>
    </xf>
    <xf numFmtId="0" fontId="9" fillId="3" borderId="1" xfId="0" applyFont="1" applyFill="1" applyBorder="1" applyAlignment="1">
      <alignment horizontal="center" vertical="center" textRotation="90"/>
    </xf>
    <xf numFmtId="0" fontId="9" fillId="0" borderId="0" xfId="0" applyFont="1"/>
    <xf numFmtId="0" fontId="11" fillId="0" borderId="1" xfId="0" quotePrefix="1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8" fillId="6" borderId="1" xfId="0" applyFont="1" applyFill="1" applyBorder="1" applyAlignment="1">
      <alignment horizontal="center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</cellXfs>
  <cellStyles count="2">
    <cellStyle name="Normal" xfId="0" builtinId="0"/>
    <cellStyle name="Normal_Sheet1" xfId="1" xr:uid="{20D6C316-BBC8-4C97-A91E-9C94F16BAFA4}"/>
  </cellStyles>
  <dxfs count="2">
    <dxf>
      <font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957ED-F0B7-4D16-BD8A-B0E3AB1137F8}">
  <dimension ref="A1:Q67"/>
  <sheetViews>
    <sheetView tabSelected="1" topLeftCell="A48" workbookViewId="0">
      <selection activeCell="A53" sqref="A53:B53"/>
    </sheetView>
  </sheetViews>
  <sheetFormatPr defaultColWidth="9.1796875" defaultRowHeight="17" x14ac:dyDescent="0.6"/>
  <cols>
    <col min="1" max="1" width="3.81640625" style="2" customWidth="1"/>
    <col min="2" max="2" width="8.81640625" style="2" customWidth="1"/>
    <col min="3" max="3" width="21.6328125" style="2" customWidth="1"/>
    <col min="4" max="9" width="5.1796875" style="2" customWidth="1"/>
    <col min="10" max="10" width="7.1796875" style="2" customWidth="1"/>
    <col min="11" max="11" width="5.81640625" style="33" customWidth="1"/>
    <col min="12" max="12" width="5.81640625" style="2" customWidth="1"/>
    <col min="13" max="13" width="8.36328125" style="2" bestFit="1" customWidth="1"/>
    <col min="14" max="14" width="10.81640625" style="2" customWidth="1"/>
    <col min="15" max="15" width="11.453125" style="2" customWidth="1"/>
    <col min="16" max="16384" width="9.1796875" style="2"/>
  </cols>
  <sheetData>
    <row r="1" spans="1:17" ht="55" customHeight="1" x14ac:dyDescent="0.6">
      <c r="A1" s="29" t="s">
        <v>24</v>
      </c>
      <c r="B1" s="29" t="s">
        <v>25</v>
      </c>
      <c r="C1" s="30" t="s">
        <v>26</v>
      </c>
      <c r="D1" s="31" t="s">
        <v>27</v>
      </c>
      <c r="E1" s="32" t="s">
        <v>28</v>
      </c>
      <c r="F1" s="32" t="s">
        <v>29</v>
      </c>
      <c r="G1" s="32" t="s">
        <v>30</v>
      </c>
      <c r="H1" s="31" t="s">
        <v>31</v>
      </c>
      <c r="I1" s="31" t="s">
        <v>32</v>
      </c>
      <c r="J1" s="32" t="s">
        <v>33</v>
      </c>
      <c r="K1" s="32" t="s">
        <v>34</v>
      </c>
      <c r="L1" s="31" t="s">
        <v>35</v>
      </c>
      <c r="M1" s="31" t="s">
        <v>36</v>
      </c>
    </row>
    <row r="2" spans="1:17" ht="25" customHeight="1" x14ac:dyDescent="0.6">
      <c r="A2" s="3">
        <v>1</v>
      </c>
      <c r="B2" s="3">
        <v>12301</v>
      </c>
      <c r="C2" s="4" t="s">
        <v>37</v>
      </c>
      <c r="D2" s="5">
        <v>38</v>
      </c>
      <c r="E2" s="5">
        <v>35</v>
      </c>
      <c r="F2" s="5">
        <v>45</v>
      </c>
      <c r="G2" s="6">
        <v>45</v>
      </c>
      <c r="H2" s="5">
        <v>45</v>
      </c>
      <c r="I2" s="5">
        <v>67</v>
      </c>
      <c r="J2" s="5">
        <f>SUM(D2:I2)</f>
        <v>275</v>
      </c>
      <c r="K2" s="34">
        <f>IF(N2=0,"--",RANK(N2,$N$2:$N$37,0))</f>
        <v>6</v>
      </c>
      <c r="L2" s="6">
        <v>129</v>
      </c>
      <c r="M2" s="7">
        <f>COUNTIF(D2:I2,"&lt;35")</f>
        <v>0</v>
      </c>
      <c r="N2" s="2">
        <f>IF(AND(D2&gt;=35,E2&gt;=35,F2&gt;=35,G2&gt;=35,H2&gt;=35,I2&gt;=35),J2,0)</f>
        <v>275</v>
      </c>
      <c r="O2" s="2">
        <f>IF(N2=0,"--",RANK(N2,$N$2:$N$37,0))</f>
        <v>6</v>
      </c>
      <c r="Q2" s="33"/>
    </row>
    <row r="3" spans="1:17" ht="25" customHeight="1" x14ac:dyDescent="0.6">
      <c r="A3" s="3">
        <v>2</v>
      </c>
      <c r="B3" s="3">
        <v>12302</v>
      </c>
      <c r="C3" s="4" t="s">
        <v>38</v>
      </c>
      <c r="D3" s="8">
        <v>35</v>
      </c>
      <c r="E3" s="8">
        <v>36</v>
      </c>
      <c r="F3" s="8">
        <v>33</v>
      </c>
      <c r="G3" s="6">
        <v>56</v>
      </c>
      <c r="H3" s="6">
        <v>33</v>
      </c>
      <c r="I3" s="6">
        <v>55</v>
      </c>
      <c r="J3" s="5">
        <f t="shared" ref="J3:J37" si="0">SUM(D3:I3)</f>
        <v>248</v>
      </c>
      <c r="K3" s="34" t="str">
        <f t="shared" ref="K3:K37" si="1">IF(N3=0,"--",RANK(N3,$N$2:$N$37,0))</f>
        <v>--</v>
      </c>
      <c r="L3" s="9">
        <v>129</v>
      </c>
      <c r="M3" s="7">
        <f t="shared" ref="M3:M37" si="2">COUNTIF(D3:I3,"&lt;35")</f>
        <v>2</v>
      </c>
      <c r="N3" s="2">
        <f t="shared" ref="N3:N37" si="3">IF(AND(D3&gt;=35,E3&gt;=35,F3&gt;=35,G3&gt;=35,H3&gt;=35,I3&gt;=35),J3,0)</f>
        <v>0</v>
      </c>
      <c r="O3" s="2" t="str">
        <f t="shared" ref="O3:O37" si="4">IF(N3=0,"--",RANK(N3,$N$2:$N$37,0))</f>
        <v>--</v>
      </c>
    </row>
    <row r="4" spans="1:17" ht="25" customHeight="1" x14ac:dyDescent="0.6">
      <c r="A4" s="3">
        <v>3</v>
      </c>
      <c r="B4" s="3">
        <v>12303</v>
      </c>
      <c r="C4" s="4" t="s">
        <v>39</v>
      </c>
      <c r="D4" s="8">
        <v>47</v>
      </c>
      <c r="E4" s="6">
        <v>35</v>
      </c>
      <c r="F4" s="8">
        <v>48</v>
      </c>
      <c r="G4" s="8">
        <v>55</v>
      </c>
      <c r="H4" s="8">
        <v>31</v>
      </c>
      <c r="I4" s="8">
        <v>52</v>
      </c>
      <c r="J4" s="5">
        <f t="shared" si="0"/>
        <v>268</v>
      </c>
      <c r="K4" s="34" t="str">
        <f t="shared" si="1"/>
        <v>--</v>
      </c>
      <c r="L4" s="9">
        <v>130</v>
      </c>
      <c r="M4" s="7">
        <f t="shared" si="2"/>
        <v>1</v>
      </c>
      <c r="N4" s="2">
        <f t="shared" si="3"/>
        <v>0</v>
      </c>
      <c r="O4" s="2" t="str">
        <f t="shared" si="4"/>
        <v>--</v>
      </c>
    </row>
    <row r="5" spans="1:17" ht="25" customHeight="1" x14ac:dyDescent="0.6">
      <c r="A5" s="3">
        <v>4</v>
      </c>
      <c r="B5" s="3">
        <v>12304</v>
      </c>
      <c r="C5" s="4" t="s">
        <v>40</v>
      </c>
      <c r="D5" s="8">
        <v>30</v>
      </c>
      <c r="E5" s="8">
        <v>26</v>
      </c>
      <c r="F5" s="6">
        <v>45</v>
      </c>
      <c r="G5" s="6">
        <v>45</v>
      </c>
      <c r="H5" s="6">
        <v>25</v>
      </c>
      <c r="I5" s="6">
        <v>46</v>
      </c>
      <c r="J5" s="5">
        <f t="shared" si="0"/>
        <v>217</v>
      </c>
      <c r="K5" s="34" t="str">
        <f t="shared" si="1"/>
        <v>--</v>
      </c>
      <c r="L5" s="9">
        <v>122</v>
      </c>
      <c r="M5" s="7">
        <f t="shared" si="2"/>
        <v>3</v>
      </c>
      <c r="N5" s="2">
        <f t="shared" si="3"/>
        <v>0</v>
      </c>
      <c r="O5" s="2" t="str">
        <f t="shared" si="4"/>
        <v>--</v>
      </c>
    </row>
    <row r="6" spans="1:17" ht="25" customHeight="1" x14ac:dyDescent="0.6">
      <c r="A6" s="3">
        <v>5</v>
      </c>
      <c r="B6" s="3">
        <v>12305</v>
      </c>
      <c r="C6" s="4" t="s">
        <v>41</v>
      </c>
      <c r="D6" s="8">
        <v>42</v>
      </c>
      <c r="E6" s="6">
        <v>30</v>
      </c>
      <c r="F6" s="8">
        <v>32</v>
      </c>
      <c r="G6" s="8">
        <v>47</v>
      </c>
      <c r="H6" s="6">
        <v>33</v>
      </c>
      <c r="I6" s="6">
        <v>50</v>
      </c>
      <c r="J6" s="5">
        <f t="shared" si="0"/>
        <v>234</v>
      </c>
      <c r="K6" s="34" t="str">
        <f t="shared" si="1"/>
        <v>--</v>
      </c>
      <c r="L6" s="9">
        <v>128</v>
      </c>
      <c r="M6" s="7">
        <f t="shared" si="2"/>
        <v>3</v>
      </c>
      <c r="N6" s="2">
        <f t="shared" si="3"/>
        <v>0</v>
      </c>
      <c r="O6" s="2" t="str">
        <f t="shared" si="4"/>
        <v>--</v>
      </c>
    </row>
    <row r="7" spans="1:17" ht="25" customHeight="1" x14ac:dyDescent="0.6">
      <c r="A7" s="3">
        <v>6</v>
      </c>
      <c r="B7" s="3">
        <v>12306</v>
      </c>
      <c r="C7" s="4" t="s">
        <v>42</v>
      </c>
      <c r="D7" s="8">
        <v>48</v>
      </c>
      <c r="E7" s="8">
        <v>50</v>
      </c>
      <c r="F7" s="8">
        <v>46</v>
      </c>
      <c r="G7" s="8">
        <v>58</v>
      </c>
      <c r="H7" s="8">
        <v>45</v>
      </c>
      <c r="I7" s="8">
        <v>68</v>
      </c>
      <c r="J7" s="5">
        <f t="shared" si="0"/>
        <v>315</v>
      </c>
      <c r="K7" s="34">
        <f t="shared" si="1"/>
        <v>2</v>
      </c>
      <c r="L7" s="9">
        <v>130</v>
      </c>
      <c r="M7" s="7">
        <f t="shared" si="2"/>
        <v>0</v>
      </c>
      <c r="N7" s="2">
        <f t="shared" si="3"/>
        <v>315</v>
      </c>
      <c r="O7" s="2">
        <f t="shared" si="4"/>
        <v>2</v>
      </c>
    </row>
    <row r="8" spans="1:17" ht="25" customHeight="1" x14ac:dyDescent="0.6">
      <c r="A8" s="3">
        <v>7</v>
      </c>
      <c r="B8" s="3">
        <v>12307</v>
      </c>
      <c r="C8" s="4" t="s">
        <v>43</v>
      </c>
      <c r="D8" s="8">
        <v>38</v>
      </c>
      <c r="E8" s="8">
        <v>35</v>
      </c>
      <c r="F8" s="8">
        <v>47</v>
      </c>
      <c r="G8" s="8">
        <v>49</v>
      </c>
      <c r="H8" s="8">
        <v>31</v>
      </c>
      <c r="I8" s="6">
        <v>55</v>
      </c>
      <c r="J8" s="5">
        <f t="shared" si="0"/>
        <v>255</v>
      </c>
      <c r="K8" s="34" t="str">
        <f t="shared" si="1"/>
        <v>--</v>
      </c>
      <c r="L8" s="9">
        <v>123</v>
      </c>
      <c r="M8" s="7">
        <f t="shared" si="2"/>
        <v>1</v>
      </c>
      <c r="N8" s="2">
        <f t="shared" si="3"/>
        <v>0</v>
      </c>
      <c r="O8" s="2" t="str">
        <f t="shared" si="4"/>
        <v>--</v>
      </c>
    </row>
    <row r="9" spans="1:17" ht="25" customHeight="1" x14ac:dyDescent="0.6">
      <c r="A9" s="3">
        <v>8</v>
      </c>
      <c r="B9" s="3">
        <v>12308</v>
      </c>
      <c r="C9" s="4" t="s">
        <v>44</v>
      </c>
      <c r="D9" s="8">
        <v>51</v>
      </c>
      <c r="E9" s="8">
        <v>45</v>
      </c>
      <c r="F9" s="8">
        <v>46</v>
      </c>
      <c r="G9" s="8">
        <v>64</v>
      </c>
      <c r="H9" s="8">
        <v>46</v>
      </c>
      <c r="I9" s="8">
        <v>55</v>
      </c>
      <c r="J9" s="5">
        <f t="shared" si="0"/>
        <v>307</v>
      </c>
      <c r="K9" s="34">
        <f t="shared" si="1"/>
        <v>3</v>
      </c>
      <c r="L9" s="9">
        <v>131</v>
      </c>
      <c r="M9" s="7">
        <f t="shared" si="2"/>
        <v>0</v>
      </c>
      <c r="N9" s="2">
        <f t="shared" si="3"/>
        <v>307</v>
      </c>
      <c r="O9" s="2">
        <f t="shared" si="4"/>
        <v>3</v>
      </c>
    </row>
    <row r="10" spans="1:17" ht="25" customHeight="1" x14ac:dyDescent="0.6">
      <c r="A10" s="3">
        <v>9</v>
      </c>
      <c r="B10" s="3">
        <v>12309</v>
      </c>
      <c r="C10" s="4" t="s">
        <v>45</v>
      </c>
      <c r="D10" s="8">
        <v>28</v>
      </c>
      <c r="E10" s="6">
        <v>35</v>
      </c>
      <c r="F10" s="6">
        <v>32</v>
      </c>
      <c r="G10" s="6">
        <v>46</v>
      </c>
      <c r="H10" s="6">
        <v>29</v>
      </c>
      <c r="I10" s="6">
        <v>33</v>
      </c>
      <c r="J10" s="5">
        <f t="shared" si="0"/>
        <v>203</v>
      </c>
      <c r="K10" s="34" t="str">
        <f t="shared" si="1"/>
        <v>--</v>
      </c>
      <c r="L10" s="9">
        <v>123</v>
      </c>
      <c r="M10" s="7">
        <f t="shared" si="2"/>
        <v>4</v>
      </c>
      <c r="N10" s="2">
        <f t="shared" si="3"/>
        <v>0</v>
      </c>
      <c r="O10" s="2" t="str">
        <f t="shared" si="4"/>
        <v>--</v>
      </c>
    </row>
    <row r="11" spans="1:17" ht="25" customHeight="1" x14ac:dyDescent="0.6">
      <c r="A11" s="3">
        <v>10</v>
      </c>
      <c r="B11" s="3">
        <v>12310</v>
      </c>
      <c r="C11" s="4" t="s">
        <v>46</v>
      </c>
      <c r="D11" s="8">
        <v>28</v>
      </c>
      <c r="E11" s="6">
        <v>37</v>
      </c>
      <c r="F11" s="6">
        <v>31</v>
      </c>
      <c r="G11" s="6">
        <v>45</v>
      </c>
      <c r="H11" s="6">
        <v>45</v>
      </c>
      <c r="I11" s="6">
        <v>48</v>
      </c>
      <c r="J11" s="5">
        <f t="shared" si="0"/>
        <v>234</v>
      </c>
      <c r="K11" s="34" t="str">
        <f t="shared" si="1"/>
        <v>--</v>
      </c>
      <c r="L11" s="9">
        <v>126</v>
      </c>
      <c r="M11" s="7">
        <f t="shared" si="2"/>
        <v>2</v>
      </c>
      <c r="N11" s="2">
        <f t="shared" si="3"/>
        <v>0</v>
      </c>
      <c r="O11" s="2" t="str">
        <f t="shared" si="4"/>
        <v>--</v>
      </c>
    </row>
    <row r="12" spans="1:17" ht="25" customHeight="1" x14ac:dyDescent="0.6">
      <c r="A12" s="3">
        <v>11</v>
      </c>
      <c r="B12" s="3">
        <v>12311</v>
      </c>
      <c r="C12" s="4" t="s">
        <v>47</v>
      </c>
      <c r="D12" s="8">
        <v>59</v>
      </c>
      <c r="E12" s="8">
        <v>44</v>
      </c>
      <c r="F12" s="8">
        <v>49</v>
      </c>
      <c r="G12" s="8">
        <v>61</v>
      </c>
      <c r="H12" s="8">
        <v>51</v>
      </c>
      <c r="I12" s="8">
        <v>65</v>
      </c>
      <c r="J12" s="5">
        <f t="shared" si="0"/>
        <v>329</v>
      </c>
      <c r="K12" s="34">
        <f t="shared" si="1"/>
        <v>1</v>
      </c>
      <c r="L12" s="9">
        <v>129</v>
      </c>
      <c r="M12" s="7">
        <f t="shared" si="2"/>
        <v>0</v>
      </c>
      <c r="N12" s="2">
        <f t="shared" si="3"/>
        <v>329</v>
      </c>
      <c r="O12" s="2">
        <f t="shared" si="4"/>
        <v>1</v>
      </c>
    </row>
    <row r="13" spans="1:17" ht="25" customHeight="1" x14ac:dyDescent="0.6">
      <c r="A13" s="3">
        <v>12</v>
      </c>
      <c r="B13" s="3">
        <v>12312</v>
      </c>
      <c r="C13" s="4" t="s">
        <v>48</v>
      </c>
      <c r="D13" s="6">
        <v>36</v>
      </c>
      <c r="E13" s="6">
        <v>28</v>
      </c>
      <c r="F13" s="6">
        <v>33</v>
      </c>
      <c r="G13" s="8">
        <v>49</v>
      </c>
      <c r="H13" s="8">
        <v>30</v>
      </c>
      <c r="I13" s="6">
        <v>29</v>
      </c>
      <c r="J13" s="5">
        <f t="shared" si="0"/>
        <v>205</v>
      </c>
      <c r="K13" s="34" t="str">
        <f t="shared" si="1"/>
        <v>--</v>
      </c>
      <c r="L13" s="9">
        <v>128</v>
      </c>
      <c r="M13" s="7">
        <f t="shared" si="2"/>
        <v>4</v>
      </c>
      <c r="N13" s="2">
        <f t="shared" si="3"/>
        <v>0</v>
      </c>
      <c r="O13" s="2" t="str">
        <f t="shared" si="4"/>
        <v>--</v>
      </c>
    </row>
    <row r="14" spans="1:17" ht="25" customHeight="1" x14ac:dyDescent="0.6">
      <c r="A14" s="3">
        <v>13</v>
      </c>
      <c r="B14" s="3">
        <v>12313</v>
      </c>
      <c r="C14" s="4" t="s">
        <v>49</v>
      </c>
      <c r="D14" s="6">
        <v>47</v>
      </c>
      <c r="E14" s="8">
        <v>27</v>
      </c>
      <c r="F14" s="8">
        <v>32</v>
      </c>
      <c r="G14" s="8">
        <v>55</v>
      </c>
      <c r="H14" s="9">
        <v>31</v>
      </c>
      <c r="I14" s="8">
        <v>53</v>
      </c>
      <c r="J14" s="5">
        <f t="shared" si="0"/>
        <v>245</v>
      </c>
      <c r="K14" s="34" t="str">
        <f t="shared" si="1"/>
        <v>--</v>
      </c>
      <c r="L14" s="9">
        <v>128</v>
      </c>
      <c r="M14" s="7">
        <f t="shared" si="2"/>
        <v>3</v>
      </c>
      <c r="N14" s="2">
        <f t="shared" si="3"/>
        <v>0</v>
      </c>
      <c r="O14" s="2" t="str">
        <f t="shared" si="4"/>
        <v>--</v>
      </c>
    </row>
    <row r="15" spans="1:17" ht="25" customHeight="1" x14ac:dyDescent="0.6">
      <c r="A15" s="3">
        <v>14</v>
      </c>
      <c r="B15" s="3">
        <v>12314</v>
      </c>
      <c r="C15" s="4" t="s">
        <v>50</v>
      </c>
      <c r="D15" s="8">
        <v>50</v>
      </c>
      <c r="E15" s="8">
        <v>40</v>
      </c>
      <c r="F15" s="8">
        <v>45</v>
      </c>
      <c r="G15" s="8">
        <v>60</v>
      </c>
      <c r="H15" s="8">
        <v>50</v>
      </c>
      <c r="I15" s="8">
        <v>60</v>
      </c>
      <c r="J15" s="5">
        <f t="shared" si="0"/>
        <v>305</v>
      </c>
      <c r="K15" s="34">
        <f t="shared" si="1"/>
        <v>4</v>
      </c>
      <c r="L15" s="9">
        <v>116</v>
      </c>
      <c r="M15" s="7">
        <f t="shared" si="2"/>
        <v>0</v>
      </c>
      <c r="N15" s="2">
        <f t="shared" si="3"/>
        <v>305</v>
      </c>
      <c r="O15" s="2">
        <f t="shared" si="4"/>
        <v>4</v>
      </c>
    </row>
    <row r="16" spans="1:17" ht="25" customHeight="1" x14ac:dyDescent="0.6">
      <c r="A16" s="3">
        <v>15</v>
      </c>
      <c r="B16" s="3">
        <v>12315</v>
      </c>
      <c r="C16" s="4" t="s">
        <v>51</v>
      </c>
      <c r="D16" s="6">
        <v>22</v>
      </c>
      <c r="E16" s="6">
        <v>23</v>
      </c>
      <c r="F16" s="6">
        <v>24</v>
      </c>
      <c r="G16" s="6">
        <v>23</v>
      </c>
      <c r="H16" s="6">
        <v>24</v>
      </c>
      <c r="I16" s="6">
        <v>28</v>
      </c>
      <c r="J16" s="5">
        <f t="shared" si="0"/>
        <v>144</v>
      </c>
      <c r="K16" s="34" t="str">
        <f t="shared" si="1"/>
        <v>--</v>
      </c>
      <c r="L16" s="9">
        <v>126</v>
      </c>
      <c r="M16" s="7">
        <f t="shared" si="2"/>
        <v>6</v>
      </c>
      <c r="N16" s="2">
        <f t="shared" si="3"/>
        <v>0</v>
      </c>
      <c r="O16" s="2" t="str">
        <f t="shared" si="4"/>
        <v>--</v>
      </c>
    </row>
    <row r="17" spans="1:15" ht="25" customHeight="1" x14ac:dyDescent="0.6">
      <c r="A17" s="3">
        <v>16</v>
      </c>
      <c r="B17" s="3">
        <v>12316</v>
      </c>
      <c r="C17" s="4" t="s">
        <v>52</v>
      </c>
      <c r="D17" s="6">
        <v>29</v>
      </c>
      <c r="E17" s="6">
        <v>24</v>
      </c>
      <c r="F17" s="8">
        <v>31</v>
      </c>
      <c r="G17" s="8">
        <v>52</v>
      </c>
      <c r="H17" s="6">
        <v>30</v>
      </c>
      <c r="I17" s="6">
        <v>49</v>
      </c>
      <c r="J17" s="5">
        <f t="shared" si="0"/>
        <v>215</v>
      </c>
      <c r="K17" s="34" t="str">
        <f t="shared" si="1"/>
        <v>--</v>
      </c>
      <c r="L17" s="9">
        <v>128</v>
      </c>
      <c r="M17" s="7">
        <f t="shared" si="2"/>
        <v>4</v>
      </c>
      <c r="N17" s="2">
        <f t="shared" si="3"/>
        <v>0</v>
      </c>
      <c r="O17" s="2" t="str">
        <f t="shared" si="4"/>
        <v>--</v>
      </c>
    </row>
    <row r="18" spans="1:15" ht="25" customHeight="1" x14ac:dyDescent="0.6">
      <c r="A18" s="3">
        <v>17</v>
      </c>
      <c r="B18" s="3">
        <v>12317</v>
      </c>
      <c r="C18" s="4" t="s">
        <v>53</v>
      </c>
      <c r="D18" s="8">
        <v>35</v>
      </c>
      <c r="E18" s="6">
        <v>35</v>
      </c>
      <c r="F18" s="8">
        <v>32</v>
      </c>
      <c r="G18" s="8">
        <v>53</v>
      </c>
      <c r="H18" s="6">
        <v>30</v>
      </c>
      <c r="I18" s="6">
        <v>40</v>
      </c>
      <c r="J18" s="5">
        <f t="shared" si="0"/>
        <v>225</v>
      </c>
      <c r="K18" s="34" t="str">
        <f t="shared" si="1"/>
        <v>--</v>
      </c>
      <c r="L18" s="9">
        <v>116</v>
      </c>
      <c r="M18" s="7">
        <f t="shared" si="2"/>
        <v>2</v>
      </c>
      <c r="N18" s="2">
        <f t="shared" si="3"/>
        <v>0</v>
      </c>
      <c r="O18" s="2" t="str">
        <f t="shared" si="4"/>
        <v>--</v>
      </c>
    </row>
    <row r="19" spans="1:15" ht="25" customHeight="1" x14ac:dyDescent="0.6">
      <c r="A19" s="3">
        <v>18</v>
      </c>
      <c r="B19" s="3">
        <v>12318</v>
      </c>
      <c r="C19" s="4" t="s">
        <v>54</v>
      </c>
      <c r="D19" s="6">
        <v>22</v>
      </c>
      <c r="E19" s="6">
        <v>22</v>
      </c>
      <c r="F19" s="6">
        <v>15</v>
      </c>
      <c r="G19" s="6">
        <v>45</v>
      </c>
      <c r="H19" s="8">
        <v>24</v>
      </c>
      <c r="I19" s="6">
        <v>25</v>
      </c>
      <c r="J19" s="5">
        <f t="shared" si="0"/>
        <v>153</v>
      </c>
      <c r="K19" s="34" t="str">
        <f t="shared" si="1"/>
        <v>--</v>
      </c>
      <c r="L19" s="9">
        <v>119</v>
      </c>
      <c r="M19" s="7">
        <f t="shared" si="2"/>
        <v>5</v>
      </c>
      <c r="N19" s="2">
        <f t="shared" si="3"/>
        <v>0</v>
      </c>
      <c r="O19" s="2" t="str">
        <f t="shared" si="4"/>
        <v>--</v>
      </c>
    </row>
    <row r="20" spans="1:15" ht="25" customHeight="1" x14ac:dyDescent="0.6">
      <c r="A20" s="3">
        <v>19</v>
      </c>
      <c r="B20" s="3">
        <v>12319</v>
      </c>
      <c r="C20" s="4" t="s">
        <v>55</v>
      </c>
      <c r="D20" s="6">
        <v>17</v>
      </c>
      <c r="E20" s="6">
        <v>28</v>
      </c>
      <c r="F20" s="8">
        <v>26</v>
      </c>
      <c r="G20" s="6">
        <v>45</v>
      </c>
      <c r="H20" s="6">
        <v>27</v>
      </c>
      <c r="I20" s="6">
        <v>32</v>
      </c>
      <c r="J20" s="5">
        <f t="shared" si="0"/>
        <v>175</v>
      </c>
      <c r="K20" s="34" t="str">
        <f t="shared" si="1"/>
        <v>--</v>
      </c>
      <c r="L20" s="9">
        <v>126</v>
      </c>
      <c r="M20" s="7">
        <f t="shared" si="2"/>
        <v>5</v>
      </c>
      <c r="N20" s="2">
        <f t="shared" si="3"/>
        <v>0</v>
      </c>
      <c r="O20" s="2" t="str">
        <f t="shared" si="4"/>
        <v>--</v>
      </c>
    </row>
    <row r="21" spans="1:15" ht="25" customHeight="1" x14ac:dyDescent="0.6">
      <c r="A21" s="3">
        <v>20</v>
      </c>
      <c r="B21" s="3">
        <v>12320</v>
      </c>
      <c r="C21" s="4" t="s">
        <v>56</v>
      </c>
      <c r="D21" s="8">
        <v>28</v>
      </c>
      <c r="E21" s="6">
        <v>36</v>
      </c>
      <c r="F21" s="8">
        <v>30</v>
      </c>
      <c r="G21" s="8">
        <v>56</v>
      </c>
      <c r="H21" s="6">
        <v>45</v>
      </c>
      <c r="I21" s="8">
        <v>21</v>
      </c>
      <c r="J21" s="5">
        <f t="shared" si="0"/>
        <v>216</v>
      </c>
      <c r="K21" s="34" t="str">
        <f t="shared" si="1"/>
        <v>--</v>
      </c>
      <c r="L21" s="9">
        <v>117</v>
      </c>
      <c r="M21" s="7">
        <f t="shared" si="2"/>
        <v>3</v>
      </c>
      <c r="N21" s="2">
        <f t="shared" si="3"/>
        <v>0</v>
      </c>
      <c r="O21" s="2" t="str">
        <f t="shared" si="4"/>
        <v>--</v>
      </c>
    </row>
    <row r="22" spans="1:15" ht="25" customHeight="1" x14ac:dyDescent="0.6">
      <c r="A22" s="3">
        <v>21</v>
      </c>
      <c r="B22" s="3">
        <v>12321</v>
      </c>
      <c r="C22" s="4" t="s">
        <v>57</v>
      </c>
      <c r="D22" s="8">
        <v>38</v>
      </c>
      <c r="E22" s="9">
        <v>37</v>
      </c>
      <c r="F22" s="8">
        <v>45</v>
      </c>
      <c r="G22" s="6">
        <v>51</v>
      </c>
      <c r="H22" s="8">
        <v>45</v>
      </c>
      <c r="I22" s="6">
        <v>47</v>
      </c>
      <c r="J22" s="5">
        <f t="shared" si="0"/>
        <v>263</v>
      </c>
      <c r="K22" s="34">
        <f t="shared" si="1"/>
        <v>8</v>
      </c>
      <c r="L22" s="9">
        <v>120</v>
      </c>
      <c r="M22" s="7">
        <f t="shared" si="2"/>
        <v>0</v>
      </c>
      <c r="N22" s="2">
        <f t="shared" si="3"/>
        <v>263</v>
      </c>
      <c r="O22" s="2">
        <f t="shared" si="4"/>
        <v>8</v>
      </c>
    </row>
    <row r="23" spans="1:15" ht="25" customHeight="1" x14ac:dyDescent="0.6">
      <c r="A23" s="3">
        <v>22</v>
      </c>
      <c r="B23" s="3">
        <v>12322</v>
      </c>
      <c r="C23" s="4" t="s">
        <v>58</v>
      </c>
      <c r="D23" s="6">
        <v>22</v>
      </c>
      <c r="E23" s="6">
        <v>26</v>
      </c>
      <c r="F23" s="6">
        <v>28</v>
      </c>
      <c r="G23" s="6">
        <v>46</v>
      </c>
      <c r="H23" s="6">
        <v>31</v>
      </c>
      <c r="I23" s="6">
        <v>40</v>
      </c>
      <c r="J23" s="5">
        <f t="shared" si="0"/>
        <v>193</v>
      </c>
      <c r="K23" s="34" t="str">
        <f t="shared" si="1"/>
        <v>--</v>
      </c>
      <c r="L23" s="9">
        <v>118</v>
      </c>
      <c r="M23" s="7">
        <f t="shared" si="2"/>
        <v>4</v>
      </c>
      <c r="N23" s="2">
        <f t="shared" si="3"/>
        <v>0</v>
      </c>
      <c r="O23" s="2" t="str">
        <f t="shared" si="4"/>
        <v>--</v>
      </c>
    </row>
    <row r="24" spans="1:15" ht="25" customHeight="1" x14ac:dyDescent="0.6">
      <c r="A24" s="3">
        <v>23</v>
      </c>
      <c r="B24" s="3">
        <v>12323</v>
      </c>
      <c r="C24" s="4" t="s">
        <v>59</v>
      </c>
      <c r="D24" s="8">
        <v>35</v>
      </c>
      <c r="E24" s="8">
        <v>37</v>
      </c>
      <c r="F24" s="9">
        <v>31</v>
      </c>
      <c r="G24" s="8">
        <v>51</v>
      </c>
      <c r="H24" s="8">
        <v>50</v>
      </c>
      <c r="I24" s="8">
        <v>47</v>
      </c>
      <c r="J24" s="5">
        <f t="shared" si="0"/>
        <v>251</v>
      </c>
      <c r="K24" s="34" t="str">
        <f t="shared" si="1"/>
        <v>--</v>
      </c>
      <c r="L24" s="9">
        <v>124</v>
      </c>
      <c r="M24" s="7">
        <f t="shared" si="2"/>
        <v>1</v>
      </c>
      <c r="N24" s="2">
        <f t="shared" si="3"/>
        <v>0</v>
      </c>
      <c r="O24" s="2" t="str">
        <f t="shared" si="4"/>
        <v>--</v>
      </c>
    </row>
    <row r="25" spans="1:15" ht="25" customHeight="1" x14ac:dyDescent="0.6">
      <c r="A25" s="3">
        <v>24</v>
      </c>
      <c r="B25" s="3">
        <v>12324</v>
      </c>
      <c r="C25" s="4" t="s">
        <v>60</v>
      </c>
      <c r="D25" s="6">
        <v>36</v>
      </c>
      <c r="E25" s="6">
        <v>35</v>
      </c>
      <c r="F25" s="6">
        <v>49</v>
      </c>
      <c r="G25" s="8">
        <v>48</v>
      </c>
      <c r="H25" s="6">
        <v>52</v>
      </c>
      <c r="I25" s="6">
        <v>49</v>
      </c>
      <c r="J25" s="5">
        <f t="shared" si="0"/>
        <v>269</v>
      </c>
      <c r="K25" s="34">
        <f t="shared" si="1"/>
        <v>7</v>
      </c>
      <c r="L25" s="9">
        <v>133</v>
      </c>
      <c r="M25" s="7">
        <f t="shared" si="2"/>
        <v>0</v>
      </c>
      <c r="N25" s="2">
        <f t="shared" si="3"/>
        <v>269</v>
      </c>
      <c r="O25" s="2">
        <f t="shared" si="4"/>
        <v>7</v>
      </c>
    </row>
    <row r="26" spans="1:15" ht="25" customHeight="1" x14ac:dyDescent="0.6">
      <c r="A26" s="3">
        <v>25</v>
      </c>
      <c r="B26" s="3">
        <v>12325</v>
      </c>
      <c r="C26" s="4" t="s">
        <v>61</v>
      </c>
      <c r="D26" s="8">
        <v>29</v>
      </c>
      <c r="E26" s="6">
        <v>35</v>
      </c>
      <c r="F26" s="6">
        <v>29</v>
      </c>
      <c r="G26" s="6">
        <v>30</v>
      </c>
      <c r="H26" s="6">
        <v>26</v>
      </c>
      <c r="I26" s="8">
        <v>44</v>
      </c>
      <c r="J26" s="5">
        <f t="shared" si="0"/>
        <v>193</v>
      </c>
      <c r="K26" s="34" t="str">
        <f t="shared" si="1"/>
        <v>--</v>
      </c>
      <c r="L26" s="9">
        <v>127</v>
      </c>
      <c r="M26" s="7">
        <f t="shared" si="2"/>
        <v>4</v>
      </c>
      <c r="N26" s="2">
        <f t="shared" si="3"/>
        <v>0</v>
      </c>
      <c r="O26" s="2" t="str">
        <f t="shared" si="4"/>
        <v>--</v>
      </c>
    </row>
    <row r="27" spans="1:15" ht="25" customHeight="1" x14ac:dyDescent="0.6">
      <c r="A27" s="3">
        <v>26</v>
      </c>
      <c r="B27" s="3">
        <v>12326</v>
      </c>
      <c r="C27" s="4" t="s">
        <v>62</v>
      </c>
      <c r="D27" s="6">
        <v>20</v>
      </c>
      <c r="E27" s="6">
        <v>20</v>
      </c>
      <c r="F27" s="6">
        <v>24</v>
      </c>
      <c r="G27" s="6">
        <v>29</v>
      </c>
      <c r="H27" s="6">
        <v>29</v>
      </c>
      <c r="I27" s="6">
        <v>30</v>
      </c>
      <c r="J27" s="5">
        <f t="shared" si="0"/>
        <v>152</v>
      </c>
      <c r="K27" s="34" t="str">
        <f t="shared" si="1"/>
        <v>--</v>
      </c>
      <c r="L27" s="9">
        <v>111</v>
      </c>
      <c r="M27" s="7">
        <f t="shared" si="2"/>
        <v>6</v>
      </c>
      <c r="N27" s="2">
        <f t="shared" si="3"/>
        <v>0</v>
      </c>
      <c r="O27" s="2" t="str">
        <f t="shared" si="4"/>
        <v>--</v>
      </c>
    </row>
    <row r="28" spans="1:15" ht="25" customHeight="1" x14ac:dyDescent="0.6">
      <c r="A28" s="3">
        <v>27</v>
      </c>
      <c r="B28" s="3">
        <v>12327</v>
      </c>
      <c r="C28" s="4" t="s">
        <v>63</v>
      </c>
      <c r="D28" s="6">
        <v>28</v>
      </c>
      <c r="E28" s="6">
        <v>35</v>
      </c>
      <c r="F28" s="6">
        <v>49</v>
      </c>
      <c r="G28" s="8">
        <v>45</v>
      </c>
      <c r="H28" s="6">
        <v>49</v>
      </c>
      <c r="I28" s="6">
        <v>46</v>
      </c>
      <c r="J28" s="5">
        <f t="shared" si="0"/>
        <v>252</v>
      </c>
      <c r="K28" s="34" t="str">
        <f t="shared" si="1"/>
        <v>--</v>
      </c>
      <c r="L28" s="9">
        <v>132</v>
      </c>
      <c r="M28" s="7">
        <f t="shared" si="2"/>
        <v>1</v>
      </c>
      <c r="N28" s="2">
        <f t="shared" si="3"/>
        <v>0</v>
      </c>
      <c r="O28" s="2" t="str">
        <f t="shared" si="4"/>
        <v>--</v>
      </c>
    </row>
    <row r="29" spans="1:15" ht="25" customHeight="1" x14ac:dyDescent="0.6">
      <c r="A29" s="3">
        <v>28</v>
      </c>
      <c r="B29" s="3">
        <v>12328</v>
      </c>
      <c r="C29" s="4" t="s">
        <v>64</v>
      </c>
      <c r="D29" s="6">
        <v>19</v>
      </c>
      <c r="E29" s="6">
        <v>22</v>
      </c>
      <c r="F29" s="6">
        <v>3</v>
      </c>
      <c r="G29" s="6">
        <v>28</v>
      </c>
      <c r="H29" s="6">
        <v>30</v>
      </c>
      <c r="I29" s="6">
        <v>29</v>
      </c>
      <c r="J29" s="5">
        <f t="shared" si="0"/>
        <v>131</v>
      </c>
      <c r="K29" s="34" t="str">
        <f t="shared" si="1"/>
        <v>--</v>
      </c>
      <c r="L29" s="9">
        <v>66</v>
      </c>
      <c r="M29" s="7">
        <f t="shared" si="2"/>
        <v>6</v>
      </c>
      <c r="N29" s="2">
        <f t="shared" si="3"/>
        <v>0</v>
      </c>
      <c r="O29" s="2" t="str">
        <f t="shared" si="4"/>
        <v>--</v>
      </c>
    </row>
    <row r="30" spans="1:15" ht="25" customHeight="1" x14ac:dyDescent="0.6">
      <c r="A30" s="3">
        <v>29</v>
      </c>
      <c r="B30" s="3">
        <v>12329</v>
      </c>
      <c r="C30" s="4" t="s">
        <v>65</v>
      </c>
      <c r="D30" s="6">
        <v>29</v>
      </c>
      <c r="E30" s="8">
        <v>29</v>
      </c>
      <c r="F30" s="6">
        <v>37</v>
      </c>
      <c r="G30" s="6">
        <v>48</v>
      </c>
      <c r="H30" s="6">
        <v>30</v>
      </c>
      <c r="I30" s="6">
        <v>43</v>
      </c>
      <c r="J30" s="5">
        <f t="shared" si="0"/>
        <v>216</v>
      </c>
      <c r="K30" s="34" t="str">
        <f t="shared" si="1"/>
        <v>--</v>
      </c>
      <c r="L30" s="9">
        <v>105</v>
      </c>
      <c r="M30" s="7">
        <f t="shared" si="2"/>
        <v>3</v>
      </c>
      <c r="N30" s="2">
        <f t="shared" si="3"/>
        <v>0</v>
      </c>
      <c r="O30" s="2" t="str">
        <f t="shared" si="4"/>
        <v>--</v>
      </c>
    </row>
    <row r="31" spans="1:15" ht="25" customHeight="1" x14ac:dyDescent="0.6">
      <c r="A31" s="3">
        <v>30</v>
      </c>
      <c r="B31" s="3">
        <v>12330</v>
      </c>
      <c r="C31" s="4" t="s">
        <v>66</v>
      </c>
      <c r="D31" s="6">
        <v>35</v>
      </c>
      <c r="E31" s="6">
        <v>37</v>
      </c>
      <c r="F31" s="6">
        <v>8</v>
      </c>
      <c r="G31" s="6">
        <v>46</v>
      </c>
      <c r="H31" s="6">
        <v>27</v>
      </c>
      <c r="I31" s="6">
        <v>40</v>
      </c>
      <c r="J31" s="5">
        <f t="shared" si="0"/>
        <v>193</v>
      </c>
      <c r="K31" s="34" t="str">
        <f t="shared" si="1"/>
        <v>--</v>
      </c>
      <c r="L31" s="9">
        <v>104</v>
      </c>
      <c r="M31" s="7">
        <f t="shared" si="2"/>
        <v>2</v>
      </c>
      <c r="N31" s="2">
        <f t="shared" si="3"/>
        <v>0</v>
      </c>
      <c r="O31" s="2" t="str">
        <f t="shared" si="4"/>
        <v>--</v>
      </c>
    </row>
    <row r="32" spans="1:15" ht="25" customHeight="1" x14ac:dyDescent="0.6">
      <c r="A32" s="3">
        <v>31</v>
      </c>
      <c r="B32" s="3">
        <v>12331</v>
      </c>
      <c r="C32" s="4" t="s">
        <v>67</v>
      </c>
      <c r="D32" s="8">
        <v>49</v>
      </c>
      <c r="E32" s="8">
        <v>40</v>
      </c>
      <c r="F32" s="8">
        <v>53</v>
      </c>
      <c r="G32" s="8">
        <v>57</v>
      </c>
      <c r="H32" s="8">
        <v>35</v>
      </c>
      <c r="I32" s="8">
        <v>54</v>
      </c>
      <c r="J32" s="5">
        <f t="shared" si="0"/>
        <v>288</v>
      </c>
      <c r="K32" s="34">
        <f t="shared" si="1"/>
        <v>5</v>
      </c>
      <c r="L32" s="9">
        <v>130</v>
      </c>
      <c r="M32" s="7">
        <f t="shared" si="2"/>
        <v>0</v>
      </c>
      <c r="N32" s="2">
        <f t="shared" si="3"/>
        <v>288</v>
      </c>
      <c r="O32" s="2">
        <f t="shared" si="4"/>
        <v>5</v>
      </c>
    </row>
    <row r="33" spans="1:15" ht="25" customHeight="1" x14ac:dyDescent="0.6">
      <c r="A33" s="3">
        <v>32</v>
      </c>
      <c r="B33" s="3">
        <v>12332</v>
      </c>
      <c r="C33" s="4" t="s">
        <v>68</v>
      </c>
      <c r="D33" s="6">
        <v>20</v>
      </c>
      <c r="E33" s="6">
        <v>35</v>
      </c>
      <c r="F33" s="8">
        <v>38</v>
      </c>
      <c r="G33" s="6">
        <v>47</v>
      </c>
      <c r="H33" s="6">
        <v>27</v>
      </c>
      <c r="I33" s="6">
        <v>41</v>
      </c>
      <c r="J33" s="5">
        <f t="shared" si="0"/>
        <v>208</v>
      </c>
      <c r="K33" s="34" t="str">
        <f t="shared" si="1"/>
        <v>--</v>
      </c>
      <c r="L33" s="9">
        <v>95</v>
      </c>
      <c r="M33" s="7">
        <f t="shared" si="2"/>
        <v>2</v>
      </c>
      <c r="N33" s="2">
        <f t="shared" si="3"/>
        <v>0</v>
      </c>
      <c r="O33" s="2" t="str">
        <f t="shared" si="4"/>
        <v>--</v>
      </c>
    </row>
    <row r="34" spans="1:15" ht="25" customHeight="1" x14ac:dyDescent="0.6">
      <c r="A34" s="3">
        <v>33</v>
      </c>
      <c r="B34" s="3">
        <v>12333</v>
      </c>
      <c r="C34" s="4" t="s">
        <v>69</v>
      </c>
      <c r="D34" s="6">
        <v>27</v>
      </c>
      <c r="E34" s="8">
        <v>37</v>
      </c>
      <c r="F34" s="6">
        <v>48</v>
      </c>
      <c r="G34" s="6">
        <v>56</v>
      </c>
      <c r="H34" s="6">
        <v>32</v>
      </c>
      <c r="I34" s="6">
        <v>40</v>
      </c>
      <c r="J34" s="5">
        <f t="shared" si="0"/>
        <v>240</v>
      </c>
      <c r="K34" s="34" t="str">
        <f t="shared" si="1"/>
        <v>--</v>
      </c>
      <c r="L34" s="9">
        <v>120</v>
      </c>
      <c r="M34" s="7">
        <f t="shared" si="2"/>
        <v>2</v>
      </c>
      <c r="N34" s="2">
        <f t="shared" si="3"/>
        <v>0</v>
      </c>
      <c r="O34" s="2" t="str">
        <f t="shared" si="4"/>
        <v>--</v>
      </c>
    </row>
    <row r="35" spans="1:15" ht="25" customHeight="1" x14ac:dyDescent="0.6">
      <c r="A35" s="3">
        <v>34</v>
      </c>
      <c r="B35" s="3">
        <v>12334</v>
      </c>
      <c r="C35" s="4" t="s">
        <v>70</v>
      </c>
      <c r="D35" s="6">
        <v>19</v>
      </c>
      <c r="E35" s="6">
        <v>20</v>
      </c>
      <c r="F35" s="6">
        <v>26</v>
      </c>
      <c r="G35" s="8">
        <v>31</v>
      </c>
      <c r="H35" s="6">
        <v>25</v>
      </c>
      <c r="I35" s="6">
        <v>33</v>
      </c>
      <c r="J35" s="5">
        <f t="shared" si="0"/>
        <v>154</v>
      </c>
      <c r="K35" s="34" t="str">
        <f t="shared" si="1"/>
        <v>--</v>
      </c>
      <c r="L35" s="9">
        <v>114</v>
      </c>
      <c r="M35" s="7">
        <f t="shared" si="2"/>
        <v>6</v>
      </c>
      <c r="N35" s="2">
        <f t="shared" si="3"/>
        <v>0</v>
      </c>
      <c r="O35" s="2" t="str">
        <f t="shared" si="4"/>
        <v>--</v>
      </c>
    </row>
    <row r="36" spans="1:15" ht="25" customHeight="1" x14ac:dyDescent="0.6">
      <c r="A36" s="3">
        <v>35</v>
      </c>
      <c r="B36" s="3">
        <v>12335</v>
      </c>
      <c r="C36" s="4" t="s">
        <v>71</v>
      </c>
      <c r="D36" s="6">
        <v>22</v>
      </c>
      <c r="E36" s="6">
        <v>27</v>
      </c>
      <c r="F36" s="6">
        <v>15</v>
      </c>
      <c r="G36" s="8">
        <v>45</v>
      </c>
      <c r="H36" s="6">
        <v>31</v>
      </c>
      <c r="I36" s="6">
        <v>48</v>
      </c>
      <c r="J36" s="5">
        <f t="shared" si="0"/>
        <v>188</v>
      </c>
      <c r="K36" s="34" t="str">
        <f t="shared" si="1"/>
        <v>--</v>
      </c>
      <c r="L36" s="9">
        <v>121</v>
      </c>
      <c r="M36" s="7">
        <f t="shared" si="2"/>
        <v>4</v>
      </c>
      <c r="N36" s="2">
        <f t="shared" si="3"/>
        <v>0</v>
      </c>
      <c r="O36" s="2" t="str">
        <f t="shared" si="4"/>
        <v>--</v>
      </c>
    </row>
    <row r="37" spans="1:15" ht="25" customHeight="1" x14ac:dyDescent="0.6">
      <c r="A37" s="3">
        <v>36</v>
      </c>
      <c r="B37" s="3">
        <v>12336</v>
      </c>
      <c r="C37" s="4" t="s">
        <v>72</v>
      </c>
      <c r="D37" s="6">
        <v>22</v>
      </c>
      <c r="E37" s="6">
        <v>35</v>
      </c>
      <c r="F37" s="6">
        <v>19</v>
      </c>
      <c r="G37" s="8">
        <v>49</v>
      </c>
      <c r="H37" s="6">
        <v>30</v>
      </c>
      <c r="I37" s="6">
        <v>40</v>
      </c>
      <c r="J37" s="5">
        <f t="shared" si="0"/>
        <v>195</v>
      </c>
      <c r="K37" s="34" t="str">
        <f t="shared" si="1"/>
        <v>--</v>
      </c>
      <c r="L37" s="9">
        <v>117</v>
      </c>
      <c r="M37" s="7">
        <f t="shared" si="2"/>
        <v>3</v>
      </c>
      <c r="N37" s="2">
        <f t="shared" si="3"/>
        <v>0</v>
      </c>
      <c r="O37" s="2" t="str">
        <f t="shared" si="4"/>
        <v>--</v>
      </c>
    </row>
    <row r="38" spans="1:15" ht="14.25" customHeight="1" x14ac:dyDescent="0.6">
      <c r="D38" s="10"/>
      <c r="E38" s="10"/>
      <c r="F38" s="10"/>
      <c r="G38" s="10"/>
      <c r="H38" s="10"/>
      <c r="I38" s="10"/>
    </row>
    <row r="39" spans="1:15" ht="18" x14ac:dyDescent="0.6">
      <c r="A39" s="11"/>
      <c r="C39" s="12" t="s">
        <v>0</v>
      </c>
      <c r="D39" s="6">
        <f>COUNTIF(D2:D37,"&gt;0")</f>
        <v>36</v>
      </c>
      <c r="E39" s="6">
        <f t="shared" ref="E39:I39" si="5">COUNTIF(E2:E37,"&gt;0")</f>
        <v>36</v>
      </c>
      <c r="F39" s="6">
        <f t="shared" si="5"/>
        <v>36</v>
      </c>
      <c r="G39" s="6">
        <f t="shared" si="5"/>
        <v>36</v>
      </c>
      <c r="H39" s="6">
        <f t="shared" si="5"/>
        <v>36</v>
      </c>
      <c r="I39" s="13">
        <f t="shared" si="5"/>
        <v>36</v>
      </c>
      <c r="J39" s="38" t="s">
        <v>1</v>
      </c>
      <c r="K39" s="38"/>
      <c r="L39" s="38"/>
      <c r="M39" s="38"/>
    </row>
    <row r="40" spans="1:15" ht="18" x14ac:dyDescent="0.6">
      <c r="A40" s="11"/>
      <c r="C40" s="12" t="s">
        <v>2</v>
      </c>
      <c r="D40" s="6">
        <f>COUNTIF(D2:D37,"&gt;=35")</f>
        <v>17</v>
      </c>
      <c r="E40" s="6">
        <f t="shared" ref="E40:I40" si="6">COUNTIF(E2:E37,"&gt;=35")</f>
        <v>22</v>
      </c>
      <c r="F40" s="6">
        <f t="shared" si="6"/>
        <v>15</v>
      </c>
      <c r="G40" s="6">
        <f t="shared" si="6"/>
        <v>31</v>
      </c>
      <c r="H40" s="6">
        <f t="shared" si="6"/>
        <v>12</v>
      </c>
      <c r="I40" s="13">
        <f t="shared" si="6"/>
        <v>27</v>
      </c>
      <c r="J40" s="35" t="s">
        <v>3</v>
      </c>
      <c r="K40" s="35"/>
      <c r="L40" s="35"/>
      <c r="M40" s="14">
        <f>COUNTIF($M$2:$M$37,"=1")</f>
        <v>4</v>
      </c>
    </row>
    <row r="41" spans="1:15" ht="18" x14ac:dyDescent="0.6">
      <c r="A41" s="11"/>
      <c r="C41" s="12" t="s">
        <v>4</v>
      </c>
      <c r="D41" s="6">
        <f>COUNTIF(D2:D37,"&lt;35")</f>
        <v>19</v>
      </c>
      <c r="E41" s="6">
        <f t="shared" ref="E41:I41" si="7">COUNTIF(E2:E37,"&lt;35")</f>
        <v>14</v>
      </c>
      <c r="F41" s="6">
        <f t="shared" si="7"/>
        <v>21</v>
      </c>
      <c r="G41" s="6">
        <f t="shared" si="7"/>
        <v>5</v>
      </c>
      <c r="H41" s="6">
        <f t="shared" si="7"/>
        <v>24</v>
      </c>
      <c r="I41" s="13">
        <f t="shared" si="7"/>
        <v>9</v>
      </c>
      <c r="J41" s="35" t="s">
        <v>5</v>
      </c>
      <c r="K41" s="35"/>
      <c r="L41" s="35"/>
      <c r="M41" s="14">
        <f>COUNTIF($M$2:$M$37,"=2")</f>
        <v>6</v>
      </c>
    </row>
    <row r="42" spans="1:15" ht="17.25" customHeight="1" x14ac:dyDescent="0.6">
      <c r="A42" s="11"/>
      <c r="C42" s="12" t="s">
        <v>6</v>
      </c>
      <c r="D42" s="6">
        <f>ROUND(((D40/D39)*100),0)</f>
        <v>47</v>
      </c>
      <c r="E42" s="6">
        <f t="shared" ref="E42:I42" si="8">ROUND(((E40/E39)*100),0)</f>
        <v>61</v>
      </c>
      <c r="F42" s="6">
        <f t="shared" si="8"/>
        <v>42</v>
      </c>
      <c r="G42" s="6">
        <f t="shared" si="8"/>
        <v>86</v>
      </c>
      <c r="H42" s="6">
        <f t="shared" si="8"/>
        <v>33</v>
      </c>
      <c r="I42" s="13">
        <f t="shared" si="8"/>
        <v>75</v>
      </c>
      <c r="J42" s="35" t="s">
        <v>7</v>
      </c>
      <c r="K42" s="35"/>
      <c r="L42" s="35"/>
      <c r="M42" s="14">
        <f>COUNTIF($M$2:$M$37,"=3")</f>
        <v>6</v>
      </c>
    </row>
    <row r="43" spans="1:15" ht="17" customHeight="1" x14ac:dyDescent="0.6">
      <c r="A43" s="11"/>
      <c r="C43" s="12" t="s">
        <v>8</v>
      </c>
      <c r="D43" s="6">
        <f>ROUND(AVERAGE(D2:D37),0)</f>
        <v>33</v>
      </c>
      <c r="E43" s="6">
        <f t="shared" ref="E43:I43" si="9">ROUND(AVERAGE(E2:E37),0)</f>
        <v>33</v>
      </c>
      <c r="F43" s="6">
        <f t="shared" si="9"/>
        <v>34</v>
      </c>
      <c r="G43" s="6">
        <f t="shared" si="9"/>
        <v>48</v>
      </c>
      <c r="H43" s="6">
        <f t="shared" si="9"/>
        <v>35</v>
      </c>
      <c r="I43" s="6">
        <f t="shared" si="9"/>
        <v>45</v>
      </c>
      <c r="J43" s="35" t="s">
        <v>9</v>
      </c>
      <c r="K43" s="35"/>
      <c r="L43" s="35"/>
      <c r="M43" s="14">
        <f>COUNTIF($M$2:$M$37,"=4")</f>
        <v>6</v>
      </c>
    </row>
    <row r="44" spans="1:15" ht="17" customHeight="1" x14ac:dyDescent="0.6">
      <c r="A44" s="11"/>
      <c r="C44" s="12" t="s">
        <v>10</v>
      </c>
      <c r="D44" s="6">
        <f>COUNTIF(D2:D37,"=AB")</f>
        <v>0</v>
      </c>
      <c r="E44" s="6">
        <f t="shared" ref="E44:I44" si="10">COUNTIF(E2:E37,"=AB")</f>
        <v>0</v>
      </c>
      <c r="F44" s="6">
        <f t="shared" si="10"/>
        <v>0</v>
      </c>
      <c r="G44" s="6">
        <f t="shared" si="10"/>
        <v>0</v>
      </c>
      <c r="H44" s="6">
        <f t="shared" si="10"/>
        <v>0</v>
      </c>
      <c r="I44" s="6">
        <f t="shared" si="10"/>
        <v>0</v>
      </c>
      <c r="J44" s="35" t="s">
        <v>11</v>
      </c>
      <c r="K44" s="35"/>
      <c r="L44" s="35"/>
      <c r="M44" s="14">
        <f>COUNTIF($M$2:$M$37,"=5")</f>
        <v>2</v>
      </c>
    </row>
    <row r="45" spans="1:15" ht="17" customHeight="1" x14ac:dyDescent="0.6">
      <c r="A45" s="11"/>
      <c r="B45" s="11"/>
      <c r="J45" s="35" t="s">
        <v>12</v>
      </c>
      <c r="K45" s="35"/>
      <c r="L45" s="35"/>
      <c r="M45" s="14">
        <f>COUNTIF($M$2:$M$37,"=6")</f>
        <v>4</v>
      </c>
    </row>
    <row r="46" spans="1:15" s="1" customFormat="1" ht="17" customHeight="1" x14ac:dyDescent="0.35">
      <c r="C46" s="15" t="s">
        <v>13</v>
      </c>
      <c r="D46" s="16" t="s">
        <v>14</v>
      </c>
      <c r="E46" s="16" t="s">
        <v>15</v>
      </c>
      <c r="F46" s="17" t="s">
        <v>16</v>
      </c>
      <c r="G46" s="18" t="s">
        <v>17</v>
      </c>
      <c r="H46" s="18" t="s">
        <v>18</v>
      </c>
      <c r="I46" s="19"/>
      <c r="J46" s="19"/>
      <c r="K46" s="19"/>
      <c r="L46" s="19"/>
      <c r="M46" s="19"/>
    </row>
    <row r="47" spans="1:15" ht="18" x14ac:dyDescent="0.6">
      <c r="A47" s="11"/>
      <c r="B47" s="11"/>
      <c r="C47" s="20" t="s">
        <v>19</v>
      </c>
      <c r="D47" s="21">
        <f>COUNTIF(J2:J18,"&gt;0")</f>
        <v>17</v>
      </c>
      <c r="E47" s="21">
        <f>COUNTIF(K2:K18,"&gt;0")</f>
        <v>5</v>
      </c>
      <c r="F47" s="22">
        <f>ROUND(((E47/D47)*100),0)</f>
        <v>29</v>
      </c>
      <c r="G47" s="23">
        <f>SUM(J2:J18)</f>
        <v>4224</v>
      </c>
      <c r="H47" s="23">
        <f>ROUND(AVERAGE(J2:J18),0)</f>
        <v>248</v>
      </c>
      <c r="I47" s="24"/>
      <c r="J47" s="36" t="s">
        <v>20</v>
      </c>
      <c r="K47" s="36"/>
      <c r="L47" s="36"/>
      <c r="M47" s="23">
        <f>COUNTIF(K2:K37,"&gt;0")</f>
        <v>8</v>
      </c>
    </row>
    <row r="48" spans="1:15" ht="18" x14ac:dyDescent="0.6">
      <c r="A48" s="11"/>
      <c r="B48" s="11"/>
      <c r="C48" s="20" t="s">
        <v>21</v>
      </c>
      <c r="D48" s="14">
        <f>COUNTIF(J19:J37,"&gt;0")</f>
        <v>19</v>
      </c>
      <c r="E48" s="14">
        <f>COUNTIF(K19:K37,"&gt;0")</f>
        <v>3</v>
      </c>
      <c r="F48" s="22">
        <f t="shared" ref="F48:F49" si="11">ROUND(((E48/D48)*100),0)</f>
        <v>16</v>
      </c>
      <c r="G48" s="23">
        <f>SUM(J19:J37)</f>
        <v>3930</v>
      </c>
      <c r="H48" s="23">
        <f>ROUND(AVERAGE(J19:J37),0)</f>
        <v>207</v>
      </c>
      <c r="I48" s="24"/>
      <c r="J48" s="24"/>
      <c r="K48" s="24"/>
      <c r="L48" s="24"/>
      <c r="M48" s="24"/>
    </row>
    <row r="49" spans="1:13" ht="18" x14ac:dyDescent="0.6">
      <c r="A49" s="11"/>
      <c r="B49" s="11"/>
      <c r="C49" s="20" t="s">
        <v>17</v>
      </c>
      <c r="D49" s="14">
        <f>COUNTIF(J2:J38,"&gt;0")</f>
        <v>36</v>
      </c>
      <c r="E49" s="14">
        <f>COUNTIF(K2:K38,"&gt;0")</f>
        <v>8</v>
      </c>
      <c r="F49" s="22">
        <f t="shared" si="11"/>
        <v>22</v>
      </c>
      <c r="G49" s="23">
        <f>SUM(J2:J37)</f>
        <v>8154</v>
      </c>
      <c r="H49" s="23">
        <f>ROUND(AVERAGE(J2:J37),0)</f>
        <v>227</v>
      </c>
      <c r="I49" s="24"/>
      <c r="J49" s="24"/>
      <c r="K49" s="24"/>
      <c r="L49" s="24"/>
      <c r="M49" s="24"/>
    </row>
    <row r="50" spans="1:13" s="33" customFormat="1" ht="15.5" x14ac:dyDescent="0.35">
      <c r="A50" s="39"/>
      <c r="B50" s="39"/>
      <c r="C50" s="25"/>
      <c r="D50" s="26"/>
      <c r="E50" s="26"/>
      <c r="F50" s="27"/>
      <c r="G50" s="28"/>
      <c r="H50" s="28"/>
      <c r="J50" s="40"/>
    </row>
    <row r="51" spans="1:13" s="33" customFormat="1" ht="15.5" customHeight="1" x14ac:dyDescent="0.3">
      <c r="A51" s="41" t="s">
        <v>73</v>
      </c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</row>
    <row r="52" spans="1:13" s="33" customFormat="1" ht="15.5" x14ac:dyDescent="0.3">
      <c r="A52" s="41" t="s">
        <v>27</v>
      </c>
      <c r="B52" s="41"/>
      <c r="C52" s="42" t="s">
        <v>28</v>
      </c>
      <c r="D52" s="50" t="s">
        <v>29</v>
      </c>
      <c r="E52" s="51"/>
      <c r="F52" s="52"/>
      <c r="G52" s="49" t="s">
        <v>30</v>
      </c>
      <c r="H52" s="49"/>
      <c r="I52" s="49"/>
      <c r="J52" s="41" t="s">
        <v>31</v>
      </c>
      <c r="K52" s="41"/>
      <c r="L52" s="43" t="s">
        <v>32</v>
      </c>
      <c r="M52" s="43"/>
    </row>
    <row r="53" spans="1:13" s="33" customFormat="1" ht="15.5" x14ac:dyDescent="0.35">
      <c r="A53" s="44"/>
      <c r="B53" s="45"/>
      <c r="C53" s="42"/>
      <c r="D53" s="46"/>
      <c r="E53" s="48"/>
      <c r="F53" s="47"/>
      <c r="G53" s="46"/>
      <c r="H53" s="48"/>
      <c r="I53" s="47"/>
      <c r="J53" s="53"/>
      <c r="K53" s="54"/>
      <c r="L53" s="44"/>
      <c r="M53" s="45"/>
    </row>
    <row r="54" spans="1:13" s="33" customFormat="1" ht="15.5" x14ac:dyDescent="0.35">
      <c r="A54" s="44"/>
      <c r="B54" s="45"/>
      <c r="C54" s="42"/>
      <c r="D54" s="46"/>
      <c r="E54" s="48"/>
      <c r="F54" s="47"/>
      <c r="G54" s="46"/>
      <c r="H54" s="48"/>
      <c r="I54" s="47"/>
      <c r="J54" s="53"/>
      <c r="K54" s="54"/>
      <c r="L54" s="44"/>
      <c r="M54" s="45"/>
    </row>
    <row r="55" spans="1:13" s="33" customFormat="1" ht="15.5" x14ac:dyDescent="0.35">
      <c r="A55" s="44"/>
      <c r="B55" s="45"/>
      <c r="C55" s="42"/>
      <c r="D55" s="46"/>
      <c r="E55" s="48"/>
      <c r="F55" s="47"/>
      <c r="G55" s="46"/>
      <c r="H55" s="48"/>
      <c r="I55" s="47"/>
      <c r="J55" s="53"/>
      <c r="K55" s="54"/>
      <c r="L55" s="44"/>
      <c r="M55" s="45"/>
    </row>
    <row r="56" spans="1:13" s="33" customFormat="1" ht="15.5" x14ac:dyDescent="0.35">
      <c r="A56" s="44"/>
      <c r="B56" s="45"/>
      <c r="C56" s="42"/>
      <c r="D56" s="46"/>
      <c r="E56" s="48"/>
      <c r="F56" s="47"/>
      <c r="G56" s="46"/>
      <c r="H56" s="48"/>
      <c r="I56" s="47"/>
      <c r="J56" s="53"/>
      <c r="K56" s="54"/>
      <c r="L56" s="44"/>
      <c r="M56" s="45"/>
    </row>
    <row r="57" spans="1:13" s="33" customFormat="1" ht="15.5" x14ac:dyDescent="0.35">
      <c r="A57" s="44"/>
      <c r="B57" s="45"/>
      <c r="C57" s="42"/>
      <c r="D57" s="46"/>
      <c r="E57" s="48"/>
      <c r="F57" s="47"/>
      <c r="G57" s="46"/>
      <c r="H57" s="48"/>
      <c r="I57" s="47"/>
      <c r="J57" s="53"/>
      <c r="K57" s="54"/>
      <c r="L57" s="44"/>
      <c r="M57" s="45"/>
    </row>
    <row r="58" spans="1:13" s="33" customFormat="1" ht="15.5" x14ac:dyDescent="0.35">
      <c r="A58" s="44"/>
      <c r="B58" s="45"/>
      <c r="C58" s="42"/>
      <c r="D58" s="46"/>
      <c r="E58" s="48"/>
      <c r="F58" s="47"/>
      <c r="G58" s="46"/>
      <c r="H58" s="48"/>
      <c r="I58" s="47"/>
      <c r="J58" s="53"/>
      <c r="K58" s="54"/>
      <c r="L58" s="44"/>
      <c r="M58" s="45"/>
    </row>
    <row r="59" spans="1:13" s="33" customFormat="1" ht="15.5" x14ac:dyDescent="0.35">
      <c r="A59" s="44"/>
      <c r="B59" s="45"/>
      <c r="C59" s="42"/>
      <c r="D59" s="46"/>
      <c r="E59" s="48"/>
      <c r="F59" s="47"/>
      <c r="G59" s="46"/>
      <c r="H59" s="48"/>
      <c r="I59" s="47"/>
      <c r="J59" s="53"/>
      <c r="K59" s="54"/>
      <c r="L59" s="44"/>
      <c r="M59" s="45"/>
    </row>
    <row r="60" spans="1:13" s="33" customFormat="1" ht="15.5" x14ac:dyDescent="0.35">
      <c r="A60" s="44"/>
      <c r="B60" s="45"/>
      <c r="C60" s="42"/>
      <c r="D60" s="46"/>
      <c r="E60" s="48"/>
      <c r="F60" s="47"/>
      <c r="G60" s="46"/>
      <c r="H60" s="48"/>
      <c r="I60" s="47"/>
      <c r="J60" s="53"/>
      <c r="K60" s="54"/>
      <c r="L60" s="44"/>
      <c r="M60" s="45"/>
    </row>
    <row r="61" spans="1:13" s="33" customFormat="1" ht="15.5" x14ac:dyDescent="0.35">
      <c r="A61" s="44"/>
      <c r="B61" s="45"/>
      <c r="C61" s="42"/>
      <c r="D61" s="46"/>
      <c r="E61" s="48"/>
      <c r="F61" s="47"/>
      <c r="G61" s="46"/>
      <c r="H61" s="48"/>
      <c r="I61" s="47"/>
      <c r="J61" s="53"/>
      <c r="K61" s="54"/>
      <c r="L61" s="44"/>
      <c r="M61" s="45"/>
    </row>
    <row r="62" spans="1:13" s="33" customFormat="1" ht="15.5" x14ac:dyDescent="0.35">
      <c r="A62" s="44"/>
      <c r="B62" s="45"/>
      <c r="C62" s="42"/>
      <c r="D62" s="46"/>
      <c r="E62" s="48"/>
      <c r="F62" s="47"/>
      <c r="G62" s="46"/>
      <c r="H62" s="48"/>
      <c r="I62" s="47"/>
      <c r="J62" s="53"/>
      <c r="K62" s="54"/>
      <c r="L62" s="44"/>
      <c r="M62" s="45"/>
    </row>
    <row r="63" spans="1:13" s="33" customFormat="1" ht="15.5" x14ac:dyDescent="0.35">
      <c r="A63" s="44"/>
      <c r="B63" s="45"/>
      <c r="C63" s="42"/>
      <c r="D63" s="46"/>
      <c r="E63" s="48"/>
      <c r="F63" s="47"/>
      <c r="G63" s="46"/>
      <c r="H63" s="48"/>
      <c r="I63" s="47"/>
      <c r="J63" s="53"/>
      <c r="K63" s="54"/>
      <c r="L63" s="44"/>
      <c r="M63" s="45"/>
    </row>
    <row r="64" spans="1:13" s="33" customFormat="1" ht="15.5" x14ac:dyDescent="0.35">
      <c r="A64" s="44"/>
      <c r="B64" s="45"/>
      <c r="C64" s="42"/>
      <c r="D64" s="46"/>
      <c r="E64" s="48"/>
      <c r="F64" s="47"/>
      <c r="G64" s="46"/>
      <c r="H64" s="48"/>
      <c r="I64" s="47"/>
      <c r="J64" s="53"/>
      <c r="K64" s="54"/>
      <c r="L64" s="44"/>
      <c r="M64" s="45"/>
    </row>
    <row r="65" spans="1:13" s="33" customFormat="1" ht="15.5" x14ac:dyDescent="0.35">
      <c r="A65" s="44"/>
      <c r="B65" s="45"/>
      <c r="C65" s="42"/>
      <c r="D65" s="46"/>
      <c r="E65" s="48"/>
      <c r="F65" s="47"/>
      <c r="G65" s="46"/>
      <c r="H65" s="48"/>
      <c r="I65" s="47"/>
      <c r="J65" s="53"/>
      <c r="K65" s="54"/>
      <c r="L65" s="44"/>
      <c r="M65" s="45"/>
    </row>
    <row r="66" spans="1:13" s="33" customFormat="1" ht="17" customHeight="1" x14ac:dyDescent="0.3">
      <c r="A66" s="39"/>
      <c r="B66" s="39"/>
      <c r="J66" s="40"/>
    </row>
    <row r="67" spans="1:13" x14ac:dyDescent="0.6">
      <c r="A67" s="11"/>
      <c r="B67" s="37" t="s">
        <v>22</v>
      </c>
      <c r="C67" s="37"/>
      <c r="J67" s="37" t="s">
        <v>23</v>
      </c>
      <c r="K67" s="37"/>
      <c r="L67" s="37"/>
      <c r="M67" s="37"/>
    </row>
  </sheetData>
  <mergeCells count="81">
    <mergeCell ref="J65:K65"/>
    <mergeCell ref="L53:M53"/>
    <mergeCell ref="L54:M54"/>
    <mergeCell ref="L55:M55"/>
    <mergeCell ref="L56:M56"/>
    <mergeCell ref="L57:M57"/>
    <mergeCell ref="L58:M58"/>
    <mergeCell ref="L59:M59"/>
    <mergeCell ref="L60:M60"/>
    <mergeCell ref="L61:M61"/>
    <mergeCell ref="L62:M62"/>
    <mergeCell ref="L63:M63"/>
    <mergeCell ref="L64:M64"/>
    <mergeCell ref="L65:M65"/>
    <mergeCell ref="G62:I62"/>
    <mergeCell ref="G63:I63"/>
    <mergeCell ref="G64:I64"/>
    <mergeCell ref="G65:I65"/>
    <mergeCell ref="J53:K53"/>
    <mergeCell ref="J54:K54"/>
    <mergeCell ref="J55:K55"/>
    <mergeCell ref="J56:K56"/>
    <mergeCell ref="J57:K57"/>
    <mergeCell ref="J58:K58"/>
    <mergeCell ref="J59:K59"/>
    <mergeCell ref="J60:K60"/>
    <mergeCell ref="J61:K61"/>
    <mergeCell ref="J62:K62"/>
    <mergeCell ref="J63:K63"/>
    <mergeCell ref="J64:K64"/>
    <mergeCell ref="G57:I57"/>
    <mergeCell ref="G58:I58"/>
    <mergeCell ref="G59:I59"/>
    <mergeCell ref="G60:I60"/>
    <mergeCell ref="G61:I61"/>
    <mergeCell ref="D53:F53"/>
    <mergeCell ref="D52:F52"/>
    <mergeCell ref="D54:F54"/>
    <mergeCell ref="D55:F55"/>
    <mergeCell ref="D56:F56"/>
    <mergeCell ref="D57:F57"/>
    <mergeCell ref="D58:F58"/>
    <mergeCell ref="D59:F59"/>
    <mergeCell ref="D60:F60"/>
    <mergeCell ref="D61:F61"/>
    <mergeCell ref="D62:F62"/>
    <mergeCell ref="D63:F63"/>
    <mergeCell ref="D64:F64"/>
    <mergeCell ref="D65:F65"/>
    <mergeCell ref="A62:B62"/>
    <mergeCell ref="A63:B63"/>
    <mergeCell ref="A64:B64"/>
    <mergeCell ref="A65:B65"/>
    <mergeCell ref="A57:B57"/>
    <mergeCell ref="A58:B58"/>
    <mergeCell ref="A59:B59"/>
    <mergeCell ref="A60:B60"/>
    <mergeCell ref="A61:B61"/>
    <mergeCell ref="A51:M51"/>
    <mergeCell ref="A53:B53"/>
    <mergeCell ref="A54:B54"/>
    <mergeCell ref="A55:B55"/>
    <mergeCell ref="A56:B56"/>
    <mergeCell ref="G53:I53"/>
    <mergeCell ref="G54:I54"/>
    <mergeCell ref="G55:I55"/>
    <mergeCell ref="G56:I56"/>
    <mergeCell ref="J45:L45"/>
    <mergeCell ref="J47:L47"/>
    <mergeCell ref="B67:C67"/>
    <mergeCell ref="J67:M67"/>
    <mergeCell ref="J39:M39"/>
    <mergeCell ref="J40:L40"/>
    <mergeCell ref="J41:L41"/>
    <mergeCell ref="J42:L42"/>
    <mergeCell ref="J43:L43"/>
    <mergeCell ref="J44:L44"/>
    <mergeCell ref="A52:B52"/>
    <mergeCell ref="G52:I52"/>
    <mergeCell ref="J52:K52"/>
    <mergeCell ref="L52:M52"/>
  </mergeCells>
  <conditionalFormatting sqref="C2:C20">
    <cfRule type="cellIs" dxfId="1" priority="2" stopIfTrue="1" operator="lessThan">
      <formula>70</formula>
    </cfRule>
  </conditionalFormatting>
  <conditionalFormatting sqref="D2:I37">
    <cfRule type="cellIs" dxfId="0" priority="1" operator="lessThan">
      <formula>35</formula>
    </cfRule>
  </conditionalFormatting>
  <printOptions horizontalCentered="1"/>
  <pageMargins left="0.15748031496063" right="0.15748031496063" top="0.56000000000000005" bottom="0.46" header="0.15748031496063" footer="0.1574803149606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12C HY-2018</vt:lpstr>
      <vt:lpstr>'12C HY-2018'!Print_Titles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Karthic Rajendran</dc:creator>
  <cp:lastModifiedBy>Karthic Rajendran</cp:lastModifiedBy>
  <cp:lastPrinted>2019-01-08T01:40:47Z</cp:lastPrinted>
  <dcterms:created xsi:type="dcterms:W3CDTF">2019-01-07T15:37:05Z</dcterms:created>
  <dcterms:modified xsi:type="dcterms:W3CDTF">2019-01-12T17:05:06Z</dcterms:modified>
</cp:coreProperties>
</file>