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0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eter\Downloads\"/>
    </mc:Choice>
  </mc:AlternateContent>
  <xr:revisionPtr revIDLastSave="0" documentId="13_ncr:1_{290C396F-4A80-4948-B200-0C2F9445541B}" xr6:coauthVersionLast="47" xr6:coauthVersionMax="47" xr10:uidLastSave="{00000000-0000-0000-0000-000000000000}"/>
  <bookViews>
    <workbookView xWindow="28680" yWindow="-120" windowWidth="29040" windowHeight="15720" xr2:uid="{4FB21CB0-5E93-4499-BB01-D485A106DAEB}"/>
  </bookViews>
  <sheets>
    <sheet name="Summary" sheetId="1" r:id="rId1"/>
    <sheet name="Raw" sheetId="2" r:id="rId2"/>
  </sheets>
  <definedNames>
    <definedName name="data">Raw!$B$2:$M$9</definedName>
    <definedName name="Division">Raw!$A$2:$A$9</definedName>
    <definedName name="month">Raw!$B$1:$M$1</definedName>
  </definedNames>
  <calcPr calcId="191029" calcOnSave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4" i="1" l="1" a="1"/>
  <c r="S4" i="1" s="1"/>
  <c r="R5" i="1" a="1"/>
  <c r="R5" i="1" s="1"/>
  <c r="S5" i="1" a="1"/>
  <c r="S5" i="1" s="1"/>
  <c r="O4" i="1" a="1"/>
  <c r="O4" i="1" s="1"/>
  <c r="N5" i="1" a="1"/>
  <c r="N5" i="1" s="1"/>
  <c r="O5" i="1" a="1"/>
  <c r="O5" i="1" s="1"/>
  <c r="K6" i="1" a="1"/>
  <c r="K6" i="1" s="1"/>
  <c r="L6" i="1" a="1"/>
  <c r="L6" i="1" s="1"/>
  <c r="K7" i="1" a="1"/>
  <c r="K7" i="1" s="1"/>
  <c r="L7" i="1" a="1"/>
  <c r="L7" i="1" s="1"/>
  <c r="K8" i="1" a="1"/>
  <c r="K8" i="1" s="1"/>
  <c r="L8" i="1" a="1"/>
  <c r="L8" i="1" s="1"/>
  <c r="K9" i="1" a="1"/>
  <c r="K9" i="1" s="1"/>
  <c r="L9" i="1" a="1"/>
  <c r="L9" i="1" s="1"/>
  <c r="K10" i="1" a="1"/>
  <c r="K10" i="1" s="1"/>
  <c r="L10" i="1" a="1"/>
  <c r="L10" i="1" s="1"/>
  <c r="K11" i="1" a="1"/>
  <c r="K11" i="1" s="1"/>
  <c r="L11" i="1" a="1"/>
  <c r="L11" i="1" s="1"/>
  <c r="K12" i="1" a="1"/>
  <c r="K12" i="1" s="1"/>
  <c r="L12" i="1" a="1"/>
  <c r="L12" i="1" s="1"/>
  <c r="K13" i="1" a="1"/>
  <c r="K13" i="1" s="1"/>
  <c r="L13" i="1" a="1"/>
  <c r="L13" i="1" s="1"/>
  <c r="K14" i="1" a="1"/>
  <c r="K14" i="1" s="1"/>
  <c r="L14" i="1" a="1"/>
  <c r="L14" i="1" s="1"/>
  <c r="K15" i="1" a="1"/>
  <c r="K15" i="1" s="1"/>
  <c r="L15" i="1" a="1"/>
  <c r="L15" i="1" s="1"/>
  <c r="K16" i="1" a="1"/>
  <c r="K16" i="1" s="1"/>
  <c r="L16" i="1" a="1"/>
  <c r="L16" i="1" s="1"/>
  <c r="L5" i="1" a="1"/>
  <c r="L5" i="1" s="1"/>
  <c r="K5" i="1" a="1"/>
  <c r="K5" i="1" s="1"/>
  <c r="G6" i="1" a="1"/>
  <c r="G6" i="1" s="1"/>
  <c r="H6" i="1" a="1"/>
  <c r="H6" i="1" s="1"/>
  <c r="G7" i="1" a="1"/>
  <c r="G7" i="1" s="1"/>
  <c r="H7" i="1" a="1"/>
  <c r="H7" i="1" s="1"/>
  <c r="G8" i="1" a="1"/>
  <c r="G8" i="1" s="1"/>
  <c r="H8" i="1" a="1"/>
  <c r="H8" i="1" s="1"/>
  <c r="G9" i="1" a="1"/>
  <c r="G9" i="1" s="1"/>
  <c r="H9" i="1" a="1"/>
  <c r="H9" i="1" s="1"/>
  <c r="G10" i="1" a="1"/>
  <c r="G10" i="1" s="1"/>
  <c r="H10" i="1" a="1"/>
  <c r="H10" i="1" s="1"/>
  <c r="G11" i="1" a="1"/>
  <c r="G11" i="1" s="1"/>
  <c r="H11" i="1" a="1"/>
  <c r="H11" i="1" s="1"/>
  <c r="G12" i="1" a="1"/>
  <c r="G12" i="1" s="1"/>
  <c r="H12" i="1" a="1"/>
  <c r="H12" i="1" s="1"/>
  <c r="G13" i="1" a="1"/>
  <c r="G13" i="1" s="1"/>
  <c r="H13" i="1" a="1"/>
  <c r="H13" i="1" s="1"/>
  <c r="G14" i="1" a="1"/>
  <c r="G14" i="1" s="1"/>
  <c r="H14" i="1" a="1"/>
  <c r="H14" i="1" s="1"/>
  <c r="G15" i="1" a="1"/>
  <c r="G15" i="1" s="1"/>
  <c r="H15" i="1" a="1"/>
  <c r="H15" i="1" s="1"/>
  <c r="G16" i="1" a="1"/>
  <c r="G16" i="1" s="1"/>
  <c r="H16" i="1" a="1"/>
  <c r="H16" i="1" s="1"/>
  <c r="H5" i="1" a="1"/>
  <c r="H5" i="1" s="1"/>
  <c r="G5" i="1" a="1"/>
  <c r="G5" i="1" s="1"/>
  <c r="C5" i="1" a="1"/>
  <c r="C5" i="1" s="1"/>
  <c r="C6" i="1" a="1"/>
  <c r="C6" i="1" s="1"/>
  <c r="D6" i="1" a="1"/>
  <c r="D6" i="1" s="1"/>
  <c r="C7" i="1" a="1"/>
  <c r="C7" i="1" s="1"/>
  <c r="D7" i="1" a="1"/>
  <c r="D7" i="1" s="1"/>
  <c r="C8" i="1" a="1"/>
  <c r="C8" i="1" s="1"/>
  <c r="D8" i="1" a="1"/>
  <c r="D8" i="1" s="1"/>
  <c r="C9" i="1" a="1"/>
  <c r="C9" i="1" s="1"/>
  <c r="D9" i="1" a="1"/>
  <c r="D9" i="1" s="1"/>
  <c r="C10" i="1" a="1"/>
  <c r="C10" i="1" s="1"/>
  <c r="D10" i="1" a="1"/>
  <c r="D10" i="1" s="1"/>
  <c r="C11" i="1" a="1"/>
  <c r="C11" i="1" s="1"/>
  <c r="D11" i="1" a="1"/>
  <c r="D11" i="1" s="1"/>
  <c r="C12" i="1" a="1"/>
  <c r="C12" i="1" s="1"/>
  <c r="D12" i="1" a="1"/>
  <c r="D12" i="1" s="1"/>
  <c r="C13" i="1" a="1"/>
  <c r="C13" i="1" s="1"/>
  <c r="D13" i="1" a="1"/>
  <c r="D13" i="1" s="1"/>
  <c r="C14" i="1" a="1"/>
  <c r="C14" i="1" s="1"/>
  <c r="D14" i="1" a="1"/>
  <c r="D14" i="1" s="1"/>
  <c r="C15" i="1" a="1"/>
  <c r="C15" i="1" s="1"/>
  <c r="D15" i="1" a="1"/>
  <c r="D15" i="1" s="1"/>
  <c r="C16" i="1" a="1"/>
  <c r="C16" i="1" s="1"/>
  <c r="D16" i="1" a="1"/>
  <c r="D16" i="1" s="1"/>
  <c r="D5" i="1" a="1"/>
  <c r="D5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tc={A8A5DC75-CB8C-4B7F-8120-5B12D6878497}</author>
    <author>tc={AA24443F-EC5C-4AE6-BA80-6E1D460DFB3F}</author>
  </authors>
  <commentList>
    <comment ref="D2" authorId="0" shapeId="0" xr:uid="{A8A5DC75-CB8C-4B7F-8120-5B12D6878497}">
      <text>
        <t>[Threaded comment]
Your version of Excel allows you to read this threaded comment; however, any edits to it will get removed if the file is opened in a newer version of Excel. Learn more: https://go.microsoft.com/fwlink/?linkid=870924
Comment:
    On newer Excel versions works after pressing Enter. Older versions would require pressing CSE (Ctrl Shift Enter).</t>
      </text>
    </comment>
    <comment ref="H2" authorId="1" shapeId="0" xr:uid="{AA24443F-EC5C-4AE6-BA80-6E1D460DFB3F}">
      <text>
        <t>[Threaded comment]
Your version of Excel allows you to read this threaded comment; however, any edits to it will get removed if the file is opened in a newer version of Excel. Learn more: https://go.microsoft.com/fwlink/?linkid=870924
Comment:
    Works the same on both older and newer Excel. Only Enter needed, as SUMPRODUCT was designed for array formulas, hence no need for CSE.</t>
      </text>
    </comment>
  </commentList>
</comment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<sst xmlns="http://schemas.openxmlformats.org/spreadsheetml/2006/main" count="69" uniqueCount="21">
  <si>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</si>
  <si>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</si>
  <si>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</si>
  <si>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</si>
  <si>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</si>
  <si>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</si>
  <si>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</si>
  <si>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</si>
  <si>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</si>
  <si>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</si>
  <si>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</si>
  <si>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</si>
  <si>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Division</t>
  </si>
  <si>
    <t>Division1</t>
  </si>
  <si>
    <t>Division2</t>
  </si>
  <si>
    <t>Method 2 - SUMPRODUCT()</t>
  </si>
  <si>
    <t>Method 1 - SUM()</t>
  </si>
  <si>
    <t>Method 3 - SUM() + Text combining method</t>
  </si>
  <si>
    <t>Method 4 - WRAP + BYCOL/SUM</t>
  </si>
  <si>
    <t>Method 5 - SUMIFS + HSTACK</t>
  </si>
  <si>
    <t>https://techcommunity.microsoft.com/t5/excel/sumif-horiztonally-and-vertically/m-p/4062510#M221415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</si>
</sst>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43" formatCode="_-* #,##0.00_-;\-* #,##0.00_-;_-* &quot;-&quot;??_-;_-@_-"/>
    <numFmt numFmtId="165" formatCode="_-* #,##0_-;\-* #,##0_-;_-* &quot;-&quot;??_-;_-@_-"/>
  </numFmts>
  <fonts count="8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color theme="9" tint="-0.249977111117893"/>
      <name val="Calibri"/>
      <family val="2"/>
      <scheme val="minor"/>
    </font>
    <font>
      <sz val="11"/>
      <color theme="9" tint="-0.249977111117893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3">
    <xf numFmtId="0" fontId="0" fillId="0" borderId="0"/>
    <xf numFmtId="43" fontId="3" fillId="0" borderId="0" applyFont="0" applyFill="0" applyBorder="0" applyAlignment="0" applyProtection="0"/>
    <xf numFmtId="0" fontId="5" fillId="0" borderId="0" applyNumberFormat="0" applyFill="0" applyBorder="0" applyAlignment="0" applyProtection="0"/>
  </cellStyleXfs>
  <cellXfs count="27">
    <xf numFmtId="0" fontId="0" fillId="0" borderId="0" xfId="0"/>
    <xf numFmtId="0" fontId="2" fillId="2" borderId="0" xfId="0" applyFont="1" applyFill="1" applyAlignment="1">
      <alignment horizontal="centerContinuous"/>
    </xf>
    <xf numFmtId="0" fontId="0" fillId="0" borderId="1" xfId="0" applyBorder="1"/>
    <xf numFmtId="0" fontId="2" fillId="0" borderId="1" xfId="0" applyFont="1" applyBorder="1" applyAlignment="1">
      <alignment horizontal="right"/>
    </xf>
    <xf numFmtId="0" fontId="2" fillId="0" borderId="1" xfId="0" applyFont="1" applyBorder="1"/>
    <xf numFmtId="0" fontId="4" fillId="0" borderId="0" xfId="0" applyFont="1"/>
    <xf numFmtId="0" fontId="4" fillId="0" borderId="2" xfId="0" applyFont="1" applyBorder="1"/>
    <xf numFmtId="0" fontId="0" fillId="0" borderId="2" xfId="0" applyBorder="1"/>
    <xf numFmtId="0" fontId="4" fillId="0" borderId="3" xfId="0" applyFont="1" applyBorder="1"/>
    <xf numFmtId="0" fontId="0" fillId="0" borderId="4" xfId="0" applyBorder="1"/>
    <xf numFmtId="0" fontId="0" fillId="0" borderId="3" xfId="0" applyBorder="1"/>
    <xf numFmtId="0" fontId="4" fillId="0" borderId="0" xfId="0" applyFont="1" applyBorder="1"/>
    <xf numFmtId="0" fontId="0" fillId="0" borderId="0" xfId="0" applyBorder="1"/>
    <xf numFmtId="0" fontId="4" fillId="0" borderId="5" xfId="0" applyFont="1" applyBorder="1"/>
    <xf numFmtId="0" fontId="0" fillId="0" borderId="6" xfId="0" applyBorder="1"/>
    <xf numFmtId="0" fontId="0" fillId="0" borderId="5" xfId="0" applyBorder="1"/>
    <xf numFmtId="165" fontId="0" fillId="0" borderId="1" xfId="1" applyNumberFormat="1" applyFont="1" applyBorder="1"/>
    <xf numFmtId="165" fontId="0" fillId="0" borderId="0" xfId="1" applyNumberFormat="1" applyFont="1"/>
    <xf numFmtId="165" fontId="2" fillId="0" borderId="1" xfId="1" applyNumberFormat="1" applyFont="1" applyBorder="1"/>
    <xf numFmtId="0" fontId="5" fillId="0" borderId="0" xfId="2"/>
    <xf numFmtId="0" fontId="6" fillId="2" borderId="0" xfId="0" applyFont="1" applyFill="1" applyAlignment="1">
      <alignment horizontal="centerContinuous"/>
    </xf>
    <xf numFmtId="0" fontId="7" fillId="0" borderId="0" xfId="0" applyFont="1"/>
    <xf numFmtId="0" fontId="7" fillId="0" borderId="1" xfId="0" applyFont="1" applyBorder="1"/>
    <xf numFmtId="0" fontId="6" fillId="0" borderId="1" xfId="0" applyFont="1" applyBorder="1" applyAlignment="1">
      <alignment horizontal="right"/>
    </xf>
    <xf numFmtId="165" fontId="6" fillId="0" borderId="1" xfId="1" applyNumberFormat="1" applyFont="1" applyBorder="1"/>
    <xf numFmtId="165" fontId="7" fillId="0" borderId="1" xfId="1" applyNumberFormat="1" applyFont="1" applyBorder="1"/>
    <xf numFmtId="165" fontId="7" fillId="0" borderId="0" xfId="1" applyNumberFormat="1" applyFont="1"/>
  </cellXfs>
  <cellStyles count="3">
    <cellStyle name="Comma" xfId="1" builtinId="3"/>
    <cellStyle name="Hyperlink" xfId="2" builtinId="8"/>
    <cellStyle name="Normal" xfId="0" builtinId="0"/>
  </cellStyles>
  <dxfs count="0"/>
  <tableStyles count="1" defaultTableStyle="TableStyleMedium2" defaultPivotStyle="PivotStyleLight16">
    <tableStyle name="Invisible" pivot="0" table="0" count="0" xr9:uid="{0E582B90-F6EF-48A9-9C50-BE8D987B3F92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theme" Target="theme/theme1.xml"/><Relationship Id="rId7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Maciej Kopczyński" id="{93F0D784-D92F-4F71-A279-0F06A4A3B28B}" userId="29f448ec057303af" providerId="Windows Live"/>
</personList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D2" dT="2024-02-20T18:40:36.19" personId="{93F0D784-D92F-4F71-A279-0F06A4A3B28B}" id="{A8A5DC75-CB8C-4B7F-8120-5B12D6878497}">
    <text>On newer Excel versions works after pressing Enter. Older versions would require pressing CSE (Ctrl Shift Enter).</text>
  </threadedComment>
  <threadedComment ref="H2" dT="2024-02-20T18:41:47.02" personId="{93F0D784-D92F-4F71-A279-0F06A4A3B28B}" id="{AA24443F-EC5C-4AE6-BA80-6E1D460DFB3F}">
    <text>Works the same on both older and newer Excel. Only Enter needed, as SUMPRODUCT was designed for array formulas, hence no need for CSE.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hyperlink" Target="https://techcommunity.microsoft.com/t5/excel/sumif-horiztonally-and-vertically/m-p/4062510" TargetMode="External"/><Relationship Id="rId4" Type="http://schemas.microsoft.com/office/2017/10/relationships/threadedComment" Target="../threadedComments/threadedComment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40B95B-8B2C-4C2E-A853-DF63FEF29A4B}">
  <dimension ref="B2:T21"/>
  <sheetViews>
    <sheetView showGridLines="0" tabSelected="1" workbookViewId="0">
      <selection activeCell="L19" sqref="L19"/>
    </sheetView>
  </sheetViews>
  <sheetFormatPr defaultRowHeight="15" x14ac:dyDescent="0.25"/>
  <cols>
    <col min="2" max="4" width="13.7109375" customWidth="1"/>
    <col min="5" max="5" width="4.7109375" customWidth="1"/>
    <col min="6" max="8" width="13.7109375" customWidth="1"/>
    <col min="9" max="9" width="4.7109375" customWidth="1"/>
    <col min="10" max="12" width="13.7109375" customWidth="1"/>
    <col min="13" max="13" width="4.7109375" customWidth="1"/>
    <col min="14" max="16" width="13.7109375" customWidth="1"/>
    <col min="17" max="17" width="4.7109375" customWidth="1"/>
    <col min="18" max="20" width="13.7109375" customWidth="1"/>
  </cols>
  <sheetData>
    <row r="2" spans="2:20" x14ac:dyDescent="0.25">
      <c r="B2" s="1" t="s">
        <v>16</v>
      </c>
      <c r="C2" s="1"/>
      <c r="D2" s="1"/>
      <c r="F2" s="1" t="s">
        <v>15</v>
      </c>
      <c r="G2" s="1"/>
      <c r="H2" s="1"/>
      <c r="J2" s="1" t="s">
        <v>17</v>
      </c>
      <c r="K2" s="1"/>
      <c r="L2" s="1"/>
      <c r="N2" s="20" t="s">
        <v>18</v>
      </c>
      <c r="O2" s="20"/>
      <c r="P2" s="20"/>
      <c r="Q2" s="21"/>
      <c r="R2" s="20" t="s">
        <v>19</v>
      </c>
      <c r="S2" s="20"/>
      <c r="T2" s="20"/>
    </row>
    <row r="3" spans="2:20" x14ac:dyDescent="0.25">
      <c r="N3" s="21"/>
      <c r="O3" s="21"/>
      <c r="P3" s="21"/>
      <c r="Q3" s="21"/>
      <c r="R3" s="21"/>
      <c r="S3" s="21"/>
      <c r="T3" s="21"/>
    </row>
    <row r="4" spans="2:20" x14ac:dyDescent="0.25">
      <c r="B4" s="2"/>
      <c r="C4" s="3" t="s">
        <v>13</v>
      </c>
      <c r="D4" s="3" t="s">
        <v>14</v>
      </c>
      <c r="F4" s="2"/>
      <c r="G4" s="3" t="s">
        <v>13</v>
      </c>
      <c r="H4" s="3" t="s">
        <v>14</v>
      </c>
      <c r="J4" s="2"/>
      <c r="K4" s="3" t="s">
        <v>13</v>
      </c>
      <c r="L4" s="3" t="s">
        <v>14</v>
      </c>
      <c r="N4" s="22"/>
      <c r="O4" s="23" t="str" cm="1">
        <f t="array" ref="O4:P4" xml:space="preserve"> _xlfn.TOROW(_xlfn.UNIQUE(Division))</f>
        <v>Division1</v>
      </c>
      <c r="P4" s="23" t="str">
        <v>Division2</v>
      </c>
      <c r="Q4" s="21"/>
      <c r="R4" s="22"/>
      <c r="S4" s="23" t="str" cm="1">
        <f t="array" ref="S4:T4" xml:space="preserve"> _xlfn.TOROW(_xlfn.UNIQUE(Division))</f>
        <v>Division1</v>
      </c>
      <c r="T4" s="23" t="str">
        <v>Division2</v>
      </c>
    </row>
    <row r="5" spans="2:20" x14ac:dyDescent="0.25">
      <c r="B5" s="4" t="s">
        <v>0</v>
      </c>
      <c r="C5" s="16" cm="1">
        <f t="array" ref="C5">SUM((Raw!$A$2:$A$9=C$4)*(Raw!$B$1:$M$1=$B5)*(Raw!$B$2:$M$9))</f>
        <v>35322</v>
      </c>
      <c r="D5" s="16" cm="1">
        <f t="array" ref="D5">SUM((Raw!$A$2:$A$9=D$4)*(Raw!$B$1:$M$1=$B5)*(Raw!$B$2:$M$9))</f>
        <v>35531</v>
      </c>
      <c r="E5" s="17"/>
      <c r="F5" s="18" t="s">
        <v>0</v>
      </c>
      <c r="G5" s="16" cm="1">
        <f t="array" ref="G5">SUMPRODUCT((Raw!$A$2:$A$9=C$4)*(Raw!$B$1:$M$1=$B5)*(Raw!$B$2:$M$9))</f>
        <v>35322</v>
      </c>
      <c r="H5" s="16" cm="1">
        <f t="array" ref="H5">SUMPRODUCT((Raw!$A$2:$A$9=D$4)*(Raw!$B$1:$M$1=$B5)*(Raw!$B$2:$M$9))</f>
        <v>35531</v>
      </c>
      <c r="I5" s="17"/>
      <c r="J5" s="18" t="s">
        <v>0</v>
      </c>
      <c r="K5" s="16" cm="1">
        <f t="array" ref="K5">SUM((Raw!$A$2:$A$9&amp;Raw!$B$1:$M$1=K$4&amp;$J5)*Raw!$B$2:$M$9)</f>
        <v>35322</v>
      </c>
      <c r="L5" s="16" cm="1">
        <f t="array" ref="L5">SUM((Raw!$A$2:$A$9&amp;Raw!$B$1:$M$1=L$4&amp;$J5)*Raw!$B$2:$M$9)</f>
        <v>35531</v>
      </c>
      <c r="M5" s="17"/>
      <c r="N5" s="24" t="str" cm="1">
        <f t="array" ref="N5:N16" xml:space="preserve"> _xlfn.TOCOL(month)</f>
        <v>January</v>
      </c>
      <c r="O5" s="25" cm="1">
        <f t="array" ref="O5:P16" xml:space="preserve"> _xlfn.LET(
    _xlpm.reshaped, _xlfn.WRAPROWS(_xlfn.TOCOL(data), 24),
    _xlpm.monthlyTotal, _xlfn.BYCOL(_xlpm.reshaped, _xlfn.LAMBDA(_xlpm.x, SUM(_xlpm.x))),
    _xlfn.WRAPCOLS(_xlpm.monthlyTotal, 12)
  )</f>
        <v>35322</v>
      </c>
      <c r="P5" s="25">
        <v>35531</v>
      </c>
      <c r="Q5" s="26"/>
      <c r="R5" s="24" t="str" cm="1">
        <f t="array" ref="R5:R16" xml:space="preserve"> _xlfn.TOCOL(month)</f>
        <v>January</v>
      </c>
      <c r="S5" s="25" cm="1">
        <f t="array" ref="S5:T16" xml:space="preserve"> _xlfn.LET(
    _xlpm.div1Totals, _xlfn.TOCOL(_xlfn.BYCOL(data, _xlfn.LAMBDA(_xlpm.d, SUMIFS(_xlpm.d, Division, "Division1")))),
    _xlpm.div2Totals, _xlfn.TOCOL(_xlfn.BYCOL(data, _xlfn.LAMBDA(_xlpm.d, SUMIFS(_xlpm.d, Division, "Division2")))),
    _xlfn.HSTACK(_xlpm.div1Totals, _xlpm.div2Totals)
  )</f>
        <v>35322</v>
      </c>
      <c r="T5" s="25">
        <v>35531</v>
      </c>
    </row>
    <row r="6" spans="2:20" x14ac:dyDescent="0.25">
      <c r="B6" s="4" t="s">
        <v>1</v>
      </c>
      <c r="C6" s="16" cm="1">
        <f t="array" ref="C6">SUM((Raw!$A$2:$A$9=C$4)*(Raw!$B$1:$M$1=$B6)*(Raw!$B$2:$M$9))</f>
        <v>37216</v>
      </c>
      <c r="D6" s="16" cm="1">
        <f t="array" ref="D6">SUM((Raw!$A$2:$A$9=D$4)*(Raw!$B$1:$M$1=$B6)*(Raw!$B$2:$M$9))</f>
        <v>39178</v>
      </c>
      <c r="E6" s="17"/>
      <c r="F6" s="18" t="s">
        <v>1</v>
      </c>
      <c r="G6" s="16" cm="1">
        <f t="array" ref="G6">SUMPRODUCT((Raw!$A$2:$A$9=C$4)*(Raw!$B$1:$M$1=$B6)*(Raw!$B$2:$M$9))</f>
        <v>37216</v>
      </c>
      <c r="H6" s="16" cm="1">
        <f t="array" ref="H6">SUMPRODUCT((Raw!$A$2:$A$9=D$4)*(Raw!$B$1:$M$1=$B6)*(Raw!$B$2:$M$9))</f>
        <v>39178</v>
      </c>
      <c r="I6" s="17"/>
      <c r="J6" s="18" t="s">
        <v>1</v>
      </c>
      <c r="K6" s="16" cm="1">
        <f t="array" ref="K6">SUM((Raw!$A$2:$A$9&amp;Raw!$B$1:$M$1=K$4&amp;$J6)*Raw!$B$2:$M$9)</f>
        <v>37216</v>
      </c>
      <c r="L6" s="16" cm="1">
        <f t="array" ref="L6">SUM((Raw!$A$2:$A$9&amp;Raw!$B$1:$M$1=L$4&amp;$J6)*Raw!$B$2:$M$9)</f>
        <v>39178</v>
      </c>
      <c r="M6" s="17"/>
      <c r="N6" s="24" t="str">
        <v>February</v>
      </c>
      <c r="O6" s="25">
        <v>37216</v>
      </c>
      <c r="P6" s="25">
        <v>39178</v>
      </c>
      <c r="Q6" s="26"/>
      <c r="R6" s="24" t="str">
        <v>February</v>
      </c>
      <c r="S6" s="25">
        <v>37216</v>
      </c>
      <c r="T6" s="25">
        <v>39178</v>
      </c>
    </row>
    <row r="7" spans="2:20" x14ac:dyDescent="0.25">
      <c r="B7" s="4" t="s">
        <v>2</v>
      </c>
      <c r="C7" s="16" cm="1">
        <f t="array" ref="C7">SUM((Raw!$A$2:$A$9=C$4)*(Raw!$B$1:$M$1=$B7)*(Raw!$B$2:$M$9))</f>
        <v>29652</v>
      </c>
      <c r="D7" s="16" cm="1">
        <f t="array" ref="D7">SUM((Raw!$A$2:$A$9=D$4)*(Raw!$B$1:$M$1=$B7)*(Raw!$B$2:$M$9))</f>
        <v>41415</v>
      </c>
      <c r="E7" s="17"/>
      <c r="F7" s="18" t="s">
        <v>2</v>
      </c>
      <c r="G7" s="16" cm="1">
        <f t="array" ref="G7">SUMPRODUCT((Raw!$A$2:$A$9=C$4)*(Raw!$B$1:$M$1=$B7)*(Raw!$B$2:$M$9))</f>
        <v>29652</v>
      </c>
      <c r="H7" s="16" cm="1">
        <f t="array" ref="H7">SUMPRODUCT((Raw!$A$2:$A$9=D$4)*(Raw!$B$1:$M$1=$B7)*(Raw!$B$2:$M$9))</f>
        <v>41415</v>
      </c>
      <c r="I7" s="17"/>
      <c r="J7" s="18" t="s">
        <v>2</v>
      </c>
      <c r="K7" s="16" cm="1">
        <f t="array" ref="K7">SUM((Raw!$A$2:$A$9&amp;Raw!$B$1:$M$1=K$4&amp;$J7)*Raw!$B$2:$M$9)</f>
        <v>29652</v>
      </c>
      <c r="L7" s="16" cm="1">
        <f t="array" ref="L7">SUM((Raw!$A$2:$A$9&amp;Raw!$B$1:$M$1=L$4&amp;$J7)*Raw!$B$2:$M$9)</f>
        <v>41415</v>
      </c>
      <c r="M7" s="17"/>
      <c r="N7" s="24" t="str">
        <v>March</v>
      </c>
      <c r="O7" s="25">
        <v>29652</v>
      </c>
      <c r="P7" s="25">
        <v>41415</v>
      </c>
      <c r="Q7" s="26"/>
      <c r="R7" s="24" t="str">
        <v>March</v>
      </c>
      <c r="S7" s="25">
        <v>29652</v>
      </c>
      <c r="T7" s="25">
        <v>41415</v>
      </c>
    </row>
    <row r="8" spans="2:20" x14ac:dyDescent="0.25">
      <c r="B8" s="4" t="s">
        <v>3</v>
      </c>
      <c r="C8" s="16" cm="1">
        <f t="array" ref="C8">SUM((Raw!$A$2:$A$9=C$4)*(Raw!$B$1:$M$1=$B8)*(Raw!$B$2:$M$9))</f>
        <v>58887</v>
      </c>
      <c r="D8" s="16" cm="1">
        <f t="array" ref="D8">SUM((Raw!$A$2:$A$9=D$4)*(Raw!$B$1:$M$1=$B8)*(Raw!$B$2:$M$9))</f>
        <v>25337</v>
      </c>
      <c r="E8" s="17"/>
      <c r="F8" s="18" t="s">
        <v>3</v>
      </c>
      <c r="G8" s="16" cm="1">
        <f t="array" ref="G8">SUMPRODUCT((Raw!$A$2:$A$9=C$4)*(Raw!$B$1:$M$1=$B8)*(Raw!$B$2:$M$9))</f>
        <v>58887</v>
      </c>
      <c r="H8" s="16" cm="1">
        <f t="array" ref="H8">SUMPRODUCT((Raw!$A$2:$A$9=D$4)*(Raw!$B$1:$M$1=$B8)*(Raw!$B$2:$M$9))</f>
        <v>25337</v>
      </c>
      <c r="I8" s="17"/>
      <c r="J8" s="18" t="s">
        <v>3</v>
      </c>
      <c r="K8" s="16" cm="1">
        <f t="array" ref="K8">SUM((Raw!$A$2:$A$9&amp;Raw!$B$1:$M$1=K$4&amp;$J8)*Raw!$B$2:$M$9)</f>
        <v>58887</v>
      </c>
      <c r="L8" s="16" cm="1">
        <f t="array" ref="L8">SUM((Raw!$A$2:$A$9&amp;Raw!$B$1:$M$1=L$4&amp;$J8)*Raw!$B$2:$M$9)</f>
        <v>25337</v>
      </c>
      <c r="M8" s="17"/>
      <c r="N8" s="24" t="str">
        <v>April</v>
      </c>
      <c r="O8" s="25">
        <v>58887</v>
      </c>
      <c r="P8" s="25">
        <v>25337</v>
      </c>
      <c r="Q8" s="26"/>
      <c r="R8" s="24" t="str">
        <v>April</v>
      </c>
      <c r="S8" s="25">
        <v>58887</v>
      </c>
      <c r="T8" s="25">
        <v>25337</v>
      </c>
    </row>
    <row r="9" spans="2:20" x14ac:dyDescent="0.25">
      <c r="B9" s="4" t="s">
        <v>4</v>
      </c>
      <c r="C9" s="16" cm="1">
        <f t="array" ref="C9">SUM((Raw!$A$2:$A$9=C$4)*(Raw!$B$1:$M$1=$B9)*(Raw!$B$2:$M$9))</f>
        <v>17157</v>
      </c>
      <c r="D9" s="16" cm="1">
        <f t="array" ref="D9">SUM((Raw!$A$2:$A$9=D$4)*(Raw!$B$1:$M$1=$B9)*(Raw!$B$2:$M$9))</f>
        <v>26004</v>
      </c>
      <c r="E9" s="17"/>
      <c r="F9" s="18" t="s">
        <v>4</v>
      </c>
      <c r="G9" s="16" cm="1">
        <f t="array" ref="G9">SUMPRODUCT((Raw!$A$2:$A$9=C$4)*(Raw!$B$1:$M$1=$B9)*(Raw!$B$2:$M$9))</f>
        <v>17157</v>
      </c>
      <c r="H9" s="16" cm="1">
        <f t="array" ref="H9">SUMPRODUCT((Raw!$A$2:$A$9=D$4)*(Raw!$B$1:$M$1=$B9)*(Raw!$B$2:$M$9))</f>
        <v>26004</v>
      </c>
      <c r="I9" s="17"/>
      <c r="J9" s="18" t="s">
        <v>4</v>
      </c>
      <c r="K9" s="16" cm="1">
        <f t="array" ref="K9">SUM((Raw!$A$2:$A$9&amp;Raw!$B$1:$M$1=K$4&amp;$J9)*Raw!$B$2:$M$9)</f>
        <v>17157</v>
      </c>
      <c r="L9" s="16" cm="1">
        <f t="array" ref="L9">SUM((Raw!$A$2:$A$9&amp;Raw!$B$1:$M$1=L$4&amp;$J9)*Raw!$B$2:$M$9)</f>
        <v>26004</v>
      </c>
      <c r="M9" s="17"/>
      <c r="N9" s="24" t="str">
        <v>May</v>
      </c>
      <c r="O9" s="25">
        <v>17157</v>
      </c>
      <c r="P9" s="25">
        <v>26004</v>
      </c>
      <c r="Q9" s="26"/>
      <c r="R9" s="24" t="str">
        <v>May</v>
      </c>
      <c r="S9" s="25">
        <v>17157</v>
      </c>
      <c r="T9" s="25">
        <v>26004</v>
      </c>
    </row>
    <row r="10" spans="2:20" x14ac:dyDescent="0.25">
      <c r="B10" s="4" t="s">
        <v>5</v>
      </c>
      <c r="C10" s="16" cm="1">
        <f t="array" ref="C10">SUM((Raw!$A$2:$A$9=C$4)*(Raw!$B$1:$M$1=$B10)*(Raw!$B$2:$M$9))</f>
        <v>40667</v>
      </c>
      <c r="D10" s="16" cm="1">
        <f t="array" ref="D10">SUM((Raw!$A$2:$A$9=D$4)*(Raw!$B$1:$M$1=$B10)*(Raw!$B$2:$M$9))</f>
        <v>42212</v>
      </c>
      <c r="E10" s="17"/>
      <c r="F10" s="18" t="s">
        <v>5</v>
      </c>
      <c r="G10" s="16" cm="1">
        <f t="array" ref="G10">SUMPRODUCT((Raw!$A$2:$A$9=C$4)*(Raw!$B$1:$M$1=$B10)*(Raw!$B$2:$M$9))</f>
        <v>40667</v>
      </c>
      <c r="H10" s="16" cm="1">
        <f t="array" ref="H10">SUMPRODUCT((Raw!$A$2:$A$9=D$4)*(Raw!$B$1:$M$1=$B10)*(Raw!$B$2:$M$9))</f>
        <v>42212</v>
      </c>
      <c r="I10" s="17"/>
      <c r="J10" s="18" t="s">
        <v>5</v>
      </c>
      <c r="K10" s="16" cm="1">
        <f t="array" ref="K10">SUM((Raw!$A$2:$A$9&amp;Raw!$B$1:$M$1=K$4&amp;$J10)*Raw!$B$2:$M$9)</f>
        <v>40667</v>
      </c>
      <c r="L10" s="16" cm="1">
        <f t="array" ref="L10">SUM((Raw!$A$2:$A$9&amp;Raw!$B$1:$M$1=L$4&amp;$J10)*Raw!$B$2:$M$9)</f>
        <v>42212</v>
      </c>
      <c r="M10" s="17"/>
      <c r="N10" s="24" t="str">
        <v>June</v>
      </c>
      <c r="O10" s="25">
        <v>40667</v>
      </c>
      <c r="P10" s="25">
        <v>42212</v>
      </c>
      <c r="Q10" s="26"/>
      <c r="R10" s="24" t="str">
        <v>June</v>
      </c>
      <c r="S10" s="25">
        <v>40667</v>
      </c>
      <c r="T10" s="25">
        <v>42212</v>
      </c>
    </row>
    <row r="11" spans="2:20" x14ac:dyDescent="0.25">
      <c r="B11" s="4" t="s">
        <v>6</v>
      </c>
      <c r="C11" s="16" cm="1">
        <f t="array" ref="C11">SUM((Raw!$A$2:$A$9=C$4)*(Raw!$B$1:$M$1=$B11)*(Raw!$B$2:$M$9))</f>
        <v>32913</v>
      </c>
      <c r="D11" s="16" cm="1">
        <f t="array" ref="D11">SUM((Raw!$A$2:$A$9=D$4)*(Raw!$B$1:$M$1=$B11)*(Raw!$B$2:$M$9))</f>
        <v>44978</v>
      </c>
      <c r="E11" s="17"/>
      <c r="F11" s="18" t="s">
        <v>6</v>
      </c>
      <c r="G11" s="16" cm="1">
        <f t="array" ref="G11">SUMPRODUCT((Raw!$A$2:$A$9=C$4)*(Raw!$B$1:$M$1=$B11)*(Raw!$B$2:$M$9))</f>
        <v>32913</v>
      </c>
      <c r="H11" s="16" cm="1">
        <f t="array" ref="H11">SUMPRODUCT((Raw!$A$2:$A$9=D$4)*(Raw!$B$1:$M$1=$B11)*(Raw!$B$2:$M$9))</f>
        <v>44978</v>
      </c>
      <c r="I11" s="17"/>
      <c r="J11" s="18" t="s">
        <v>6</v>
      </c>
      <c r="K11" s="16" cm="1">
        <f t="array" ref="K11">SUM((Raw!$A$2:$A$9&amp;Raw!$B$1:$M$1=K$4&amp;$J11)*Raw!$B$2:$M$9)</f>
        <v>32913</v>
      </c>
      <c r="L11" s="16" cm="1">
        <f t="array" ref="L11">SUM((Raw!$A$2:$A$9&amp;Raw!$B$1:$M$1=L$4&amp;$J11)*Raw!$B$2:$M$9)</f>
        <v>44978</v>
      </c>
      <c r="M11" s="17"/>
      <c r="N11" s="24" t="str">
        <v>July</v>
      </c>
      <c r="O11" s="25">
        <v>32913</v>
      </c>
      <c r="P11" s="25">
        <v>44978</v>
      </c>
      <c r="Q11" s="26"/>
      <c r="R11" s="24" t="str">
        <v>July</v>
      </c>
      <c r="S11" s="25">
        <v>32913</v>
      </c>
      <c r="T11" s="25">
        <v>44978</v>
      </c>
    </row>
    <row r="12" spans="2:20" x14ac:dyDescent="0.25">
      <c r="B12" s="4" t="s">
        <v>7</v>
      </c>
      <c r="C12" s="16" cm="1">
        <f t="array" ref="C12">SUM((Raw!$A$2:$A$9=C$4)*(Raw!$B$1:$M$1=$B12)*(Raw!$B$2:$M$9))</f>
        <v>36909</v>
      </c>
      <c r="D12" s="16" cm="1">
        <f t="array" ref="D12">SUM((Raw!$A$2:$A$9=D$4)*(Raw!$B$1:$M$1=$B12)*(Raw!$B$2:$M$9))</f>
        <v>37769</v>
      </c>
      <c r="E12" s="17"/>
      <c r="F12" s="18" t="s">
        <v>7</v>
      </c>
      <c r="G12" s="16" cm="1">
        <f t="array" ref="G12">SUMPRODUCT((Raw!$A$2:$A$9=C$4)*(Raw!$B$1:$M$1=$B12)*(Raw!$B$2:$M$9))</f>
        <v>36909</v>
      </c>
      <c r="H12" s="16" cm="1">
        <f t="array" ref="H12">SUMPRODUCT((Raw!$A$2:$A$9=D$4)*(Raw!$B$1:$M$1=$B12)*(Raw!$B$2:$M$9))</f>
        <v>37769</v>
      </c>
      <c r="I12" s="17"/>
      <c r="J12" s="18" t="s">
        <v>7</v>
      </c>
      <c r="K12" s="16" cm="1">
        <f t="array" ref="K12">SUM((Raw!$A$2:$A$9&amp;Raw!$B$1:$M$1=K$4&amp;$J12)*Raw!$B$2:$M$9)</f>
        <v>36909</v>
      </c>
      <c r="L12" s="16" cm="1">
        <f t="array" ref="L12">SUM((Raw!$A$2:$A$9&amp;Raw!$B$1:$M$1=L$4&amp;$J12)*Raw!$B$2:$M$9)</f>
        <v>37769</v>
      </c>
      <c r="M12" s="17"/>
      <c r="N12" s="24" t="str">
        <v>August</v>
      </c>
      <c r="O12" s="25">
        <v>36909</v>
      </c>
      <c r="P12" s="25">
        <v>37769</v>
      </c>
      <c r="Q12" s="26"/>
      <c r="R12" s="24" t="str">
        <v>August</v>
      </c>
      <c r="S12" s="25">
        <v>36909</v>
      </c>
      <c r="T12" s="25">
        <v>37769</v>
      </c>
    </row>
    <row r="13" spans="2:20" x14ac:dyDescent="0.25">
      <c r="B13" s="4" t="s">
        <v>8</v>
      </c>
      <c r="C13" s="16" cm="1">
        <f t="array" ref="C13">SUM((Raw!$A$2:$A$9=C$4)*(Raw!$B$1:$M$1=$B13)*(Raw!$B$2:$M$9))</f>
        <v>47286</v>
      </c>
      <c r="D13" s="16" cm="1">
        <f t="array" ref="D13">SUM((Raw!$A$2:$A$9=D$4)*(Raw!$B$1:$M$1=$B13)*(Raw!$B$2:$M$9))</f>
        <v>39028</v>
      </c>
      <c r="E13" s="17"/>
      <c r="F13" s="18" t="s">
        <v>8</v>
      </c>
      <c r="G13" s="16" cm="1">
        <f t="array" ref="G13">SUMPRODUCT((Raw!$A$2:$A$9=C$4)*(Raw!$B$1:$M$1=$B13)*(Raw!$B$2:$M$9))</f>
        <v>47286</v>
      </c>
      <c r="H13" s="16" cm="1">
        <f t="array" ref="H13">SUMPRODUCT((Raw!$A$2:$A$9=D$4)*(Raw!$B$1:$M$1=$B13)*(Raw!$B$2:$M$9))</f>
        <v>39028</v>
      </c>
      <c r="I13" s="17"/>
      <c r="J13" s="18" t="s">
        <v>8</v>
      </c>
      <c r="K13" s="16" cm="1">
        <f t="array" ref="K13">SUM((Raw!$A$2:$A$9&amp;Raw!$B$1:$M$1=K$4&amp;$J13)*Raw!$B$2:$M$9)</f>
        <v>47286</v>
      </c>
      <c r="L13" s="16" cm="1">
        <f t="array" ref="L13">SUM((Raw!$A$2:$A$9&amp;Raw!$B$1:$M$1=L$4&amp;$J13)*Raw!$B$2:$M$9)</f>
        <v>39028</v>
      </c>
      <c r="M13" s="17"/>
      <c r="N13" s="24" t="str">
        <v>September</v>
      </c>
      <c r="O13" s="25">
        <v>47286</v>
      </c>
      <c r="P13" s="25">
        <v>39028</v>
      </c>
      <c r="Q13" s="26"/>
      <c r="R13" s="24" t="str">
        <v>September</v>
      </c>
      <c r="S13" s="25">
        <v>47286</v>
      </c>
      <c r="T13" s="25">
        <v>39028</v>
      </c>
    </row>
    <row r="14" spans="2:20" x14ac:dyDescent="0.25">
      <c r="B14" s="4" t="s">
        <v>9</v>
      </c>
      <c r="C14" s="16" cm="1">
        <f t="array" ref="C14">SUM((Raw!$A$2:$A$9=C$4)*(Raw!$B$1:$M$1=$B14)*(Raw!$B$2:$M$9))</f>
        <v>34079</v>
      </c>
      <c r="D14" s="16" cm="1">
        <f t="array" ref="D14">SUM((Raw!$A$2:$A$9=D$4)*(Raw!$B$1:$M$1=$B14)*(Raw!$B$2:$M$9))</f>
        <v>31149</v>
      </c>
      <c r="E14" s="17"/>
      <c r="F14" s="18" t="s">
        <v>9</v>
      </c>
      <c r="G14" s="16" cm="1">
        <f t="array" ref="G14">SUMPRODUCT((Raw!$A$2:$A$9=C$4)*(Raw!$B$1:$M$1=$B14)*(Raw!$B$2:$M$9))</f>
        <v>34079</v>
      </c>
      <c r="H14" s="16" cm="1">
        <f t="array" ref="H14">SUMPRODUCT((Raw!$A$2:$A$9=D$4)*(Raw!$B$1:$M$1=$B14)*(Raw!$B$2:$M$9))</f>
        <v>31149</v>
      </c>
      <c r="I14" s="17"/>
      <c r="J14" s="18" t="s">
        <v>9</v>
      </c>
      <c r="K14" s="16" cm="1">
        <f t="array" ref="K14">SUM((Raw!$A$2:$A$9&amp;Raw!$B$1:$M$1=K$4&amp;$J14)*Raw!$B$2:$M$9)</f>
        <v>34079</v>
      </c>
      <c r="L14" s="16" cm="1">
        <f t="array" ref="L14">SUM((Raw!$A$2:$A$9&amp;Raw!$B$1:$M$1=L$4&amp;$J14)*Raw!$B$2:$M$9)</f>
        <v>31149</v>
      </c>
      <c r="M14" s="17"/>
      <c r="N14" s="24" t="str">
        <v>October</v>
      </c>
      <c r="O14" s="25">
        <v>34079</v>
      </c>
      <c r="P14" s="25">
        <v>31149</v>
      </c>
      <c r="Q14" s="26"/>
      <c r="R14" s="24" t="str">
        <v>October</v>
      </c>
      <c r="S14" s="25">
        <v>34079</v>
      </c>
      <c r="T14" s="25">
        <v>31149</v>
      </c>
    </row>
    <row r="15" spans="2:20" x14ac:dyDescent="0.25">
      <c r="B15" s="4" t="s">
        <v>10</v>
      </c>
      <c r="C15" s="16" cm="1">
        <f t="array" ref="C15">SUM((Raw!$A$2:$A$9=C$4)*(Raw!$B$1:$M$1=$B15)*(Raw!$B$2:$M$9))</f>
        <v>23612</v>
      </c>
      <c r="D15" s="16" cm="1">
        <f t="array" ref="D15">SUM((Raw!$A$2:$A$9=D$4)*(Raw!$B$1:$M$1=$B15)*(Raw!$B$2:$M$9))</f>
        <v>30104</v>
      </c>
      <c r="E15" s="17"/>
      <c r="F15" s="18" t="s">
        <v>10</v>
      </c>
      <c r="G15" s="16" cm="1">
        <f t="array" ref="G15">SUMPRODUCT((Raw!$A$2:$A$9=C$4)*(Raw!$B$1:$M$1=$B15)*(Raw!$B$2:$M$9))</f>
        <v>23612</v>
      </c>
      <c r="H15" s="16" cm="1">
        <f t="array" ref="H15">SUMPRODUCT((Raw!$A$2:$A$9=D$4)*(Raw!$B$1:$M$1=$B15)*(Raw!$B$2:$M$9))</f>
        <v>30104</v>
      </c>
      <c r="I15" s="17"/>
      <c r="J15" s="18" t="s">
        <v>10</v>
      </c>
      <c r="K15" s="16" cm="1">
        <f t="array" ref="K15">SUM((Raw!$A$2:$A$9&amp;Raw!$B$1:$M$1=K$4&amp;$J15)*Raw!$B$2:$M$9)</f>
        <v>23612</v>
      </c>
      <c r="L15" s="16" cm="1">
        <f t="array" ref="L15">SUM((Raw!$A$2:$A$9&amp;Raw!$B$1:$M$1=L$4&amp;$J15)*Raw!$B$2:$M$9)</f>
        <v>30104</v>
      </c>
      <c r="M15" s="17"/>
      <c r="N15" s="24" t="str">
        <v>November</v>
      </c>
      <c r="O15" s="25">
        <v>23612</v>
      </c>
      <c r="P15" s="25">
        <v>30104</v>
      </c>
      <c r="Q15" s="26"/>
      <c r="R15" s="24" t="str">
        <v>November</v>
      </c>
      <c r="S15" s="25">
        <v>23612</v>
      </c>
      <c r="T15" s="25">
        <v>30104</v>
      </c>
    </row>
    <row r="16" spans="2:20" x14ac:dyDescent="0.25">
      <c r="B16" s="4" t="s">
        <v>11</v>
      </c>
      <c r="C16" s="16" cm="1">
        <f t="array" ref="C16">SUM((Raw!$A$2:$A$9=C$4)*(Raw!$B$1:$M$1=$B16)*(Raw!$B$2:$M$9))</f>
        <v>24946</v>
      </c>
      <c r="D16" s="16" cm="1">
        <f t="array" ref="D16">SUM((Raw!$A$2:$A$9=D$4)*(Raw!$B$1:$M$1=$B16)*(Raw!$B$2:$M$9))</f>
        <v>25730</v>
      </c>
      <c r="E16" s="17"/>
      <c r="F16" s="18" t="s">
        <v>11</v>
      </c>
      <c r="G16" s="16" cm="1">
        <f t="array" ref="G16">SUMPRODUCT((Raw!$A$2:$A$9=C$4)*(Raw!$B$1:$M$1=$B16)*(Raw!$B$2:$M$9))</f>
        <v>24946</v>
      </c>
      <c r="H16" s="16" cm="1">
        <f t="array" ref="H16">SUMPRODUCT((Raw!$A$2:$A$9=D$4)*(Raw!$B$1:$M$1=$B16)*(Raw!$B$2:$M$9))</f>
        <v>25730</v>
      </c>
      <c r="I16" s="17"/>
      <c r="J16" s="18" t="s">
        <v>11</v>
      </c>
      <c r="K16" s="16" cm="1">
        <f t="array" ref="K16">SUM((Raw!$A$2:$A$9&amp;Raw!$B$1:$M$1=K$4&amp;$J16)*Raw!$B$2:$M$9)</f>
        <v>24946</v>
      </c>
      <c r="L16" s="16" cm="1">
        <f t="array" ref="L16">SUM((Raw!$A$2:$A$9&amp;Raw!$B$1:$M$1=L$4&amp;$J16)*Raw!$B$2:$M$9)</f>
        <v>25730</v>
      </c>
      <c r="M16" s="17"/>
      <c r="N16" s="24" t="str">
        <v>December</v>
      </c>
      <c r="O16" s="25">
        <v>24946</v>
      </c>
      <c r="P16" s="25">
        <v>25730</v>
      </c>
      <c r="Q16" s="26"/>
      <c r="R16" s="24" t="str">
        <v>December</v>
      </c>
      <c r="S16" s="25">
        <v>24946</v>
      </c>
      <c r="T16" s="25">
        <v>25730</v>
      </c>
    </row>
    <row r="21" spans="2:2" x14ac:dyDescent="0.25">
      <c r="B21" s="19" t="s">
        <v>20</v>
      </c>
    </row>
  </sheetData>
  <phoneticPr fontId="1" type="noConversion"/>
  <hyperlinks>
    <hyperlink ref="B21" r:id="rId1" location="M221415" xr:uid="{7D80451A-9F34-453A-93C8-94F10B0853A8}"/>
  </hyperlinks>
  <pageMargins left="0.7" right="0.7" top="0.75" bottom="0.75" header="0.3" footer="0.3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C2DE9A-8492-43D7-B62C-28A7AABF66A4}">
  <dimension ref="A1:M10"/>
  <sheetViews>
    <sheetView workbookViewId="0">
      <selection activeCell="B13" sqref="B13:C24"/>
    </sheetView>
  </sheetViews>
  <sheetFormatPr defaultRowHeight="15" x14ac:dyDescent="0.25"/>
  <sheetData>
    <row r="1" spans="1:13" x14ac:dyDescent="0.25">
      <c r="A1" s="5" t="s">
        <v>12</v>
      </c>
      <c r="B1" s="6" t="s">
        <v>0</v>
      </c>
      <c r="C1" s="5" t="s">
        <v>1</v>
      </c>
      <c r="D1" s="5" t="s">
        <v>2</v>
      </c>
      <c r="E1" s="5" t="s">
        <v>3</v>
      </c>
      <c r="F1" s="5" t="s">
        <v>4</v>
      </c>
      <c r="G1" s="5" t="s">
        <v>5</v>
      </c>
      <c r="H1" s="5" t="s">
        <v>6</v>
      </c>
      <c r="I1" s="5" t="s">
        <v>7</v>
      </c>
      <c r="J1" s="5" t="s">
        <v>8</v>
      </c>
      <c r="K1" s="5" t="s">
        <v>9</v>
      </c>
      <c r="L1" s="5" t="s">
        <v>10</v>
      </c>
      <c r="M1" s="5" t="s">
        <v>11</v>
      </c>
    </row>
    <row r="2" spans="1:13" x14ac:dyDescent="0.25">
      <c r="A2" s="8" t="s">
        <v>13</v>
      </c>
      <c r="B2" s="9">
        <v>14152</v>
      </c>
      <c r="C2" s="10">
        <v>9621</v>
      </c>
      <c r="D2" s="10">
        <v>743</v>
      </c>
      <c r="E2" s="10">
        <v>19944</v>
      </c>
      <c r="F2" s="10">
        <v>6107</v>
      </c>
      <c r="G2" s="10">
        <v>13979</v>
      </c>
      <c r="H2" s="10">
        <v>11316</v>
      </c>
      <c r="I2" s="10">
        <v>18020</v>
      </c>
      <c r="J2" s="10">
        <v>3825</v>
      </c>
      <c r="K2" s="10">
        <v>9711</v>
      </c>
      <c r="L2" s="10">
        <v>4240</v>
      </c>
      <c r="M2" s="10">
        <v>1840</v>
      </c>
    </row>
    <row r="3" spans="1:13" x14ac:dyDescent="0.25">
      <c r="A3" s="11" t="s">
        <v>14</v>
      </c>
      <c r="B3" s="7">
        <v>5278</v>
      </c>
      <c r="C3" s="12">
        <v>11413</v>
      </c>
      <c r="D3" s="12">
        <v>8231</v>
      </c>
      <c r="E3" s="12">
        <v>5368</v>
      </c>
      <c r="F3" s="12">
        <v>9248</v>
      </c>
      <c r="G3" s="12">
        <v>7327</v>
      </c>
      <c r="H3" s="12">
        <v>12999</v>
      </c>
      <c r="I3" s="12">
        <v>5067</v>
      </c>
      <c r="J3" s="12">
        <v>3312</v>
      </c>
      <c r="K3" s="12">
        <v>17095</v>
      </c>
      <c r="L3" s="12">
        <v>4296</v>
      </c>
      <c r="M3" s="12">
        <v>5909</v>
      </c>
    </row>
    <row r="4" spans="1:13" x14ac:dyDescent="0.25">
      <c r="A4" s="11" t="s">
        <v>13</v>
      </c>
      <c r="B4" s="7">
        <v>17859</v>
      </c>
      <c r="C4" s="12">
        <v>6210</v>
      </c>
      <c r="D4" s="12">
        <v>2128</v>
      </c>
      <c r="E4" s="12">
        <v>17769</v>
      </c>
      <c r="F4" s="12">
        <v>560</v>
      </c>
      <c r="G4" s="12">
        <v>6086</v>
      </c>
      <c r="H4" s="12">
        <v>119</v>
      </c>
      <c r="I4" s="12">
        <v>1601</v>
      </c>
      <c r="J4" s="12">
        <v>13586</v>
      </c>
      <c r="K4" s="12">
        <v>309</v>
      </c>
      <c r="L4" s="12">
        <v>4616</v>
      </c>
      <c r="M4" s="12">
        <v>13715</v>
      </c>
    </row>
    <row r="5" spans="1:13" x14ac:dyDescent="0.25">
      <c r="A5" s="11" t="s">
        <v>14</v>
      </c>
      <c r="B5" s="7">
        <v>11359</v>
      </c>
      <c r="C5" s="12">
        <v>8629</v>
      </c>
      <c r="D5" s="12">
        <v>3744</v>
      </c>
      <c r="E5" s="12">
        <v>2279</v>
      </c>
      <c r="F5" s="12">
        <v>6791</v>
      </c>
      <c r="G5" s="12">
        <v>12496</v>
      </c>
      <c r="H5" s="12">
        <v>16620</v>
      </c>
      <c r="I5" s="12">
        <v>13204</v>
      </c>
      <c r="J5" s="12">
        <v>5224</v>
      </c>
      <c r="K5" s="12">
        <v>10488</v>
      </c>
      <c r="L5" s="12">
        <v>9697</v>
      </c>
      <c r="M5" s="12">
        <v>3877</v>
      </c>
    </row>
    <row r="6" spans="1:13" x14ac:dyDescent="0.25">
      <c r="A6" s="11" t="s">
        <v>13</v>
      </c>
      <c r="B6" s="7">
        <v>91</v>
      </c>
      <c r="C6" s="12">
        <v>18424</v>
      </c>
      <c r="D6" s="12">
        <v>13091</v>
      </c>
      <c r="E6" s="12">
        <v>7612</v>
      </c>
      <c r="F6" s="12">
        <v>10288</v>
      </c>
      <c r="G6" s="12">
        <v>7317</v>
      </c>
      <c r="H6" s="12">
        <v>13636</v>
      </c>
      <c r="I6" s="12">
        <v>14768</v>
      </c>
      <c r="J6" s="12">
        <v>15289</v>
      </c>
      <c r="K6" s="12">
        <v>10818</v>
      </c>
      <c r="L6" s="12">
        <v>4403</v>
      </c>
      <c r="M6" s="12">
        <v>9321</v>
      </c>
    </row>
    <row r="7" spans="1:13" x14ac:dyDescent="0.25">
      <c r="A7" s="11" t="s">
        <v>14</v>
      </c>
      <c r="B7" s="7">
        <v>6256</v>
      </c>
      <c r="C7" s="12">
        <v>9923</v>
      </c>
      <c r="D7" s="12">
        <v>9528</v>
      </c>
      <c r="E7" s="12">
        <v>11148</v>
      </c>
      <c r="F7" s="12">
        <v>6968</v>
      </c>
      <c r="G7" s="12">
        <v>14231</v>
      </c>
      <c r="H7" s="12">
        <v>6865</v>
      </c>
      <c r="I7" s="12">
        <v>4440</v>
      </c>
      <c r="J7" s="12">
        <v>19114</v>
      </c>
      <c r="K7" s="12">
        <v>3298</v>
      </c>
      <c r="L7" s="12">
        <v>14475</v>
      </c>
      <c r="M7" s="12">
        <v>975</v>
      </c>
    </row>
    <row r="8" spans="1:13" x14ac:dyDescent="0.25">
      <c r="A8" s="11" t="s">
        <v>13</v>
      </c>
      <c r="B8" s="7">
        <v>3220</v>
      </c>
      <c r="C8" s="12">
        <v>2961</v>
      </c>
      <c r="D8" s="12">
        <v>13690</v>
      </c>
      <c r="E8" s="12">
        <v>13562</v>
      </c>
      <c r="F8" s="12">
        <v>202</v>
      </c>
      <c r="G8" s="12">
        <v>13285</v>
      </c>
      <c r="H8" s="12">
        <v>7842</v>
      </c>
      <c r="I8" s="12">
        <v>2520</v>
      </c>
      <c r="J8" s="12">
        <v>14586</v>
      </c>
      <c r="K8" s="12">
        <v>13241</v>
      </c>
      <c r="L8" s="12">
        <v>10353</v>
      </c>
      <c r="M8" s="12">
        <v>70</v>
      </c>
    </row>
    <row r="9" spans="1:13" x14ac:dyDescent="0.25">
      <c r="A9" s="13" t="s">
        <v>14</v>
      </c>
      <c r="B9" s="14">
        <v>12638</v>
      </c>
      <c r="C9" s="15">
        <v>9213</v>
      </c>
      <c r="D9" s="15">
        <v>19912</v>
      </c>
      <c r="E9" s="15">
        <v>6542</v>
      </c>
      <c r="F9" s="15">
        <v>2997</v>
      </c>
      <c r="G9" s="15">
        <v>8158</v>
      </c>
      <c r="H9" s="15">
        <v>8494</v>
      </c>
      <c r="I9" s="15">
        <v>15058</v>
      </c>
      <c r="J9" s="15">
        <v>11378</v>
      </c>
      <c r="K9" s="15">
        <v>268</v>
      </c>
      <c r="L9" s="15">
        <v>1636</v>
      </c>
      <c r="M9" s="15">
        <v>14969</v>
      </c>
    </row>
    <row r="10" spans="1:13" x14ac:dyDescent="0.25">
      <c r="A10" s="5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3</vt:i4>
      </vt:variant>
    </vt:vector>
  </HeadingPairs>
  <TitlesOfParts>
    <vt:vector size="5" baseType="lpstr">
      <vt:lpstr>Summary</vt:lpstr>
      <vt:lpstr>Raw</vt:lpstr>
      <vt:lpstr>data</vt:lpstr>
      <vt:lpstr>Division</vt:lpstr>
      <vt:lpstr>month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Chris Calantone</dc:creator>
  <cp:lastModifiedBy>Peter Bartholomew</cp:lastModifiedBy>
  <dcterms:created xsi:type="dcterms:W3CDTF">2024-02-20T15:40:02Z</dcterms:created>
  <dcterms:modified xsi:type="dcterms:W3CDTF">2024-02-20T21:39:13Z</dcterms:modified>
</cp:coreProperties>
</file>