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levemed-my.sharepoint.com/personal/mtarler_clevemed_com/Documents/AdministrativeUtility/UtilityApps-Macros/Excel Functions/"/>
    </mc:Choice>
  </mc:AlternateContent>
  <xr:revisionPtr revIDLastSave="0" documentId="8_{79F82AD8-B65F-4C00-BDEA-A8812A4F2800}" xr6:coauthVersionLast="47" xr6:coauthVersionMax="47" xr10:uidLastSave="{00000000-0000-0000-0000-000000000000}"/>
  <bookViews>
    <workbookView xWindow="30045" yWindow="3480" windowWidth="23040" windowHeight="12225" activeTab="1" xr2:uid="{EB6C2E92-C63D-4B9F-A33F-8AF1F42CB46B}"/>
  </bookViews>
  <sheets>
    <sheet name="Sheet1" sheetId="1" r:id="rId1"/>
    <sheet name="Holiday sheet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8" i="2" l="1"/>
  <c r="N8" i="2"/>
  <c r="L8" i="2"/>
  <c r="M8" i="2" s="1"/>
  <c r="K8" i="2"/>
  <c r="J8" i="2"/>
  <c r="I8" i="2"/>
  <c r="H8" i="2"/>
  <c r="G8" i="2"/>
  <c r="F8" i="2"/>
  <c r="E8" i="2"/>
  <c r="D8" i="2"/>
  <c r="C8" i="2"/>
  <c r="O7" i="2"/>
  <c r="N7" i="2"/>
  <c r="L7" i="2"/>
  <c r="M7" i="2" s="1"/>
  <c r="K7" i="2"/>
  <c r="J7" i="2"/>
  <c r="I7" i="2"/>
  <c r="H7" i="2"/>
  <c r="G7" i="2"/>
  <c r="F7" i="2"/>
  <c r="E7" i="2"/>
  <c r="D7" i="2"/>
  <c r="C7" i="2"/>
  <c r="O6" i="2"/>
  <c r="N6" i="2"/>
  <c r="M6" i="2"/>
  <c r="L6" i="2"/>
  <c r="K6" i="2"/>
  <c r="J6" i="2"/>
  <c r="I6" i="2"/>
  <c r="H6" i="2"/>
  <c r="G6" i="2"/>
  <c r="F6" i="2"/>
  <c r="E6" i="2"/>
  <c r="D6" i="2"/>
  <c r="C6" i="2"/>
  <c r="O5" i="2"/>
  <c r="N5" i="2"/>
  <c r="L5" i="2"/>
  <c r="M5" i="2" s="1"/>
  <c r="K5" i="2"/>
  <c r="J5" i="2"/>
  <c r="I5" i="2"/>
  <c r="H5" i="2"/>
  <c r="G5" i="2"/>
  <c r="F5" i="2"/>
  <c r="E5" i="2"/>
  <c r="D5" i="2"/>
  <c r="C5" i="2"/>
  <c r="O4" i="2"/>
  <c r="N4" i="2"/>
  <c r="L4" i="2"/>
  <c r="M4" i="2" s="1"/>
  <c r="K4" i="2"/>
  <c r="J4" i="2"/>
  <c r="I4" i="2"/>
  <c r="H4" i="2"/>
  <c r="G4" i="2"/>
  <c r="F4" i="2"/>
  <c r="E4" i="2"/>
  <c r="D4" i="2"/>
  <c r="C4" i="2"/>
  <c r="O3" i="2"/>
  <c r="N3" i="2"/>
  <c r="L3" i="2"/>
  <c r="M3" i="2" s="1"/>
  <c r="K3" i="2"/>
  <c r="J3" i="2"/>
  <c r="I3" i="2"/>
  <c r="H3" i="2"/>
  <c r="G3" i="2"/>
  <c r="F3" i="2"/>
  <c r="E3" i="2"/>
  <c r="D3" i="2"/>
  <c r="C3" i="2"/>
</calcChain>
</file>

<file path=xl/sharedStrings.xml><?xml version="1.0" encoding="utf-8"?>
<sst xmlns="http://schemas.openxmlformats.org/spreadsheetml/2006/main" count="29" uniqueCount="17">
  <si>
    <t>INCLUDE-&gt;</t>
  </si>
  <si>
    <t>x</t>
  </si>
  <si>
    <t>Year</t>
  </si>
  <si>
    <t>New Year's Day</t>
  </si>
  <si>
    <t>MLK Day</t>
  </si>
  <si>
    <t>President Day</t>
  </si>
  <si>
    <t>Memorial Day</t>
  </si>
  <si>
    <t>Juneteenth</t>
  </si>
  <si>
    <t>Independence Day</t>
  </si>
  <si>
    <t>Labor Day</t>
  </si>
  <si>
    <t>Columbus Day</t>
  </si>
  <si>
    <t>Veterans Day</t>
  </si>
  <si>
    <t>Tday 1</t>
  </si>
  <si>
    <t>Tday 2</t>
  </si>
  <si>
    <t>Xmas Eve</t>
  </si>
  <si>
    <t>Xmas Day</t>
  </si>
  <si>
    <t>Dates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</si>
</sst>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rgb="FF333333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/>
        <bgColor theme="9"/>
      </patternFill>
    </fill>
  </fills>
  <borders count="3">
    <border>
      <left/>
      <right/>
      <top/>
      <bottom/>
      <diagonal/>
    </border>
    <border>
      <left/>
      <right/>
      <top style="thin">
        <color theme="9"/>
      </top>
      <bottom/>
      <diagonal/>
    </border>
    <border>
      <left/>
      <right/>
      <top style="thin">
        <color theme="9"/>
      </top>
      <bottom style="thin">
        <color theme="9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 wrapText="1"/>
    </xf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14" fontId="0" fillId="0" borderId="2" xfId="0" applyNumberFormat="1" applyBorder="1" applyAlignment="1">
      <alignment horizontal="center"/>
    </xf>
    <xf numFmtId="14" fontId="2" fillId="0" borderId="0" xfId="0" applyNumberFormat="1" applyFont="1" applyAlignment="1">
      <alignment horizontal="left" vertical="center" wrapText="1"/>
    </xf>
  </cellXfs>
  <cellStyles count="1">
    <cellStyle name="Normal" xfId="0" builtinId="0"/>
  </cellStyles>
  <dxfs count="22">
    <dxf>
      <font>
        <color theme="5"/>
      </font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numFmt numFmtId="19" formatCode="m/d/yyyy"/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9"/>
        </top>
        <bottom/>
        <vertical/>
        <horizontal/>
      </border>
    </dxf>
    <dxf>
      <numFmt numFmtId="19" formatCode="m/d/yyyy"/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9"/>
        </top>
        <bottom/>
        <vertical/>
        <horizontal/>
      </border>
    </dxf>
    <dxf>
      <numFmt numFmtId="19" formatCode="m/d/yyyy"/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9"/>
        </top>
        <bottom/>
        <vertical/>
        <horizontal/>
      </border>
    </dxf>
    <dxf>
      <numFmt numFmtId="19" formatCode="m/d/yyyy"/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9"/>
        </top>
        <bottom/>
        <vertical/>
        <horizontal/>
      </border>
    </dxf>
    <dxf>
      <numFmt numFmtId="19" formatCode="m/d/yyyy"/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9"/>
        </top>
        <bottom/>
        <vertical/>
        <horizontal/>
      </border>
    </dxf>
    <dxf>
      <numFmt numFmtId="19" formatCode="m/d/yyyy"/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9"/>
        </top>
        <bottom/>
        <vertical/>
        <horizontal/>
      </border>
    </dxf>
    <dxf>
      <numFmt numFmtId="19" formatCode="m/d/yyyy"/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9"/>
        </top>
        <bottom/>
        <vertical/>
        <horizontal/>
      </border>
    </dxf>
    <dxf>
      <numFmt numFmtId="19" formatCode="m/d/yyyy"/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9"/>
        </top>
        <bottom/>
        <vertical/>
        <horizontal/>
      </border>
    </dxf>
    <dxf>
      <numFmt numFmtId="19" formatCode="m/d/yyyy"/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9"/>
        </top>
        <bottom/>
        <vertical/>
        <horizontal/>
      </border>
    </dxf>
    <dxf>
      <numFmt numFmtId="19" formatCode="m/d/yyyy"/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9"/>
        </top>
        <bottom/>
        <vertical/>
        <horizontal/>
      </border>
    </dxf>
    <dxf>
      <numFmt numFmtId="19" formatCode="m/d/yyyy"/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9"/>
        </top>
        <bottom/>
        <vertical/>
        <horizontal/>
      </border>
    </dxf>
    <dxf>
      <numFmt numFmtId="19" formatCode="m/d/yyyy"/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9"/>
        </top>
        <bottom/>
        <vertical/>
        <horizontal/>
      </border>
    </dxf>
    <dxf>
      <numFmt numFmtId="19" formatCode="m/d/yyyy"/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9"/>
        </top>
        <bottom/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9"/>
        </top>
        <bottom/>
        <vertical/>
        <horizontal/>
      </border>
    </dxf>
    <dxf>
      <border outline="0">
        <left style="thin">
          <color theme="9"/>
        </left>
        <top style="thin">
          <color theme="9"/>
        </top>
      </border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9"/>
          <bgColor theme="9"/>
        </patternFill>
      </fill>
      <alignment horizontal="center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71D529C-21CB-4F9E-82C9-95B711F11B83}" name="Holidays" displayName="Holidays" ref="B2:O8" totalsRowShown="0" headerRowDxfId="21" dataDxfId="20" tableBorderDxfId="19">
  <autoFilter ref="B2:O8" xr:uid="{E71D529C-21CB-4F9E-82C9-95B711F11B83}"/>
  <tableColumns count="14">
    <tableColumn id="1" xr3:uid="{06955673-0283-4D44-9464-66953227D085}" name="Year" dataDxfId="18"/>
    <tableColumn id="2" xr3:uid="{896B60D6-A029-4B75-91DA-9E5713913D76}" name="New Year's Day" dataDxfId="17">
      <calculatedColumnFormula>IF(UPPER(LEFT(C$1,1))&gt;"N",_xlfn.LET(_xlpm.d,DATE(Holidays[[#This Row],[Year]],1,1),_xlpm.wd,WEEKDAY(_xlpm.d,16),_xlpm.d-_xlpm.wd+MAX(_xlpm.wd,3)),"")</calculatedColumnFormula>
    </tableColumn>
    <tableColumn id="3" xr3:uid="{3FF38156-42BB-49C4-82AB-E3E3E90453C4}" name="MLK Day" dataDxfId="16">
      <calculatedColumnFormula>IF(UPPER(LEFT(D$1,1))&gt;"N",_xlfn.LET(_xlpm.d,DATE(Holidays[[#This Row],[Year]],1,7),_xlpm.wd,WEEKDAY(_xlpm.d,3 ),_xlpm.d-_xlpm.wd+14),"")</calculatedColumnFormula>
    </tableColumn>
    <tableColumn id="4" xr3:uid="{5A3414EC-F3A5-4BD8-B9C5-288E1127DABB}" name="President Day" dataDxfId="15">
      <calculatedColumnFormula>IF(UPPER(LEFT(E$1,1))&gt;"N",_xlfn.LET(_xlpm.d,DATE(Holidays[[#This Row],[Year]],2,7),_xlpm.wd,WEEKDAY(_xlpm.d,3),_xlpm.d-_xlpm.wd+14),"")</calculatedColumnFormula>
    </tableColumn>
    <tableColumn id="5" xr3:uid="{8A5D7AEC-F613-42AB-A86E-BD40FEB15D07}" name="Memorial Day" dataDxfId="14">
      <calculatedColumnFormula>IF(UPPER(LEFT(F$1,1))&gt;"N",_xlfn.LET(_xlpm.d,DATE(Holidays[[#This Row],[Year]],5,31),_xlpm.wd,WEEKDAY(_xlpm.d,3),_xlpm.d-_xlpm.wd),"")</calculatedColumnFormula>
    </tableColumn>
    <tableColumn id="6" xr3:uid="{2B8CFEC8-4E28-4EDA-BFB7-E199A972FF3D}" name="Juneteenth" dataDxfId="13">
      <calculatedColumnFormula>IF(UPPER(LEFT(G$1,1))&gt;"N",_xlfn.LET(_xlpm.d,DATE(Holidays[[#This Row],[Year]],6,19),_xlpm.wd,WEEKDAY(_xlpm.d,1),_xlpm.d-_xlpm.wd+MEDIAN(2,_xlpm.wd,6)),"")</calculatedColumnFormula>
    </tableColumn>
    <tableColumn id="7" xr3:uid="{FC53DF28-3F54-4034-BC48-2E5BE1901F52}" name="Independence Day" dataDxfId="12">
      <calculatedColumnFormula>IF(UPPER(LEFT(H$1,1))&gt;"N",_xlfn.LET(_xlpm.d,DATE(Holidays[[#This Row],[Year]],7,4),_xlpm.wd,WEEKDAY(_xlpm.d,1),_xlpm.d-_xlpm.wd+MEDIAN(2,_xlpm.wd,6)),"")</calculatedColumnFormula>
    </tableColumn>
    <tableColumn id="8" xr3:uid="{1AA0F92E-624C-4398-AEFC-F416B836743C}" name="Labor Day" dataDxfId="11">
      <calculatedColumnFormula>IF(UPPER(LEFT(I$1,1))&gt;"N",_xlfn.LET(_xlpm.d,DATE(Holidays[[#This Row],[Year]],9,7),_xlpm.wd,WEEKDAY(_xlpm.d,3),_xlpm.d-_xlpm.wd),"")</calculatedColumnFormula>
    </tableColumn>
    <tableColumn id="9" xr3:uid="{0CCA8850-E801-476C-B290-C507DFB8BA23}" name="Columbus Day" dataDxfId="10">
      <calculatedColumnFormula>IF(UPPER(LEFT(J$1,1))&gt;"N",_xlfn.LET(_xlpm.d,DATE(Holidays[[#This Row],[Year]],10,7),_xlpm.wd,WEEKDAY(_xlpm.d,3 ),_xlpm.d-_xlpm.wd+7),"")</calculatedColumnFormula>
    </tableColumn>
    <tableColumn id="10" xr3:uid="{5827A65E-50E9-4762-A366-A7C6ECF6BDB7}" name="Veterans Day" dataDxfId="9">
      <calculatedColumnFormula>IF(UPPER(LEFT(K$1,1))&gt;"N",_xlfn.LET(_xlpm.d,DATE(Holidays[[#This Row],[Year]],11,11),_xlpm.wd,WEEKDAY(_xlpm.d,1),_xlpm.d-_xlpm.wd+MEDIAN(2,_xlpm.wd,6)),"")</calculatedColumnFormula>
    </tableColumn>
    <tableColumn id="11" xr3:uid="{C3812703-F7CE-4773-8AE9-8E54DF6DC8E5}" name="Tday 1" dataDxfId="8">
      <calculatedColumnFormula>IF(UPPER(LEFT(L$1,1))&gt;"N",_xlfn.LET(_xlpm.d,DATE(Holidays[[#This Row],[Year]],11,7),_xlpm.wd,WEEKDAY(_xlpm.d,15 ),_xlpm.d-_xlpm.wd+21),"")</calculatedColumnFormula>
    </tableColumn>
    <tableColumn id="12" xr3:uid="{0A7FC383-CB90-494E-98D7-307E431AB999}" name="Tday 2" dataDxfId="7">
      <calculatedColumnFormula>IF(UPPER(LEFT(M$1,1))&gt;"N",Holidays[[#This Row],[Tday 1]]+1,"")</calculatedColumnFormula>
    </tableColumn>
    <tableColumn id="13" xr3:uid="{79F75134-4775-40F7-9CDB-8E5C17789ED2}" name="Xmas Eve" dataDxfId="6">
      <calculatedColumnFormula>IF(UPPER(LEFT(N$1,1))&gt;"N",_xlfn.LET(_xlpm.d,DATE(Holidays[[#This Row],[Year]],12,24),_xlpm.wd,WEEKDAY(_xlpm.d,1),_xlpm.d+(_xlpm.wd&lt;2)-(_xlpm.wd&gt;5)),"")</calculatedColumnFormula>
    </tableColumn>
    <tableColumn id="14" xr3:uid="{DDAEDF02-DDB0-410B-B9CB-F154A1BF4FC4}" name="Xmas Day" dataDxfId="5">
      <calculatedColumnFormula>IF(UPPER(LEFT(O$1,1))&gt;"N",_xlfn.LET(_xlpm.d,DATE(Holidays[[#This Row],[Year]],12,25),_xlpm.wd,WEEKDAY(_xlpm.d,1),_xlpm.d+(_xlpm.wd&lt;3)-(_xlpm.wd&gt;6)),"")</calculatedColumnFormula>
    </tableColumn>
  </tableColumns>
  <tableStyleInfo name="TableStyleMedium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8DD633-0AEF-4569-934E-B000BFA657C6}">
  <dimension ref="A1:A14"/>
  <sheetViews>
    <sheetView workbookViewId="0">
      <selection activeCell="A2" sqref="A2"/>
    </sheetView>
  </sheetViews>
  <sheetFormatPr defaultRowHeight="14.4" x14ac:dyDescent="0.3"/>
  <cols>
    <col min="1" max="1" width="10.44140625" customWidth="1"/>
  </cols>
  <sheetData>
    <row r="1" spans="1:1" x14ac:dyDescent="0.3">
      <c r="A1" t="s">
        <v>16</v>
      </c>
    </row>
    <row r="2" spans="1:1" x14ac:dyDescent="0.3">
      <c r="A2" s="7">
        <v>45173</v>
      </c>
    </row>
    <row r="3" spans="1:1" x14ac:dyDescent="0.3">
      <c r="A3" s="7">
        <v>45253</v>
      </c>
    </row>
    <row r="4" spans="1:1" x14ac:dyDescent="0.3">
      <c r="A4" s="7">
        <v>45262</v>
      </c>
    </row>
    <row r="5" spans="1:1" x14ac:dyDescent="0.3">
      <c r="A5" s="7">
        <v>45285</v>
      </c>
    </row>
    <row r="6" spans="1:1" x14ac:dyDescent="0.3">
      <c r="A6" s="7">
        <v>45292</v>
      </c>
    </row>
    <row r="7" spans="1:1" x14ac:dyDescent="0.3">
      <c r="A7" s="7">
        <v>45297</v>
      </c>
    </row>
    <row r="8" spans="1:1" x14ac:dyDescent="0.3">
      <c r="A8" s="7">
        <v>45306</v>
      </c>
    </row>
    <row r="9" spans="1:1" x14ac:dyDescent="0.3">
      <c r="A9" s="7">
        <v>45311</v>
      </c>
    </row>
    <row r="10" spans="1:1" x14ac:dyDescent="0.3">
      <c r="A10" s="7">
        <v>45341</v>
      </c>
    </row>
    <row r="11" spans="1:1" x14ac:dyDescent="0.3">
      <c r="A11" s="7">
        <v>45341</v>
      </c>
    </row>
    <row r="12" spans="1:1" x14ac:dyDescent="0.3">
      <c r="A12" s="7">
        <v>45356</v>
      </c>
    </row>
    <row r="13" spans="1:1" x14ac:dyDescent="0.3">
      <c r="A13" s="7">
        <v>45439</v>
      </c>
    </row>
    <row r="14" spans="1:1" x14ac:dyDescent="0.3">
      <c r="A14" s="7">
        <v>45462</v>
      </c>
    </row>
  </sheetData>
  <sortState xmlns:xlrd2="http://schemas.microsoft.com/office/spreadsheetml/2017/richdata2" ref="A2:A14">
    <sortCondition ref="A14"/>
  </sortState>
  <conditionalFormatting sqref="A2:A14">
    <cfRule type="expression" dxfId="1" priority="2">
      <formula>SUM(--(A2=INDIRECT("holidays")))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8F735A84-D39D-4B39-BC83-46BCE86660A3}">
            <xm:f>_xlfn.XMATCH(A2,'Holiday sheet'!$C$7:$O$7)</xm:f>
            <x14:dxf>
              <font>
                <color theme="5"/>
              </font>
            </x14:dxf>
          </x14:cfRule>
          <xm:sqref>A2:A14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8F2297-2AD9-4788-A05A-806494EA8862}">
  <dimension ref="B1:O8"/>
  <sheetViews>
    <sheetView tabSelected="1" workbookViewId="0">
      <selection activeCell="I1" sqref="I1"/>
    </sheetView>
  </sheetViews>
  <sheetFormatPr defaultRowHeight="14.4" x14ac:dyDescent="0.3"/>
  <cols>
    <col min="2" max="2" width="10.109375" bestFit="1" customWidth="1"/>
    <col min="3" max="3" width="10.33203125" bestFit="1" customWidth="1"/>
    <col min="4" max="4" width="12.88671875" bestFit="1" customWidth="1"/>
    <col min="5" max="5" width="13.33203125" bestFit="1" customWidth="1"/>
    <col min="6" max="7" width="13.109375" bestFit="1" customWidth="1"/>
    <col min="8" max="8" width="13.88671875" customWidth="1"/>
    <col min="9" max="9" width="10.21875" bestFit="1" customWidth="1"/>
    <col min="10" max="10" width="13.109375" bestFit="1" customWidth="1"/>
    <col min="11" max="11" width="12.88671875" bestFit="1" customWidth="1"/>
    <col min="12" max="13" width="11" bestFit="1" customWidth="1"/>
    <col min="14" max="15" width="10.5546875" bestFit="1" customWidth="1"/>
  </cols>
  <sheetData>
    <row r="1" spans="2:15" x14ac:dyDescent="0.3">
      <c r="B1" t="s">
        <v>0</v>
      </c>
      <c r="C1" s="1" t="s">
        <v>1</v>
      </c>
      <c r="D1" s="1" t="s">
        <v>1</v>
      </c>
      <c r="E1" s="1" t="s">
        <v>1</v>
      </c>
      <c r="F1" s="1" t="s">
        <v>1</v>
      </c>
      <c r="G1" s="1" t="s">
        <v>1</v>
      </c>
      <c r="H1" s="1" t="s">
        <v>1</v>
      </c>
      <c r="I1" s="1" t="s">
        <v>1</v>
      </c>
      <c r="J1" s="1" t="s">
        <v>1</v>
      </c>
      <c r="K1" s="1" t="s">
        <v>1</v>
      </c>
      <c r="L1" s="1" t="s">
        <v>1</v>
      </c>
      <c r="M1" s="1" t="s">
        <v>1</v>
      </c>
      <c r="N1" s="1" t="s">
        <v>1</v>
      </c>
      <c r="O1" s="1" t="s">
        <v>1</v>
      </c>
    </row>
    <row r="2" spans="2:15" ht="43.2" x14ac:dyDescent="0.3"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</row>
    <row r="3" spans="2:15" x14ac:dyDescent="0.3">
      <c r="B3" s="3">
        <v>2019</v>
      </c>
      <c r="C3" s="4">
        <f>IF(UPPER(LEFT(C$1,1))&gt;"N",_xlfn.LET(_xlpm.d,DATE(Holidays[[#This Row],[Year]],1,1),_xlpm.wd,WEEKDAY(_xlpm.d,16),_xlpm.d-_xlpm.wd+MAX(_xlpm.wd,3)),"")</f>
        <v>43466</v>
      </c>
      <c r="D3" s="4">
        <f>IF(UPPER(LEFT(D$1,1))&gt;"N",_xlfn.LET(_xlpm.d,DATE(Holidays[[#This Row],[Year]],1,7),_xlpm.wd,WEEKDAY(_xlpm.d,3 ),_xlpm.d-_xlpm.wd+14),"")</f>
        <v>43486</v>
      </c>
      <c r="E3" s="4">
        <f>IF(UPPER(LEFT(E$1,1))&gt;"N",_xlfn.LET(_xlpm.d,DATE(Holidays[[#This Row],[Year]],2,7),_xlpm.wd,WEEKDAY(_xlpm.d,3),_xlpm.d-_xlpm.wd+14),"")</f>
        <v>43514</v>
      </c>
      <c r="F3" s="4">
        <f>IF(UPPER(LEFT(F$1,1))&gt;"N",_xlfn.LET(_xlpm.d,DATE(Holidays[[#This Row],[Year]],5,31),_xlpm.wd,WEEKDAY(_xlpm.d,3),_xlpm.d-_xlpm.wd),"")</f>
        <v>43612</v>
      </c>
      <c r="G3" s="4">
        <f>IF(UPPER(LEFT(G$1,1))&gt;"N",_xlfn.LET(_xlpm.d,DATE(Holidays[[#This Row],[Year]],6,19),_xlpm.wd,WEEKDAY(_xlpm.d,1),_xlpm.d-_xlpm.wd+MEDIAN(2,_xlpm.wd,6)),"")</f>
        <v>43635</v>
      </c>
      <c r="H3" s="4">
        <f>IF(UPPER(LEFT(H$1,1))&gt;"N",_xlfn.LET(_xlpm.d,DATE(Holidays[[#This Row],[Year]],7,4),_xlpm.wd,WEEKDAY(_xlpm.d,1),_xlpm.d-_xlpm.wd+MEDIAN(2,_xlpm.wd,6)),"")</f>
        <v>43650</v>
      </c>
      <c r="I3" s="4">
        <f>IF(UPPER(LEFT(I$1,1))&gt;"N",_xlfn.LET(_xlpm.d,DATE(Holidays[[#This Row],[Year]],9,7),_xlpm.wd,WEEKDAY(_xlpm.d,3),_xlpm.d-_xlpm.wd),"")</f>
        <v>43710</v>
      </c>
      <c r="J3" s="4">
        <f>IF(UPPER(LEFT(J$1,1))&gt;"N",_xlfn.LET(_xlpm.d,DATE(Holidays[[#This Row],[Year]],10,7),_xlpm.wd,WEEKDAY(_xlpm.d,3 ),_xlpm.d-_xlpm.wd+7),"")</f>
        <v>43752</v>
      </c>
      <c r="K3" s="4">
        <f>IF(UPPER(LEFT(K$1,1))&gt;"N",_xlfn.LET(_xlpm.d,DATE(Holidays[[#This Row],[Year]],11,11),_xlpm.wd,WEEKDAY(_xlpm.d,1),_xlpm.d-_xlpm.wd+MEDIAN(2,_xlpm.wd,6)),"")</f>
        <v>43780</v>
      </c>
      <c r="L3" s="4">
        <f>IF(UPPER(LEFT(L$1,1))&gt;"N",_xlfn.LET(_xlpm.d,DATE(Holidays[[#This Row],[Year]],11,7),_xlpm.wd,WEEKDAY(_xlpm.d,15 ),_xlpm.d-_xlpm.wd+21),"")</f>
        <v>43790</v>
      </c>
      <c r="M3" s="4">
        <f>IF(UPPER(LEFT(M$1,1))&gt;"N",Holidays[[#This Row],[Tday 1]]+1,"")</f>
        <v>43791</v>
      </c>
      <c r="N3" s="4">
        <f>IF(UPPER(LEFT(N$1,1))&gt;"N",_xlfn.LET(_xlpm.d,DATE(Holidays[[#This Row],[Year]],12,24),_xlpm.wd,WEEKDAY(_xlpm.d,1),_xlpm.d+(_xlpm.wd&lt;2)-(_xlpm.wd&gt;5)),"")</f>
        <v>43823</v>
      </c>
      <c r="O3" s="4">
        <f>IF(UPPER(LEFT(O$1,1))&gt;"N",_xlfn.LET(_xlpm.d,DATE(Holidays[[#This Row],[Year]],12,25),_xlpm.wd,WEEKDAY(_xlpm.d,1),_xlpm.d+(_xlpm.wd&lt;3)-(_xlpm.wd&gt;6)),"")</f>
        <v>43824</v>
      </c>
    </row>
    <row r="4" spans="2:15" x14ac:dyDescent="0.3">
      <c r="B4" s="3">
        <v>2020</v>
      </c>
      <c r="C4" s="4">
        <f>IF(UPPER(LEFT(C$1,1))&gt;"N",_xlfn.LET(_xlpm.d,DATE(Holidays[[#This Row],[Year]],1,1),_xlpm.wd,WEEKDAY(_xlpm.d,16),_xlpm.d-_xlpm.wd+MAX(_xlpm.wd,3)),"")</f>
        <v>43831</v>
      </c>
      <c r="D4" s="4">
        <f>IF(UPPER(LEFT(D$1,1))&gt;"N",_xlfn.LET(_xlpm.d,DATE(Holidays[[#This Row],[Year]],1,7),_xlpm.wd,WEEKDAY(_xlpm.d,3 ),_xlpm.d-_xlpm.wd+14),"")</f>
        <v>43850</v>
      </c>
      <c r="E4" s="4">
        <f>IF(UPPER(LEFT(E$1,1))&gt;"N",_xlfn.LET(_xlpm.d,DATE(Holidays[[#This Row],[Year]],2,7),_xlpm.wd,WEEKDAY(_xlpm.d,3),_xlpm.d-_xlpm.wd+14),"")</f>
        <v>43878</v>
      </c>
      <c r="F4" s="4">
        <f>IF(UPPER(LEFT(F$1,1))&gt;"N",_xlfn.LET(_xlpm.d,DATE(Holidays[[#This Row],[Year]],5,31),_xlpm.wd,WEEKDAY(_xlpm.d,3),_xlpm.d-_xlpm.wd),"")</f>
        <v>43976</v>
      </c>
      <c r="G4" s="4">
        <f>IF(UPPER(LEFT(G$1,1))&gt;"N",_xlfn.LET(_xlpm.d,DATE(Holidays[[#This Row],[Year]],6,19),_xlpm.wd,WEEKDAY(_xlpm.d,1),_xlpm.d-_xlpm.wd+MEDIAN(2,_xlpm.wd,6)),"")</f>
        <v>44001</v>
      </c>
      <c r="H4" s="4">
        <f>IF(UPPER(LEFT(H$1,1))&gt;"N",_xlfn.LET(_xlpm.d,DATE(Holidays[[#This Row],[Year]],7,4),_xlpm.wd,WEEKDAY(_xlpm.d,1),_xlpm.d-_xlpm.wd+MEDIAN(2,_xlpm.wd,6)),"")</f>
        <v>44015</v>
      </c>
      <c r="I4" s="4">
        <f>IF(UPPER(LEFT(I$1,1))&gt;"N",_xlfn.LET(_xlpm.d,DATE(Holidays[[#This Row],[Year]],9,7),_xlpm.wd,WEEKDAY(_xlpm.d,3),_xlpm.d-_xlpm.wd),"")</f>
        <v>44081</v>
      </c>
      <c r="J4" s="4">
        <f>IF(UPPER(LEFT(J$1,1))&gt;"N",_xlfn.LET(_xlpm.d,DATE(Holidays[[#This Row],[Year]],10,7),_xlpm.wd,WEEKDAY(_xlpm.d,3 ),_xlpm.d-_xlpm.wd+7),"")</f>
        <v>44116</v>
      </c>
      <c r="K4" s="4">
        <f>IF(UPPER(LEFT(K$1,1))&gt;"N",_xlfn.LET(_xlpm.d,DATE(Holidays[[#This Row],[Year]],11,11),_xlpm.wd,WEEKDAY(_xlpm.d,1),_xlpm.d-_xlpm.wd+MEDIAN(2,_xlpm.wd,6)),"")</f>
        <v>44146</v>
      </c>
      <c r="L4" s="4">
        <f>IF(UPPER(LEFT(L$1,1))&gt;"N",_xlfn.LET(_xlpm.d,DATE(Holidays[[#This Row],[Year]],11,7),_xlpm.wd,WEEKDAY(_xlpm.d,15 ),_xlpm.d-_xlpm.wd+21),"")</f>
        <v>44161</v>
      </c>
      <c r="M4" s="4">
        <f>IF(UPPER(LEFT(M$1,1))&gt;"N",Holidays[[#This Row],[Tday 1]]+1,"")</f>
        <v>44162</v>
      </c>
      <c r="N4" s="4">
        <f>IF(UPPER(LEFT(N$1,1))&gt;"N",_xlfn.LET(_xlpm.d,DATE(Holidays[[#This Row],[Year]],12,24),_xlpm.wd,WEEKDAY(_xlpm.d,1),_xlpm.d+(_xlpm.wd&lt;2)-(_xlpm.wd&gt;5)),"")</f>
        <v>44189</v>
      </c>
      <c r="O4" s="4">
        <f>IF(UPPER(LEFT(O$1,1))&gt;"N",_xlfn.LET(_xlpm.d,DATE(Holidays[[#This Row],[Year]],12,25),_xlpm.wd,WEEKDAY(_xlpm.d,1),_xlpm.d+(_xlpm.wd&lt;3)-(_xlpm.wd&gt;6)),"")</f>
        <v>44190</v>
      </c>
    </row>
    <row r="5" spans="2:15" x14ac:dyDescent="0.3">
      <c r="B5" s="3">
        <v>2021</v>
      </c>
      <c r="C5" s="4">
        <f>IF(UPPER(LEFT(C$1,1))&gt;"N",_xlfn.LET(_xlpm.d,DATE(Holidays[[#This Row],[Year]],1,1),_xlpm.wd,WEEKDAY(_xlpm.d,16),_xlpm.d-_xlpm.wd+MAX(_xlpm.wd,3)),"")</f>
        <v>44197</v>
      </c>
      <c r="D5" s="4">
        <f>IF(UPPER(LEFT(D$1,1))&gt;"N",_xlfn.LET(_xlpm.d,DATE(Holidays[[#This Row],[Year]],1,7),_xlpm.wd,WEEKDAY(_xlpm.d,3 ),_xlpm.d-_xlpm.wd+14),"")</f>
        <v>44214</v>
      </c>
      <c r="E5" s="4">
        <f>IF(UPPER(LEFT(E$1,1))&gt;"N",_xlfn.LET(_xlpm.d,DATE(Holidays[[#This Row],[Year]],2,7),_xlpm.wd,WEEKDAY(_xlpm.d,3),_xlpm.d-_xlpm.wd+14),"")</f>
        <v>44242</v>
      </c>
      <c r="F5" s="4">
        <f>IF(UPPER(LEFT(F$1,1))&gt;"N",_xlfn.LET(_xlpm.d,DATE(Holidays[[#This Row],[Year]],5,31),_xlpm.wd,WEEKDAY(_xlpm.d,3),_xlpm.d-_xlpm.wd),"")</f>
        <v>44347</v>
      </c>
      <c r="G5" s="4">
        <f>IF(UPPER(LEFT(G$1,1))&gt;"N",_xlfn.LET(_xlpm.d,DATE(Holidays[[#This Row],[Year]],6,19),_xlpm.wd,WEEKDAY(_xlpm.d,1),_xlpm.d-_xlpm.wd+MEDIAN(2,_xlpm.wd,6)),"")</f>
        <v>44365</v>
      </c>
      <c r="H5" s="4">
        <f>IF(UPPER(LEFT(H$1,1))&gt;"N",_xlfn.LET(_xlpm.d,DATE(Holidays[[#This Row],[Year]],7,4),_xlpm.wd,WEEKDAY(_xlpm.d,1),_xlpm.d-_xlpm.wd+MEDIAN(2,_xlpm.wd,6)),"")</f>
        <v>44382</v>
      </c>
      <c r="I5" s="4">
        <f>IF(UPPER(LEFT(I$1,1))&gt;"N",_xlfn.LET(_xlpm.d,DATE(Holidays[[#This Row],[Year]],9,7),_xlpm.wd,WEEKDAY(_xlpm.d,3),_xlpm.d-_xlpm.wd),"")</f>
        <v>44445</v>
      </c>
      <c r="J5" s="4">
        <f>IF(UPPER(LEFT(J$1,1))&gt;"N",_xlfn.LET(_xlpm.d,DATE(Holidays[[#This Row],[Year]],10,7),_xlpm.wd,WEEKDAY(_xlpm.d,3 ),_xlpm.d-_xlpm.wd+7),"")</f>
        <v>44480</v>
      </c>
      <c r="K5" s="4">
        <f>IF(UPPER(LEFT(K$1,1))&gt;"N",_xlfn.LET(_xlpm.d,DATE(Holidays[[#This Row],[Year]],11,11),_xlpm.wd,WEEKDAY(_xlpm.d,1),_xlpm.d-_xlpm.wd+MEDIAN(2,_xlpm.wd,6)),"")</f>
        <v>44511</v>
      </c>
      <c r="L5" s="4">
        <f>IF(UPPER(LEFT(L$1,1))&gt;"N",_xlfn.LET(_xlpm.d,DATE(Holidays[[#This Row],[Year]],11,7),_xlpm.wd,WEEKDAY(_xlpm.d,15 ),_xlpm.d-_xlpm.wd+21),"")</f>
        <v>44525</v>
      </c>
      <c r="M5" s="4">
        <f>IF(UPPER(LEFT(M$1,1))&gt;"N",Holidays[[#This Row],[Tday 1]]+1,"")</f>
        <v>44526</v>
      </c>
      <c r="N5" s="4">
        <f>IF(UPPER(LEFT(N$1,1))&gt;"N",_xlfn.LET(_xlpm.d,DATE(Holidays[[#This Row],[Year]],12,24),_xlpm.wd,WEEKDAY(_xlpm.d,1),_xlpm.d+(_xlpm.wd&lt;2)-(_xlpm.wd&gt;5)),"")</f>
        <v>44553</v>
      </c>
      <c r="O5" s="4">
        <f>IF(UPPER(LEFT(O$1,1))&gt;"N",_xlfn.LET(_xlpm.d,DATE(Holidays[[#This Row],[Year]],12,25),_xlpm.wd,WEEKDAY(_xlpm.d,1),_xlpm.d+(_xlpm.wd&lt;3)-(_xlpm.wd&gt;6)),"")</f>
        <v>44554</v>
      </c>
    </row>
    <row r="6" spans="2:15" x14ac:dyDescent="0.3">
      <c r="B6" s="5">
        <v>2022</v>
      </c>
      <c r="C6" s="6">
        <f>IF(UPPER(LEFT(C$1,1))&gt;"N",_xlfn.LET(_xlpm.d,DATE(Holidays[[#This Row],[Year]],1,1),_xlpm.wd,WEEKDAY(_xlpm.d,16),_xlpm.d-_xlpm.wd+MAX(_xlpm.wd,3)),"")</f>
        <v>44564</v>
      </c>
      <c r="D6" s="4">
        <f>IF(UPPER(LEFT(D$1,1))&gt;"N",_xlfn.LET(_xlpm.d,DATE(Holidays[[#This Row],[Year]],1,7),_xlpm.wd,WEEKDAY(_xlpm.d,3 ),_xlpm.d-_xlpm.wd+14),"")</f>
        <v>44578</v>
      </c>
      <c r="E6" s="4">
        <f>IF(UPPER(LEFT(E$1,1))&gt;"N",_xlfn.LET(_xlpm.d,DATE(Holidays[[#This Row],[Year]],2,7),_xlpm.wd,WEEKDAY(_xlpm.d,3),_xlpm.d-_xlpm.wd+14),"")</f>
        <v>44613</v>
      </c>
      <c r="F6" s="6">
        <f>IF(UPPER(LEFT(F$1,1))&gt;"N",_xlfn.LET(_xlpm.d,DATE(Holidays[[#This Row],[Year]],5,31),_xlpm.wd,WEEKDAY(_xlpm.d,3),_xlpm.d-_xlpm.wd),"")</f>
        <v>44711</v>
      </c>
      <c r="G6" s="4">
        <f>IF(UPPER(LEFT(G$1,1))&gt;"N",_xlfn.LET(_xlpm.d,DATE(Holidays[[#This Row],[Year]],6,19),_xlpm.wd,WEEKDAY(_xlpm.d,1),_xlpm.d-_xlpm.wd+MEDIAN(2,_xlpm.wd,6)),"")</f>
        <v>44732</v>
      </c>
      <c r="H6" s="4">
        <f>IF(UPPER(LEFT(H$1,1))&gt;"N",_xlfn.LET(_xlpm.d,DATE(Holidays[[#This Row],[Year]],7,4),_xlpm.wd,WEEKDAY(_xlpm.d,1),_xlpm.d-_xlpm.wd+MEDIAN(2,_xlpm.wd,6)),"")</f>
        <v>44746</v>
      </c>
      <c r="I6" s="6">
        <f>IF(UPPER(LEFT(I$1,1))&gt;"N",_xlfn.LET(_xlpm.d,DATE(Holidays[[#This Row],[Year]],9,7),_xlpm.wd,WEEKDAY(_xlpm.d,3),_xlpm.d-_xlpm.wd),"")</f>
        <v>44809</v>
      </c>
      <c r="J6" s="4">
        <f>IF(UPPER(LEFT(J$1,1))&gt;"N",_xlfn.LET(_xlpm.d,DATE(Holidays[[#This Row],[Year]],10,7),_xlpm.wd,WEEKDAY(_xlpm.d,3 ),_xlpm.d-_xlpm.wd+7),"")</f>
        <v>44844</v>
      </c>
      <c r="K6" s="4">
        <f>IF(UPPER(LEFT(K$1,1))&gt;"N",_xlfn.LET(_xlpm.d,DATE(Holidays[[#This Row],[Year]],11,11),_xlpm.wd,WEEKDAY(_xlpm.d,1),_xlpm.d-_xlpm.wd+MEDIAN(2,_xlpm.wd,6)),"")</f>
        <v>44876</v>
      </c>
      <c r="L6" s="6">
        <f>IF(UPPER(LEFT(L$1,1))&gt;"N",_xlfn.LET(_xlpm.d,DATE(Holidays[[#This Row],[Year]],11,7),_xlpm.wd,WEEKDAY(_xlpm.d,15 ),_xlpm.d-_xlpm.wd+21),"")</f>
        <v>44889</v>
      </c>
      <c r="M6" s="6">
        <f>IF(UPPER(LEFT(M$1,1))&gt;"N",Holidays[[#This Row],[Tday 1]]+1,"")</f>
        <v>44890</v>
      </c>
      <c r="N6" s="6">
        <f>IF(UPPER(LEFT(N$1,1))&gt;"N",_xlfn.LET(_xlpm.d,DATE(Holidays[[#This Row],[Year]],12,24),_xlpm.wd,WEEKDAY(_xlpm.d,1),_xlpm.d+(_xlpm.wd&lt;2)-(_xlpm.wd&gt;5)),"")</f>
        <v>44918</v>
      </c>
      <c r="O6" s="6">
        <f>IF(UPPER(LEFT(O$1,1))&gt;"N",_xlfn.LET(_xlpm.d,DATE(Holidays[[#This Row],[Year]],12,25),_xlpm.wd,WEEKDAY(_xlpm.d,1),_xlpm.d+(_xlpm.wd&lt;3)-(_xlpm.wd&gt;6)),"")</f>
        <v>44921</v>
      </c>
    </row>
    <row r="7" spans="2:15" x14ac:dyDescent="0.3">
      <c r="B7" s="3">
        <v>2023</v>
      </c>
      <c r="C7" s="4">
        <f>IF(UPPER(LEFT(C$1,1))&gt;"N",_xlfn.LET(_xlpm.d,DATE(Holidays[[#This Row],[Year]],1,1),_xlpm.wd,WEEKDAY(_xlpm.d,16),_xlpm.d-_xlpm.wd+MAX(_xlpm.wd,3)),"")</f>
        <v>44928</v>
      </c>
      <c r="D7" s="4">
        <f>IF(UPPER(LEFT(D$1,1))&gt;"N",_xlfn.LET(_xlpm.d,DATE(Holidays[[#This Row],[Year]],1,7),_xlpm.wd,WEEKDAY(_xlpm.d,3 ),_xlpm.d-_xlpm.wd+14),"")</f>
        <v>44942</v>
      </c>
      <c r="E7" s="4">
        <f>IF(UPPER(LEFT(E$1,1))&gt;"N",_xlfn.LET(_xlpm.d,DATE(Holidays[[#This Row],[Year]],2,7),_xlpm.wd,WEEKDAY(_xlpm.d,3),_xlpm.d-_xlpm.wd+14),"")</f>
        <v>44977</v>
      </c>
      <c r="F7" s="4">
        <f>IF(UPPER(LEFT(F$1,1))&gt;"N",_xlfn.LET(_xlpm.d,DATE(Holidays[[#This Row],[Year]],5,31),_xlpm.wd,WEEKDAY(_xlpm.d,3),_xlpm.d-_xlpm.wd),"")</f>
        <v>45075</v>
      </c>
      <c r="G7" s="4">
        <f>IF(UPPER(LEFT(G$1,1))&gt;"N",_xlfn.LET(_xlpm.d,DATE(Holidays[[#This Row],[Year]],6,19),_xlpm.wd,WEEKDAY(_xlpm.d,1),_xlpm.d-_xlpm.wd+MEDIAN(2,_xlpm.wd,6)),"")</f>
        <v>45096</v>
      </c>
      <c r="H7" s="4">
        <f>IF(UPPER(LEFT(H$1,1))&gt;"N",_xlfn.LET(_xlpm.d,DATE(Holidays[[#This Row],[Year]],7,4),_xlpm.wd,WEEKDAY(_xlpm.d,1),_xlpm.d-_xlpm.wd+MEDIAN(2,_xlpm.wd,6)),"")</f>
        <v>45111</v>
      </c>
      <c r="I7" s="4">
        <f>IF(UPPER(LEFT(I$1,1))&gt;"N",_xlfn.LET(_xlpm.d,DATE(Holidays[[#This Row],[Year]],9,7),_xlpm.wd,WEEKDAY(_xlpm.d,3),_xlpm.d-_xlpm.wd),"")</f>
        <v>45173</v>
      </c>
      <c r="J7" s="4">
        <f>IF(UPPER(LEFT(J$1,1))&gt;"N",_xlfn.LET(_xlpm.d,DATE(Holidays[[#This Row],[Year]],10,7),_xlpm.wd,WEEKDAY(_xlpm.d,3 ),_xlpm.d-_xlpm.wd+7),"")</f>
        <v>45208</v>
      </c>
      <c r="K7" s="4">
        <f>IF(UPPER(LEFT(K$1,1))&gt;"N",_xlfn.LET(_xlpm.d,DATE(Holidays[[#This Row],[Year]],11,11),_xlpm.wd,WEEKDAY(_xlpm.d,1),_xlpm.d-_xlpm.wd+MEDIAN(2,_xlpm.wd,6)),"")</f>
        <v>45240</v>
      </c>
      <c r="L7" s="4">
        <f>IF(UPPER(LEFT(L$1,1))&gt;"N",_xlfn.LET(_xlpm.d,DATE(Holidays[[#This Row],[Year]],11,7),_xlpm.wd,WEEKDAY(_xlpm.d,15 ),_xlpm.d-_xlpm.wd+21),"")</f>
        <v>45253</v>
      </c>
      <c r="M7" s="4">
        <f>IF(UPPER(LEFT(M$1,1))&gt;"N",Holidays[[#This Row],[Tday 1]]+1,"")</f>
        <v>45254</v>
      </c>
      <c r="N7" s="4">
        <f>IF(UPPER(LEFT(N$1,1))&gt;"N",_xlfn.LET(_xlpm.d,DATE(Holidays[[#This Row],[Year]],12,24),_xlpm.wd,WEEKDAY(_xlpm.d,1),_xlpm.d+(_xlpm.wd&lt;2)-(_xlpm.wd&gt;5)),"")</f>
        <v>45285</v>
      </c>
      <c r="O7" s="4">
        <f>IF(UPPER(LEFT(O$1,1))&gt;"N",_xlfn.LET(_xlpm.d,DATE(Holidays[[#This Row],[Year]],12,25),_xlpm.wd,WEEKDAY(_xlpm.d,1),_xlpm.d+(_xlpm.wd&lt;3)-(_xlpm.wd&gt;6)),"")</f>
        <v>45286</v>
      </c>
    </row>
    <row r="8" spans="2:15" x14ac:dyDescent="0.3">
      <c r="B8" s="3">
        <v>2024</v>
      </c>
      <c r="C8" s="4">
        <f>IF(UPPER(LEFT(C$1,1))&gt;"N",_xlfn.LET(_xlpm.d,DATE(Holidays[[#This Row],[Year]],1,1),_xlpm.wd,WEEKDAY(_xlpm.d,16),_xlpm.d-_xlpm.wd+MAX(_xlpm.wd,3)),"")</f>
        <v>45292</v>
      </c>
      <c r="D8" s="4">
        <f>IF(UPPER(LEFT(D$1,1))&gt;"N",_xlfn.LET(_xlpm.d,DATE(Holidays[[#This Row],[Year]],1,7),_xlpm.wd,WEEKDAY(_xlpm.d,3 ),_xlpm.d-_xlpm.wd+14),"")</f>
        <v>45306</v>
      </c>
      <c r="E8" s="4">
        <f>IF(UPPER(LEFT(E$1,1))&gt;"N",_xlfn.LET(_xlpm.d,DATE(Holidays[[#This Row],[Year]],2,7),_xlpm.wd,WEEKDAY(_xlpm.d,3),_xlpm.d-_xlpm.wd+14),"")</f>
        <v>45341</v>
      </c>
      <c r="F8" s="4">
        <f>IF(UPPER(LEFT(F$1,1))&gt;"N",_xlfn.LET(_xlpm.d,DATE(Holidays[[#This Row],[Year]],5,31),_xlpm.wd,WEEKDAY(_xlpm.d,3),_xlpm.d-_xlpm.wd),"")</f>
        <v>45439</v>
      </c>
      <c r="G8" s="4">
        <f>IF(UPPER(LEFT(G$1,1))&gt;"N",_xlfn.LET(_xlpm.d,DATE(Holidays[[#This Row],[Year]],6,19),_xlpm.wd,WEEKDAY(_xlpm.d,1),_xlpm.d-_xlpm.wd+MEDIAN(2,_xlpm.wd,6)),"")</f>
        <v>45462</v>
      </c>
      <c r="H8" s="4">
        <f>IF(UPPER(LEFT(H$1,1))&gt;"N",_xlfn.LET(_xlpm.d,DATE(Holidays[[#This Row],[Year]],7,4),_xlpm.wd,WEEKDAY(_xlpm.d,1),_xlpm.d-_xlpm.wd+MEDIAN(2,_xlpm.wd,6)),"")</f>
        <v>45477</v>
      </c>
      <c r="I8" s="4">
        <f>IF(UPPER(LEFT(I$1,1))&gt;"N",_xlfn.LET(_xlpm.d,DATE(Holidays[[#This Row],[Year]],9,7),_xlpm.wd,WEEKDAY(_xlpm.d,3),_xlpm.d-_xlpm.wd),"")</f>
        <v>45537</v>
      </c>
      <c r="J8" s="4">
        <f>IF(UPPER(LEFT(J$1,1))&gt;"N",_xlfn.LET(_xlpm.d,DATE(Holidays[[#This Row],[Year]],10,7),_xlpm.wd,WEEKDAY(_xlpm.d,3 ),_xlpm.d-_xlpm.wd+7),"")</f>
        <v>45579</v>
      </c>
      <c r="K8" s="4">
        <f>IF(UPPER(LEFT(K$1,1))&gt;"N",_xlfn.LET(_xlpm.d,DATE(Holidays[[#This Row],[Year]],11,11),_xlpm.wd,WEEKDAY(_xlpm.d,1),_xlpm.d-_xlpm.wd+MEDIAN(2,_xlpm.wd,6)),"")</f>
        <v>45607</v>
      </c>
      <c r="L8" s="4">
        <f>IF(UPPER(LEFT(L$1,1))&gt;"N",_xlfn.LET(_xlpm.d,DATE(Holidays[[#This Row],[Year]],11,7),_xlpm.wd,WEEKDAY(_xlpm.d,15 ),_xlpm.d-_xlpm.wd+21),"")</f>
        <v>45617</v>
      </c>
      <c r="M8" s="4">
        <f>IF(UPPER(LEFT(M$1,1))&gt;"N",Holidays[[#This Row],[Tday 1]]+1,"")</f>
        <v>45618</v>
      </c>
      <c r="N8" s="4">
        <f>IF(UPPER(LEFT(N$1,1))&gt;"N",_xlfn.LET(_xlpm.d,DATE(Holidays[[#This Row],[Year]],12,24),_xlpm.wd,WEEKDAY(_xlpm.d,1),_xlpm.d+(_xlpm.wd&lt;2)-(_xlpm.wd&gt;5)),"")</f>
        <v>45650</v>
      </c>
      <c r="O8" s="4">
        <f>IF(UPPER(LEFT(O$1,1))&gt;"N",_xlfn.LET(_xlpm.d,DATE(Holidays[[#This Row],[Year]],12,25),_xlpm.wd,WEEKDAY(_xlpm.d,1),_xlpm.d+(_xlpm.wd&lt;3)-(_xlpm.wd&gt;6)),"")</f>
        <v>45651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Holiday 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Matthew Tarler</dc:creator>
  <cp:lastModifiedBy>Matthew Tarler</cp:lastModifiedBy>
  <dcterms:created xsi:type="dcterms:W3CDTF">2023-08-24T14:55:41Z</dcterms:created>
  <dcterms:modified xsi:type="dcterms:W3CDTF">2023-08-24T15:12:53Z</dcterms:modified>
</cp:coreProperties>
</file>