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marcus\Desktop\"/>
    </mc:Choice>
  </mc:AlternateContent>
  <bookViews>
    <workbookView xWindow="0" yWindow="0" windowWidth="23040" windowHeight="9108"/>
  </bookViews>
  <sheets>
    <sheet name="Combined Info" sheetId="1" r:id="rId1"/>
    <sheet name="Candidates" sheetId="2" r:id="rId2"/>
    <sheet name="Job Order Info" sheetId="3" r:id="rId3"/>
  </sheets>
  <externalReferences>
    <externalReference r:id="rId4"/>
  </externalReferences>
  <calcPr calcId="171027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G3" i="1" a="1"/>
  <c r="G3" i="1" s="1"/>
  <c r="G4" i="1" a="1"/>
  <c r="G4" i="1"/>
  <c r="G5" i="1" a="1"/>
  <c r="G5" i="1" s="1"/>
  <c r="G6" i="1" a="1"/>
  <c r="G6" i="1"/>
  <c r="G7" i="1" a="1"/>
  <c r="G7" i="1" s="1"/>
  <c r="G8" i="1" a="1"/>
  <c r="G8" i="1"/>
  <c r="G9" i="1" a="1"/>
  <c r="G9" i="1" s="1"/>
  <c r="G10" i="1" a="1"/>
  <c r="G10" i="1"/>
  <c r="G11" i="1" a="1"/>
  <c r="G11" i="1" s="1"/>
  <c r="G12" i="1" a="1"/>
  <c r="G12" i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Q2" i="2" l="1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H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Q21" i="2"/>
  <c r="O21" i="2"/>
  <c r="N21" i="2"/>
  <c r="Q20" i="2"/>
  <c r="O20" i="2"/>
  <c r="N20" i="2"/>
  <c r="Q19" i="2"/>
  <c r="O19" i="2"/>
  <c r="N19" i="2"/>
  <c r="Q18" i="2"/>
  <c r="O18" i="2"/>
  <c r="N18" i="2"/>
  <c r="Q17" i="2"/>
  <c r="O17" i="2"/>
  <c r="N17" i="2"/>
  <c r="Q16" i="2"/>
  <c r="O16" i="2"/>
  <c r="N16" i="2"/>
  <c r="Q15" i="2"/>
  <c r="O15" i="2"/>
  <c r="N15" i="2"/>
  <c r="Q14" i="2"/>
  <c r="O14" i="2"/>
  <c r="N14" i="2"/>
  <c r="Q13" i="2"/>
  <c r="O13" i="2"/>
  <c r="N13" i="2"/>
  <c r="Q12" i="2"/>
  <c r="O12" i="2"/>
  <c r="N12" i="2"/>
  <c r="Q11" i="2"/>
  <c r="O11" i="2"/>
  <c r="N11" i="2"/>
  <c r="Q10" i="2"/>
  <c r="O10" i="2"/>
  <c r="N10" i="2"/>
  <c r="Q9" i="2"/>
  <c r="O9" i="2"/>
  <c r="N9" i="2"/>
  <c r="Q8" i="2"/>
  <c r="O8" i="2"/>
  <c r="N8" i="2"/>
  <c r="Q7" i="2"/>
  <c r="O7" i="2"/>
  <c r="N7" i="2"/>
  <c r="Q6" i="2"/>
  <c r="O6" i="2"/>
  <c r="N6" i="2"/>
  <c r="Q5" i="2"/>
  <c r="O5" i="2"/>
  <c r="N5" i="2"/>
  <c r="Q4" i="2"/>
  <c r="O4" i="2"/>
  <c r="N4" i="2"/>
  <c r="Q3" i="2"/>
  <c r="O3" i="2"/>
  <c r="N3" i="2"/>
  <c r="O2" i="2"/>
  <c r="N2" i="2"/>
  <c r="G93" i="3" l="1"/>
  <c r="G94" i="3"/>
  <c r="G95" i="3"/>
  <c r="G96" i="3"/>
  <c r="G97" i="3"/>
  <c r="G98" i="3"/>
  <c r="G99" i="3"/>
  <c r="G100" i="3"/>
  <c r="G101" i="3"/>
  <c r="G82" i="3"/>
  <c r="G83" i="3"/>
  <c r="G84" i="3"/>
  <c r="G85" i="3"/>
  <c r="G86" i="3"/>
  <c r="G87" i="3"/>
  <c r="G88" i="3"/>
  <c r="G89" i="3"/>
  <c r="G90" i="3"/>
  <c r="G91" i="3"/>
  <c r="G92" i="3"/>
  <c r="G74" i="3"/>
  <c r="G75" i="3"/>
  <c r="G76" i="3"/>
  <c r="G77" i="3"/>
  <c r="G78" i="3"/>
  <c r="G79" i="3"/>
  <c r="G80" i="3"/>
  <c r="G81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190" i="2" l="1"/>
  <c r="G189" i="2"/>
  <c r="G188" i="2"/>
  <c r="G187" i="2"/>
  <c r="J187" i="2" s="1"/>
  <c r="G186" i="2"/>
  <c r="G156" i="2"/>
  <c r="G157" i="2"/>
  <c r="G158" i="2"/>
  <c r="G159" i="2"/>
  <c r="J159" i="2" s="1"/>
  <c r="G160" i="2"/>
  <c r="J160" i="2" s="1"/>
  <c r="G161" i="2"/>
  <c r="J161" i="2" s="1"/>
  <c r="G162" i="2"/>
  <c r="G163" i="2"/>
  <c r="J163" i="2" s="1"/>
  <c r="G164" i="2"/>
  <c r="G165" i="2"/>
  <c r="G166" i="2"/>
  <c r="G167" i="2"/>
  <c r="J167" i="2" s="1"/>
  <c r="G168" i="2"/>
  <c r="G169" i="2"/>
  <c r="G170" i="2"/>
  <c r="G171" i="2"/>
  <c r="J171" i="2" s="1"/>
  <c r="G172" i="2"/>
  <c r="G173" i="2"/>
  <c r="J173" i="2" s="1"/>
  <c r="G174" i="2"/>
  <c r="G175" i="2"/>
  <c r="J175" i="2" s="1"/>
  <c r="G176" i="2"/>
  <c r="G177" i="2"/>
  <c r="G178" i="2"/>
  <c r="G179" i="2"/>
  <c r="J179" i="2" s="1"/>
  <c r="G180" i="2"/>
  <c r="G181" i="2"/>
  <c r="G182" i="2"/>
  <c r="G183" i="2"/>
  <c r="J183" i="2" s="1"/>
  <c r="G184" i="2"/>
  <c r="G185" i="2"/>
  <c r="G191" i="2"/>
  <c r="J191" i="2" s="1"/>
  <c r="G192" i="2"/>
  <c r="G193" i="2"/>
  <c r="J193" i="2" s="1"/>
  <c r="G194" i="2"/>
  <c r="G195" i="2"/>
  <c r="J195" i="2" s="1"/>
  <c r="G196" i="2"/>
  <c r="G197" i="2"/>
  <c r="G198" i="2"/>
  <c r="G199" i="2"/>
  <c r="J199" i="2" s="1"/>
  <c r="G200" i="2"/>
  <c r="J200" i="2" s="1"/>
  <c r="G201" i="2"/>
  <c r="J156" i="2"/>
  <c r="J162" i="2"/>
  <c r="J164" i="2"/>
  <c r="J168" i="2"/>
  <c r="J172" i="2"/>
  <c r="J176" i="2"/>
  <c r="J177" i="2"/>
  <c r="J182" i="2"/>
  <c r="J184" i="2"/>
  <c r="J186" i="2"/>
  <c r="J190" i="2"/>
  <c r="J194" i="2"/>
  <c r="G155" i="2"/>
  <c r="J155" i="2" s="1"/>
  <c r="G154" i="2"/>
  <c r="J154" i="2" s="1"/>
  <c r="G153" i="2"/>
  <c r="J153" i="2" s="1"/>
  <c r="G152" i="2"/>
  <c r="J152" i="2" s="1"/>
  <c r="G141" i="2"/>
  <c r="J141" i="2" s="1"/>
  <c r="G140" i="2"/>
  <c r="J140" i="2" s="1"/>
  <c r="G139" i="2"/>
  <c r="J139" i="2" s="1"/>
  <c r="G138" i="2"/>
  <c r="J138" i="2" s="1"/>
  <c r="G137" i="2"/>
  <c r="J137" i="2" s="1"/>
  <c r="G136" i="2"/>
  <c r="J136" i="2" s="1"/>
  <c r="G135" i="2"/>
  <c r="J135" i="2" s="1"/>
  <c r="G134" i="2"/>
  <c r="G133" i="2"/>
  <c r="G132" i="2"/>
  <c r="G145" i="2"/>
  <c r="G144" i="2"/>
  <c r="J144" i="2" s="1"/>
  <c r="G143" i="2"/>
  <c r="J143" i="2" s="1"/>
  <c r="G142" i="2"/>
  <c r="J142" i="2" s="1"/>
  <c r="G127" i="2"/>
  <c r="J127" i="2" s="1"/>
  <c r="G126" i="2"/>
  <c r="J126" i="2" s="1"/>
  <c r="G125" i="2"/>
  <c r="J125" i="2" s="1"/>
  <c r="G147" i="2"/>
  <c r="G148" i="2"/>
  <c r="J148" i="2" s="1"/>
  <c r="G149" i="2"/>
  <c r="G150" i="2"/>
  <c r="G151" i="2"/>
  <c r="J151" i="2" s="1"/>
  <c r="G122" i="2"/>
  <c r="G123" i="2"/>
  <c r="J123" i="2" s="1"/>
  <c r="G124" i="2"/>
  <c r="G128" i="2"/>
  <c r="G129" i="2"/>
  <c r="G130" i="2"/>
  <c r="G131" i="2"/>
  <c r="J131" i="2" s="1"/>
  <c r="G146" i="2"/>
  <c r="G121" i="2"/>
  <c r="G120" i="2"/>
  <c r="G119" i="2"/>
  <c r="G118" i="2"/>
  <c r="G117" i="2"/>
  <c r="G111" i="2"/>
  <c r="G110" i="2"/>
  <c r="G109" i="2"/>
  <c r="J109" i="2" s="1"/>
  <c r="G108" i="2"/>
  <c r="G107" i="2"/>
  <c r="J121" i="2"/>
  <c r="G102" i="2"/>
  <c r="G103" i="2"/>
  <c r="G104" i="2"/>
  <c r="G105" i="2"/>
  <c r="J105" i="2" s="1"/>
  <c r="G106" i="2"/>
  <c r="G112" i="2"/>
  <c r="J112" i="2" s="1"/>
  <c r="G113" i="2"/>
  <c r="J113" i="2" s="1"/>
  <c r="G114" i="2"/>
  <c r="G115" i="2"/>
  <c r="G116" i="2"/>
  <c r="J116" i="2" s="1"/>
  <c r="J117" i="2"/>
  <c r="G22" i="2"/>
  <c r="G23" i="2"/>
  <c r="G101" i="2"/>
  <c r="J101" i="2" s="1"/>
  <c r="G100" i="2"/>
  <c r="G99" i="2"/>
  <c r="J99" i="2" s="1"/>
  <c r="G98" i="2"/>
  <c r="J98" i="2" s="1"/>
  <c r="G97" i="2"/>
  <c r="G96" i="2"/>
  <c r="G95" i="2"/>
  <c r="G94" i="2"/>
  <c r="J94" i="2" s="1"/>
  <c r="G93" i="2"/>
  <c r="G92" i="2"/>
  <c r="G91" i="2"/>
  <c r="J91" i="2" s="1"/>
  <c r="G90" i="2"/>
  <c r="G89" i="2"/>
  <c r="G88" i="2"/>
  <c r="G87" i="2"/>
  <c r="G66" i="2"/>
  <c r="G65" i="2"/>
  <c r="G64" i="2"/>
  <c r="G63" i="2"/>
  <c r="G62" i="2"/>
  <c r="G77" i="2"/>
  <c r="G78" i="2"/>
  <c r="G79" i="2"/>
  <c r="J79" i="2" s="1"/>
  <c r="G80" i="2"/>
  <c r="G81" i="2"/>
  <c r="J81" i="2" s="1"/>
  <c r="G82" i="2"/>
  <c r="J82" i="2" s="1"/>
  <c r="G83" i="2"/>
  <c r="G84" i="2"/>
  <c r="G85" i="2"/>
  <c r="G86" i="2"/>
  <c r="J86" i="2" s="1"/>
  <c r="G52" i="2"/>
  <c r="J52" i="2" s="1"/>
  <c r="G53" i="2"/>
  <c r="G54" i="2"/>
  <c r="G55" i="2"/>
  <c r="G56" i="2"/>
  <c r="J56" i="2" s="1"/>
  <c r="G57" i="2"/>
  <c r="G58" i="2"/>
  <c r="G59" i="2"/>
  <c r="G60" i="2"/>
  <c r="G61" i="2"/>
  <c r="G67" i="2"/>
  <c r="G68" i="2"/>
  <c r="G69" i="2"/>
  <c r="G70" i="2"/>
  <c r="G71" i="2"/>
  <c r="G72" i="2"/>
  <c r="G73" i="2"/>
  <c r="G74" i="2"/>
  <c r="G75" i="2"/>
  <c r="G76" i="2"/>
  <c r="J76" i="2"/>
  <c r="G51" i="2"/>
  <c r="J51" i="2" s="1"/>
  <c r="G37" i="2"/>
  <c r="G38" i="2"/>
  <c r="G39" i="2"/>
  <c r="J39" i="2" s="1"/>
  <c r="G40" i="2"/>
  <c r="G41" i="2"/>
  <c r="G42" i="2"/>
  <c r="J42" i="2" s="1"/>
  <c r="G43" i="2"/>
  <c r="G44" i="2"/>
  <c r="G45" i="2"/>
  <c r="G46" i="2"/>
  <c r="G47" i="2"/>
  <c r="J47" i="2" s="1"/>
  <c r="G48" i="2"/>
  <c r="G49" i="2"/>
  <c r="G50" i="2"/>
  <c r="G51" i="3"/>
  <c r="J133" i="2" l="1"/>
  <c r="J201" i="2"/>
  <c r="J166" i="2"/>
  <c r="J158" i="2"/>
  <c r="J110" i="2"/>
  <c r="J197" i="2"/>
  <c r="J174" i="2"/>
  <c r="J196" i="2"/>
  <c r="J188" i="2"/>
  <c r="J169" i="2"/>
  <c r="J157" i="2"/>
  <c r="J53" i="2"/>
  <c r="J130" i="2"/>
  <c r="J132" i="2"/>
  <c r="J181" i="2"/>
  <c r="J147" i="2"/>
  <c r="J192" i="2"/>
  <c r="J185" i="2"/>
  <c r="J180" i="2"/>
  <c r="J189" i="2"/>
  <c r="J178" i="2"/>
  <c r="J198" i="2"/>
  <c r="J170" i="2"/>
  <c r="J165" i="2"/>
  <c r="J106" i="2"/>
  <c r="J122" i="2"/>
  <c r="J61" i="2"/>
  <c r="J120" i="2"/>
  <c r="J102" i="2"/>
  <c r="J146" i="2"/>
  <c r="J134" i="2"/>
  <c r="J150" i="2"/>
  <c r="J149" i="2"/>
  <c r="J128" i="2"/>
  <c r="J124" i="2"/>
  <c r="J145" i="2"/>
  <c r="J129" i="2"/>
  <c r="J114" i="2"/>
  <c r="J104" i="2"/>
  <c r="J118" i="2"/>
  <c r="J108" i="2"/>
  <c r="J119" i="2"/>
  <c r="J115" i="2"/>
  <c r="J111" i="2"/>
  <c r="J107" i="2"/>
  <c r="J103" i="2"/>
  <c r="J89" i="2"/>
  <c r="J93" i="2"/>
  <c r="J87" i="2"/>
  <c r="J85" i="2"/>
  <c r="J77" i="2"/>
  <c r="J73" i="2"/>
  <c r="J72" i="2"/>
  <c r="J96" i="2"/>
  <c r="J84" i="2"/>
  <c r="J80" i="2"/>
  <c r="J75" i="2"/>
  <c r="J67" i="2"/>
  <c r="J63" i="2"/>
  <c r="J74" i="2"/>
  <c r="J62" i="2"/>
  <c r="J48" i="2"/>
  <c r="J49" i="2"/>
  <c r="J37" i="2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J95" i="2" l="1"/>
  <c r="J78" i="2"/>
  <c r="G22" i="3"/>
  <c r="G23" i="3"/>
  <c r="G24" i="3"/>
  <c r="G25" i="3"/>
  <c r="G26" i="3"/>
  <c r="G27" i="3"/>
  <c r="G28" i="3"/>
  <c r="G29" i="3"/>
  <c r="G30" i="3"/>
  <c r="G31" i="3"/>
  <c r="G24" i="2"/>
  <c r="G25" i="2"/>
  <c r="J25" i="2" s="1"/>
  <c r="G26" i="2"/>
  <c r="J26" i="2" s="1"/>
  <c r="G27" i="2"/>
  <c r="G28" i="2"/>
  <c r="G29" i="2"/>
  <c r="G30" i="2"/>
  <c r="G31" i="2"/>
  <c r="G32" i="2"/>
  <c r="J32" i="2" s="1"/>
  <c r="G33" i="2"/>
  <c r="J33" i="2" s="1"/>
  <c r="G34" i="2"/>
  <c r="G35" i="2"/>
  <c r="J35" i="2" s="1"/>
  <c r="G36" i="2"/>
  <c r="J36" i="2" s="1"/>
  <c r="J28" i="2" l="1"/>
  <c r="J24" i="2"/>
  <c r="J34" i="2"/>
  <c r="G17" i="2" l="1"/>
  <c r="G2" i="3" l="1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" i="2"/>
  <c r="J2" i="2" s="1"/>
  <c r="G3" i="2"/>
  <c r="G4" i="2"/>
  <c r="J4" i="2" s="1"/>
  <c r="G5" i="2"/>
  <c r="J5" i="2" s="1"/>
  <c r="G6" i="2"/>
  <c r="J6" i="2" s="1"/>
  <c r="G7" i="2"/>
  <c r="J7" i="2" s="1"/>
  <c r="G8" i="2"/>
  <c r="J8" i="2" s="1"/>
  <c r="G9" i="2"/>
  <c r="J9" i="2" s="1"/>
  <c r="G10" i="2"/>
  <c r="G11" i="2"/>
  <c r="J11" i="2" s="1"/>
  <c r="G12" i="2"/>
  <c r="J12" i="2" s="1"/>
  <c r="G13" i="2"/>
  <c r="J13" i="2" s="1"/>
  <c r="G14" i="2"/>
  <c r="J14" i="2" s="1"/>
  <c r="G15" i="2"/>
  <c r="J15" i="2" s="1"/>
  <c r="G16" i="2"/>
  <c r="J16" i="2" s="1"/>
  <c r="G18" i="2"/>
  <c r="J18" i="2" s="1"/>
  <c r="G19" i="2"/>
  <c r="J19" i="2" s="1"/>
  <c r="G20" i="2"/>
  <c r="G21" i="2"/>
  <c r="J21" i="2" s="1"/>
  <c r="J10" i="2" l="1"/>
  <c r="J83" i="2"/>
  <c r="J100" i="2"/>
  <c r="J55" i="2"/>
  <c r="J66" i="2"/>
  <c r="J41" i="2"/>
  <c r="J90" i="2"/>
  <c r="J30" i="2"/>
  <c r="J38" i="2"/>
  <c r="J50" i="2"/>
  <c r="J69" i="2"/>
  <c r="J44" i="2"/>
  <c r="J59" i="2"/>
  <c r="J92" i="2"/>
  <c r="J45" i="2"/>
  <c r="J64" i="2"/>
  <c r="J58" i="2"/>
  <c r="J70" i="2"/>
  <c r="J22" i="2"/>
  <c r="J31" i="2"/>
  <c r="J27" i="2"/>
  <c r="J65" i="2"/>
  <c r="J46" i="2"/>
  <c r="J97" i="2"/>
  <c r="J68" i="2"/>
  <c r="J60" i="2"/>
  <c r="J57" i="2"/>
  <c r="J88" i="2"/>
  <c r="J54" i="2"/>
  <c r="J43" i="2"/>
  <c r="J40" i="2"/>
  <c r="J71" i="2"/>
  <c r="J29" i="2"/>
  <c r="J23" i="2"/>
  <c r="J17" i="2"/>
  <c r="J20" i="2"/>
  <c r="J3" i="2"/>
  <c r="B28" i="1" l="1"/>
  <c r="B31" i="1"/>
  <c r="B29" i="1"/>
  <c r="B36" i="1"/>
  <c r="B30" i="1"/>
  <c r="B32" i="1"/>
  <c r="B35" i="1"/>
  <c r="B33" i="1"/>
  <c r="B27" i="1"/>
  <c r="B34" i="1"/>
  <c r="B24" i="1"/>
  <c r="D24" i="1" s="1"/>
  <c r="B26" i="1"/>
  <c r="B22" i="1"/>
  <c r="B25" i="1"/>
  <c r="B23" i="1"/>
  <c r="B17" i="1"/>
  <c r="D17" i="1" s="1"/>
  <c r="B6" i="1"/>
  <c r="C6" i="1" s="1"/>
  <c r="B2" i="1"/>
  <c r="D2" i="1" s="1"/>
  <c r="B4" i="1"/>
  <c r="D4" i="1" s="1"/>
  <c r="B16" i="1"/>
  <c r="C16" i="1" s="1"/>
  <c r="B21" i="1"/>
  <c r="C21" i="1" s="1"/>
  <c r="B15" i="1"/>
  <c r="D15" i="1" s="1"/>
  <c r="B14" i="1"/>
  <c r="C14" i="1" s="1"/>
  <c r="B12" i="1"/>
  <c r="C12" i="1" s="1"/>
  <c r="B5" i="1"/>
  <c r="B7" i="1"/>
  <c r="B13" i="1"/>
  <c r="C13" i="1" s="1"/>
  <c r="B8" i="1"/>
  <c r="C8" i="1" s="1"/>
  <c r="B11" i="1"/>
  <c r="B9" i="1"/>
  <c r="B10" i="1"/>
  <c r="C10" i="1" s="1"/>
  <c r="B20" i="1"/>
  <c r="D20" i="1" s="1"/>
  <c r="B19" i="1"/>
  <c r="D19" i="1" s="1"/>
  <c r="B3" i="1"/>
  <c r="C3" i="1" s="1"/>
  <c r="B18" i="1"/>
  <c r="D6" i="1" l="1"/>
  <c r="C17" i="1"/>
  <c r="C30" i="1"/>
  <c r="D30" i="1"/>
  <c r="E30" i="1"/>
  <c r="C35" i="1"/>
  <c r="D35" i="1"/>
  <c r="E35" i="1"/>
  <c r="C28" i="1"/>
  <c r="D28" i="1"/>
  <c r="E28" i="1"/>
  <c r="C34" i="1"/>
  <c r="D34" i="1"/>
  <c r="E34" i="1"/>
  <c r="C27" i="1"/>
  <c r="D27" i="1"/>
  <c r="E27" i="1"/>
  <c r="C32" i="1"/>
  <c r="D32" i="1"/>
  <c r="E32" i="1"/>
  <c r="D36" i="1"/>
  <c r="E36" i="1"/>
  <c r="C36" i="1"/>
  <c r="D29" i="1"/>
  <c r="C29" i="1"/>
  <c r="E29" i="1"/>
  <c r="C31" i="1"/>
  <c r="D31" i="1"/>
  <c r="E31" i="1"/>
  <c r="C33" i="1"/>
  <c r="E33" i="1"/>
  <c r="D33" i="1"/>
  <c r="C2" i="1"/>
  <c r="E24" i="1"/>
  <c r="C24" i="1"/>
  <c r="E23" i="1"/>
  <c r="C23" i="1"/>
  <c r="D23" i="1"/>
  <c r="C25" i="1"/>
  <c r="E25" i="1"/>
  <c r="D25" i="1"/>
  <c r="E22" i="1"/>
  <c r="C22" i="1"/>
  <c r="D22" i="1"/>
  <c r="D26" i="1"/>
  <c r="C26" i="1"/>
  <c r="E26" i="1"/>
  <c r="E7" i="1"/>
  <c r="E17" i="1"/>
  <c r="E2" i="1"/>
  <c r="D7" i="1"/>
  <c r="E6" i="1"/>
  <c r="C15" i="1"/>
  <c r="C7" i="1"/>
  <c r="E4" i="1"/>
  <c r="D14" i="1"/>
  <c r="E15" i="1"/>
  <c r="C18" i="1"/>
  <c r="C4" i="1"/>
  <c r="E18" i="1"/>
  <c r="D18" i="1"/>
  <c r="E21" i="1"/>
  <c r="D5" i="1"/>
  <c r="D11" i="1"/>
  <c r="D16" i="1"/>
  <c r="E14" i="1"/>
  <c r="E16" i="1"/>
  <c r="C19" i="1"/>
  <c r="C11" i="1"/>
  <c r="C5" i="1"/>
  <c r="E12" i="1"/>
  <c r="D12" i="1"/>
  <c r="D21" i="1"/>
  <c r="E11" i="1"/>
  <c r="E5" i="1"/>
  <c r="D9" i="1"/>
  <c r="E10" i="1"/>
  <c r="D13" i="1"/>
  <c r="D8" i="1"/>
  <c r="E13" i="1"/>
  <c r="C20" i="1"/>
  <c r="D10" i="1"/>
  <c r="E20" i="1"/>
  <c r="E8" i="1"/>
  <c r="E3" i="1"/>
  <c r="C9" i="1"/>
  <c r="E19" i="1"/>
  <c r="E9" i="1"/>
  <c r="D3" i="1"/>
</calcChain>
</file>

<file path=xl/sharedStrings.xml><?xml version="1.0" encoding="utf-8"?>
<sst xmlns="http://schemas.openxmlformats.org/spreadsheetml/2006/main" count="930" uniqueCount="44">
  <si>
    <t>Status</t>
  </si>
  <si>
    <t>ZipCode</t>
  </si>
  <si>
    <t>JobOrderIDs</t>
  </si>
  <si>
    <t>in play</t>
  </si>
  <si>
    <t>contract</t>
  </si>
  <si>
    <t>perm</t>
  </si>
  <si>
    <t>PubZip</t>
  </si>
  <si>
    <t>2DigZip</t>
  </si>
  <si>
    <t>closed</t>
  </si>
  <si>
    <t>practice</t>
  </si>
  <si>
    <t>CandidateID</t>
  </si>
  <si>
    <t>JobOrderID</t>
  </si>
  <si>
    <t>2match</t>
  </si>
  <si>
    <t>3match</t>
  </si>
  <si>
    <t xml:space="preserve"> =COUNTIFS(JOs[practice],[@practice],JOs[2DigZip],[@2DigZip])+(0.00001*ROW())</t>
  </si>
  <si>
    <t xml:space="preserve"> =COUNTIFS(JobOrdTable[Practice],[@Practice],JobOrdTable[Status],[@Status])+(0.0001*ROW())</t>
  </si>
  <si>
    <t>#2matchJOs</t>
  </si>
  <si>
    <t>#3matchJOs</t>
  </si>
  <si>
    <t>Dept</t>
  </si>
  <si>
    <t>Relo</t>
  </si>
  <si>
    <t>Engineering</t>
  </si>
  <si>
    <t>General</t>
  </si>
  <si>
    <t>Operations</t>
  </si>
  <si>
    <t>5match</t>
  </si>
  <si>
    <t>#5matchJOs</t>
  </si>
  <si>
    <t>contract, any, remote</t>
  </si>
  <si>
    <t>perm, remote</t>
  </si>
  <si>
    <t>any, remote, perm</t>
  </si>
  <si>
    <t>remote, any, perm</t>
  </si>
  <si>
    <t>ready</t>
  </si>
  <si>
    <t>in play, new lead</t>
  </si>
  <si>
    <t>prescreen, new lead</t>
  </si>
  <si>
    <t>ready, new lead</t>
  </si>
  <si>
    <t>in play, chasing</t>
  </si>
  <si>
    <t>new lead, ready</t>
  </si>
  <si>
    <t>prescreen, in play</t>
  </si>
  <si>
    <t>new lead, chasing</t>
  </si>
  <si>
    <t>in play, prescreen</t>
  </si>
  <si>
    <t>Est STEP Results</t>
  </si>
  <si>
    <t>STEP Results2</t>
  </si>
  <si>
    <t>ComboMatch</t>
  </si>
  <si>
    <t>StatRes</t>
  </si>
  <si>
    <t>EmpPrefRes</t>
  </si>
  <si>
    <t>#ComboMatch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</si>
</sst>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6"/>
      <color theme="0" tint="-0.499984740745262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top"/>
    </xf>
    <xf numFmtId="0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left" vertical="center"/>
    </xf>
    <xf numFmtId="0" fontId="4" fillId="0" borderId="7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43"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/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medium">
          <color auto="1"/>
        </right>
        <top style="thin">
          <color theme="0" tint="-0.499984740745262"/>
        </top>
        <bottom style="thin">
          <color theme="0" tint="-0.499984740745262"/>
        </bottom>
        <horizontal style="thin">
          <color theme="0" tint="-0.499984740745262"/>
        </horizontal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horizontal style="thin">
          <color theme="0" tint="-0.499984740745262"/>
        </horizontal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horizontal style="thin">
          <color theme="0" tint="-0.499984740745262"/>
        </horizontal>
      </border>
    </dxf>
    <dxf>
      <border>
        <top style="thin">
          <color theme="0" tint="-0.499984740745262"/>
        </top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border>
        <bottom style="thin">
          <color theme="0" tint="-0.499984740745262"/>
        </bottom>
      </border>
    </dxf>
    <dxf>
      <alignment horizontal="center" vertical="top" textRotation="0" wrapText="0" indent="0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/>
        <bottom/>
        <vertical style="thin">
          <color theme="0" tint="-0.499984740745262"/>
        </vertical>
        <horizontal style="thin">
          <color theme="0" tint="-0.499984740745262"/>
        </horizontal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actice%20Data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 Submittals"/>
      <sheetName val="Candidates"/>
      <sheetName val="Job Orders"/>
      <sheetName val="Sheet1"/>
      <sheetName val="Sheet2"/>
      <sheetName val="Sheet3"/>
      <sheetName val="Extra"/>
      <sheetName val="Practice Data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ables/table1.xml><?xml version="1.0" encoding="utf-8"?>
<table xmlns="http://schemas.openxmlformats.org/spreadsheetml/2006/main" id="4" name="Combo" displayName="Combo" ref="B1:G36" totalsRowShown="0" headerRowDxfId="42" dataDxfId="40" headerRowBorderDxfId="41" tableBorderDxfId="39" totalsRowBorderDxfId="38">
  <autoFilter ref="B1:G36"/>
  <sortState ref="B2:F21">
    <sortCondition descending="1" ref="E1:E21"/>
  </sortState>
  <tableColumns count="6">
    <tableColumn id="1" name="CandidateID" dataDxfId="37">
      <calculatedColumnFormula>IFERROR(INDEX(Cand[CandidateID],MATCH(LARGE(Cand[5match],A2),Cand[5match],0)),"")</calculatedColumnFormula>
    </tableColumn>
    <tableColumn id="2" name="#2matchJOs" dataDxfId="36">
      <calculatedColumnFormula>IF(Combo[[#This Row],[CandidateID]]="","",INDEX(Cand[2match],MATCH(Combo[[#This Row],[CandidateID]],Cand[CandidateID],0)))</calculatedColumnFormula>
    </tableColumn>
    <tableColumn id="4" name="#3matchJOs" dataDxfId="35">
      <calculatedColumnFormula>IF(Combo[[#This Row],[CandidateID]]="","",INDEX(Cand[3match],MATCH(Combo[[#This Row],[CandidateID]],Cand[CandidateID],0)))</calculatedColumnFormula>
    </tableColumn>
    <tableColumn id="5" name="#5matchJOs" dataDxfId="34">
      <calculatedColumnFormula>IF(Combo[[#This Row],[CandidateID]]="","",INDEX(Cand[5match],MATCH(Combo[[#This Row],[CandidateID]],Cand[CandidateID],0)))</calculatedColumnFormula>
    </tableColumn>
    <tableColumn id="7" name="#ComboMatch" dataDxfId="33"/>
    <tableColumn id="3" name="JobOrderIDs" dataDxfId="0">
      <calculatedColumnFormula array="1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Cand" displayName="Cand" ref="A1:K201" totalsRowShown="0" headerRowDxfId="32" dataDxfId="30" headerRowBorderDxfId="31">
  <autoFilter ref="A1:K201"/>
  <tableColumns count="11">
    <tableColumn id="1" name="CandidateID" dataDxfId="29"/>
    <tableColumn id="2" name="practice" dataDxfId="28"/>
    <tableColumn id="3" name="Status" dataDxfId="27"/>
    <tableColumn id="9" name="Dept" dataDxfId="26"/>
    <tableColumn id="10" name="Relo" dataDxfId="25"/>
    <tableColumn id="4" name="ZipCode" dataDxfId="24"/>
    <tableColumn id="5" name="2DigZip" dataDxfId="23">
      <calculatedColumnFormula>LEFT(F2, 2)</calculatedColumnFormula>
    </tableColumn>
    <tableColumn id="6" name="2match" dataDxfId="22">
      <calculatedColumnFormula>COUNTIFS(JOs[Relo],Cand[[#This Row],[Relo]],JOs[2DigZip],Cand[[#This Row],[2DigZip]])+(0.00001*ROW())</calculatedColumnFormula>
    </tableColumn>
    <tableColumn id="7" name="3match" dataDxfId="21">
      <calculatedColumnFormula>COUNTIFS(JOs[Dept],Cand[[#This Row],[Dept]],JOs[Relo],Cand[[#This Row],[Relo]],JOs[2DigZip],Cand[[#This Row],[2DigZip]])+(0.00001*ROW())</calculatedColumnFormula>
    </tableColumn>
    <tableColumn id="11" name="5match" dataDxfId="20">
      <calculatedColumnFormula>COUNTIFS(JOs[practice],Cand[[#This Row],[practice]],JOs[Status],Cand[[#This Row],[Status]],JOs[Dept],Cand[[#This Row],[Dept]],JOs[Relo],Cand[[#This Row],[Relo]],JOs[2DigZip],Cand[[#This Row],[2DigZip]])+(0.00001*ROW())</calculatedColumnFormula>
    </tableColumn>
    <tableColumn id="8" name="ComboMatch" dataDxfId="19">
      <calculatedColumnFormula>COUNTIFS(JOs[Dept],Cand[[#This Row],[Dept]],JOs[Relo],Cand[[#This Row],[Relo]],JOs[2DigZip],Cand[[#This Row],[2DigZip]])+(0.00001*ROW())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ResultsTable" displayName="ResultsTable" ref="N1:Q21" totalsRowShown="0" headerRowDxfId="18" headerRowBorderDxfId="17" tableBorderDxfId="16" totalsRowBorderDxfId="15">
  <autoFilter ref="N1:Q21"/>
  <tableColumns count="4">
    <tableColumn id="1" name="StatRes" dataDxfId="14">
      <calculatedColumnFormula>IF((ISNUMBER(SEARCH("in play",[1]!CandTable[[#This Row],[Status]]))+ISNUMBER(SEARCH("ready",[1]!CandTable[[#This Row],[Status]])))*([1]!JOtable[[#This Row],[Status]]="in play"),"1","0")</calculatedColumnFormula>
    </tableColumn>
    <tableColumn id="2" name="EmpPrefRes" dataDxfId="13">
      <calculatedColumnFormula>IF((ISNUMBER(SEARCH("contract",[1]!CandTable[[#This Row],[EmpPref]]))+ISNUMBER(SEARCH("perm",[1]!CandTable[[#This Row],[EmpPref]])))*([1]!JOtable[[#This Row],[EmpPref]]="contract"),"1","0")</calculatedColumnFormula>
    </tableColumn>
    <tableColumn id="3" name="Est STEP Results" dataDxfId="12"/>
    <tableColumn id="4" name="STEP Results2" dataDxfId="11">
      <calculatedColumnFormula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JOs" displayName="JOs" ref="A1:G101" totalsRowShown="0" headerRowDxfId="10" dataDxfId="8" headerRowBorderDxfId="9">
  <autoFilter ref="A1:G101"/>
  <sortState ref="A2:E26">
    <sortCondition ref="A1:A26"/>
  </sortState>
  <tableColumns count="7">
    <tableColumn id="1" name="JobOrderID" dataDxfId="7"/>
    <tableColumn id="2" name="practice" dataDxfId="6"/>
    <tableColumn id="3" name="Status" dataDxfId="5"/>
    <tableColumn id="7" name="Dept" dataDxfId="4"/>
    <tableColumn id="6" name="Relo" dataDxfId="3"/>
    <tableColumn id="4" name="PubZip" dataDxfId="2"/>
    <tableColumn id="5" name="2DigZip" dataDxfId="1">
      <calculatedColumnFormula>LEFT(F2, 2)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zoomScale="90" zoomScaleNormal="90" workbookViewId="0">
      <pane ySplit="1" topLeftCell="A2" activePane="bottomLeft" state="frozen"/>
      <selection pane="bottomLeft" activeCell="J11" sqref="J11"/>
    </sheetView>
  </sheetViews>
  <sheetFormatPr defaultRowHeight="14.4" x14ac:dyDescent="0.3"/>
  <cols>
    <col min="1" max="1" width="2.44140625" customWidth="1"/>
    <col min="2" max="2" width="10.5546875" customWidth="1"/>
    <col min="3" max="3" width="10.33203125" hidden="1" customWidth="1"/>
    <col min="4" max="4" width="9.33203125" customWidth="1"/>
    <col min="5" max="5" width="9" customWidth="1"/>
    <col min="6" max="6" width="11.44140625" customWidth="1"/>
    <col min="7" max="7" width="86.44140625" customWidth="1"/>
    <col min="8" max="8" width="9" customWidth="1"/>
  </cols>
  <sheetData>
    <row r="1" spans="1:7" ht="30" customHeight="1" x14ac:dyDescent="0.3">
      <c r="B1" s="1" t="s">
        <v>10</v>
      </c>
      <c r="C1" s="1" t="s">
        <v>16</v>
      </c>
      <c r="D1" s="1" t="s">
        <v>17</v>
      </c>
      <c r="E1" s="1" t="s">
        <v>24</v>
      </c>
      <c r="F1" s="1" t="s">
        <v>43</v>
      </c>
      <c r="G1" s="1" t="s">
        <v>2</v>
      </c>
    </row>
    <row r="2" spans="1:7" ht="15" customHeight="1" x14ac:dyDescent="0.3">
      <c r="A2" s="3">
        <v>1</v>
      </c>
      <c r="B2" s="14">
        <f>IFERROR(INDEX(Cand[CandidateID],MATCH(LARGE(Cand[5match],A2),Cand[5match],0)),"")</f>
        <v>9750244</v>
      </c>
      <c r="C2" s="15">
        <f>IF(Combo[[#This Row],[CandidateID]]="","",INDEX(Cand[2match],MATCH(Combo[[#This Row],[CandidateID]],Cand[CandidateID],0)))</f>
        <v>41.001449999999998</v>
      </c>
      <c r="D2" s="16">
        <f>IF(Combo[[#This Row],[CandidateID]]="","",INDEX(Cand[3match],MATCH(Combo[[#This Row],[CandidateID]],Cand[CandidateID],0)))</f>
        <v>18.001449999999998</v>
      </c>
      <c r="E2" s="16">
        <f>IF(Combo[[#This Row],[CandidateID]]="","",INDEX(Cand[5match],MATCH(Combo[[#This Row],[CandidateID]],Cand[CandidateID],0)))</f>
        <v>12.00145</v>
      </c>
      <c r="F2" s="16"/>
      <c r="G2" s="17" t="str">
        <f t="array" ref="G2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3" spans="1:7" ht="15" customHeight="1" x14ac:dyDescent="0.3">
      <c r="A3" s="3">
        <v>2</v>
      </c>
      <c r="B3" s="14">
        <f>IFERROR(INDEX(Cand[CandidateID],MATCH(LARGE(Cand[5match],A3),Cand[5match],0)),"")</f>
        <v>9750241</v>
      </c>
      <c r="C3" s="15">
        <f>IF(Combo[[#This Row],[CandidateID]]="","",INDEX(Cand[2match],MATCH(Combo[[#This Row],[CandidateID]],Cand[CandidateID],0)))</f>
        <v>41.001420000000003</v>
      </c>
      <c r="D3" s="16">
        <f>IF(Combo[[#This Row],[CandidateID]]="","",INDEX(Cand[3match],MATCH(Combo[[#This Row],[CandidateID]],Cand[CandidateID],0)))</f>
        <v>18.00142</v>
      </c>
      <c r="E3" s="16">
        <f>IF(Combo[[#This Row],[CandidateID]]="","",INDEX(Cand[5match],MATCH(Combo[[#This Row],[CandidateID]],Cand[CandidateID],0)))</f>
        <v>12.00142</v>
      </c>
      <c r="F3" s="16"/>
      <c r="G3" s="17" t="str">
        <f t="array" ref="G3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4" spans="1:7" ht="15" customHeight="1" x14ac:dyDescent="0.3">
      <c r="A4" s="3">
        <v>3</v>
      </c>
      <c r="B4" s="14">
        <f>IFERROR(INDEX(Cand[CandidateID],MATCH(LARGE(Cand[5match],A4),Cand[5match],0)),"")</f>
        <v>9750224</v>
      </c>
      <c r="C4" s="15">
        <f>IF(Combo[[#This Row],[CandidateID]]="","",INDEX(Cand[2match],MATCH(Combo[[#This Row],[CandidateID]],Cand[CandidateID],0)))</f>
        <v>41.001249999999999</v>
      </c>
      <c r="D4" s="16">
        <f>IF(Combo[[#This Row],[CandidateID]]="","",INDEX(Cand[3match],MATCH(Combo[[#This Row],[CandidateID]],Cand[CandidateID],0)))</f>
        <v>18.001249999999999</v>
      </c>
      <c r="E4" s="16">
        <f>IF(Combo[[#This Row],[CandidateID]]="","",INDEX(Cand[5match],MATCH(Combo[[#This Row],[CandidateID]],Cand[CandidateID],0)))</f>
        <v>12.001250000000001</v>
      </c>
      <c r="F4" s="16"/>
      <c r="G4" s="17" t="str">
        <f t="array" ref="G4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5" spans="1:7" ht="15" customHeight="1" x14ac:dyDescent="0.3">
      <c r="A5" s="3">
        <v>4</v>
      </c>
      <c r="B5" s="14">
        <f>IFERROR(INDEX(Cand[CandidateID],MATCH(LARGE(Cand[5match],A5),Cand[5match],0)),"")</f>
        <v>9750192</v>
      </c>
      <c r="C5" s="15">
        <f>IF(Combo[[#This Row],[CandidateID]]="","",INDEX(Cand[2match],MATCH(Combo[[#This Row],[CandidateID]],Cand[CandidateID],0)))</f>
        <v>41.000929999999997</v>
      </c>
      <c r="D5" s="16">
        <f>IF(Combo[[#This Row],[CandidateID]]="","",INDEX(Cand[3match],MATCH(Combo[[#This Row],[CandidateID]],Cand[CandidateID],0)))</f>
        <v>18.00093</v>
      </c>
      <c r="E5" s="16">
        <f>IF(Combo[[#This Row],[CandidateID]]="","",INDEX(Cand[5match],MATCH(Combo[[#This Row],[CandidateID]],Cand[CandidateID],0)))</f>
        <v>12.00093</v>
      </c>
      <c r="F5" s="16"/>
      <c r="G5" s="17" t="str">
        <f t="array" ref="G5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6" spans="1:7" ht="15" customHeight="1" x14ac:dyDescent="0.3">
      <c r="A6" s="3">
        <v>5</v>
      </c>
      <c r="B6" s="14">
        <f>IFERROR(INDEX(Cand[CandidateID],MATCH(LARGE(Cand[5match],A6),Cand[5match],0)),"")</f>
        <v>9750178</v>
      </c>
      <c r="C6" s="15">
        <f>IF(Combo[[#This Row],[CandidateID]]="","",INDEX(Cand[2match],MATCH(Combo[[#This Row],[CandidateID]],Cand[CandidateID],0)))</f>
        <v>41.000790000000002</v>
      </c>
      <c r="D6" s="16">
        <f>IF(Combo[[#This Row],[CandidateID]]="","",INDEX(Cand[3match],MATCH(Combo[[#This Row],[CandidateID]],Cand[CandidateID],0)))</f>
        <v>18.000789999999999</v>
      </c>
      <c r="E6" s="16">
        <f>IF(Combo[[#This Row],[CandidateID]]="","",INDEX(Cand[5match],MATCH(Combo[[#This Row],[CandidateID]],Cand[CandidateID],0)))</f>
        <v>12.00079</v>
      </c>
      <c r="F6" s="16"/>
      <c r="G6" s="17" t="str">
        <f t="array" ref="G6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7" spans="1:7" ht="15" customHeight="1" x14ac:dyDescent="0.3">
      <c r="A7" s="3">
        <v>6</v>
      </c>
      <c r="B7" s="18">
        <f>IFERROR(INDEX(Cand[CandidateID],MATCH(LARGE(Cand[5match],A7),Cand[5match],0)),"")</f>
        <v>9750121</v>
      </c>
      <c r="C7" s="15">
        <f>IF(Combo[[#This Row],[CandidateID]]="","",INDEX(Cand[2match],MATCH(Combo[[#This Row],[CandidateID]],Cand[CandidateID],0)))</f>
        <v>41.000219999999999</v>
      </c>
      <c r="D7" s="16">
        <f>IF(Combo[[#This Row],[CandidateID]]="","",INDEX(Cand[3match],MATCH(Combo[[#This Row],[CandidateID]],Cand[CandidateID],0)))</f>
        <v>18.000219999999999</v>
      </c>
      <c r="E7" s="16">
        <f>IF(Combo[[#This Row],[CandidateID]]="","",INDEX(Cand[5match],MATCH(Combo[[#This Row],[CandidateID]],Cand[CandidateID],0)))</f>
        <v>12.000220000000001</v>
      </c>
      <c r="F7" s="16"/>
      <c r="G7" s="19" t="str">
        <f t="array" ref="G7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16303, 16341, 16347, 16352, 16358, 16361, 16363, 16369, 16372, 16376, 16378, 16388</v>
      </c>
    </row>
    <row r="8" spans="1:7" ht="15" customHeight="1" x14ac:dyDescent="0.3">
      <c r="A8" s="3">
        <v>7</v>
      </c>
      <c r="B8" s="18">
        <f>IFERROR(INDEX(Cand[CandidateID],MATCH(LARGE(Cand[5match],A8),Cand[5match],0)),"")</f>
        <v>9750296</v>
      </c>
      <c r="C8" s="15">
        <f>IF(Combo[[#This Row],[CandidateID]]="","",INDEX(Cand[2match],MATCH(Combo[[#This Row],[CandidateID]],Cand[CandidateID],0)))</f>
        <v>41.00197</v>
      </c>
      <c r="D8" s="16">
        <f>IF(Combo[[#This Row],[CandidateID]]="","",INDEX(Cand[3match],MATCH(Combo[[#This Row],[CandidateID]],Cand[CandidateID],0)))</f>
        <v>15.00197</v>
      </c>
      <c r="E8" s="16">
        <f>IF(Combo[[#This Row],[CandidateID]]="","",INDEX(Cand[5match],MATCH(Combo[[#This Row],[CandidateID]],Cand[CandidateID],0)))</f>
        <v>7.00197</v>
      </c>
      <c r="F8" s="16"/>
      <c r="G8" s="19" t="str">
        <f t="array" ref="G8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16342, 16345, 16364, 16367, 16370, 16377, 16386</v>
      </c>
    </row>
    <row r="9" spans="1:7" ht="15" customHeight="1" x14ac:dyDescent="0.3">
      <c r="A9" s="3">
        <v>8</v>
      </c>
      <c r="B9" s="18">
        <f>IFERROR(INDEX(Cand[CandidateID],MATCH(LARGE(Cand[5match],A9),Cand[5match],0)),"")</f>
        <v>9750279</v>
      </c>
      <c r="C9" s="15">
        <f>IF(Combo[[#This Row],[CandidateID]]="","",INDEX(Cand[2match],MATCH(Combo[[#This Row],[CandidateID]],Cand[CandidateID],0)))</f>
        <v>41.001800000000003</v>
      </c>
      <c r="D9" s="16">
        <f>IF(Combo[[#This Row],[CandidateID]]="","",INDEX(Cand[3match],MATCH(Combo[[#This Row],[CandidateID]],Cand[CandidateID],0)))</f>
        <v>15.001799999999999</v>
      </c>
      <c r="E9" s="16">
        <f>IF(Combo[[#This Row],[CandidateID]]="","",INDEX(Cand[5match],MATCH(Combo[[#This Row],[CandidateID]],Cand[CandidateID],0)))</f>
        <v>7.0018000000000002</v>
      </c>
      <c r="F9" s="16"/>
      <c r="G9" s="19" t="str">
        <f t="array" ref="G9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16342, 16345, 16364, 16367, 16370, 16377, 16386</v>
      </c>
    </row>
    <row r="10" spans="1:7" ht="15" customHeight="1" x14ac:dyDescent="0.3">
      <c r="A10" s="3">
        <v>9</v>
      </c>
      <c r="B10" s="14">
        <f>IFERROR(INDEX(Cand[CandidateID],MATCH(LARGE(Cand[5match],A10),Cand[5match],0)),"")</f>
        <v>9750263</v>
      </c>
      <c r="C10" s="15">
        <f>IF(Combo[[#This Row],[CandidateID]]="","",INDEX(Cand[2match],MATCH(Combo[[#This Row],[CandidateID]],Cand[CandidateID],0)))</f>
        <v>41.001640000000002</v>
      </c>
      <c r="D10" s="16">
        <f>IF(Combo[[#This Row],[CandidateID]]="","",INDEX(Cand[3match],MATCH(Combo[[#This Row],[CandidateID]],Cand[CandidateID],0)))</f>
        <v>15.00164</v>
      </c>
      <c r="E10" s="16">
        <f>IF(Combo[[#This Row],[CandidateID]]="","",INDEX(Cand[5match],MATCH(Combo[[#This Row],[CandidateID]],Cand[CandidateID],0)))</f>
        <v>7.0016400000000001</v>
      </c>
      <c r="F10" s="16"/>
      <c r="G10" s="17" t="str">
        <f t="array" ref="G10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16342, 16345, 16364, 16367, 16370, 16377, 16386</v>
      </c>
    </row>
    <row r="11" spans="1:7" ht="15" customHeight="1" x14ac:dyDescent="0.3">
      <c r="A11" s="3">
        <v>10</v>
      </c>
      <c r="B11" s="14">
        <f>IFERROR(INDEX(Cand[CandidateID],MATCH(LARGE(Cand[5match],A11),Cand[5match],0)),"")</f>
        <v>9750236</v>
      </c>
      <c r="C11" s="15">
        <f>IF(Combo[[#This Row],[CandidateID]]="","",INDEX(Cand[2match],MATCH(Combo[[#This Row],[CandidateID]],Cand[CandidateID],0)))</f>
        <v>41.001370000000001</v>
      </c>
      <c r="D11" s="16">
        <f>IF(Combo[[#This Row],[CandidateID]]="","",INDEX(Cand[3match],MATCH(Combo[[#This Row],[CandidateID]],Cand[CandidateID],0)))</f>
        <v>15.00137</v>
      </c>
      <c r="E11" s="16">
        <f>IF(Combo[[#This Row],[CandidateID]]="","",INDEX(Cand[5match],MATCH(Combo[[#This Row],[CandidateID]],Cand[CandidateID],0)))</f>
        <v>7.0013699999999996</v>
      </c>
      <c r="F11" s="16"/>
      <c r="G11" s="17" t="str">
        <f t="array" ref="G11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16342, 16345, 16364, 16367, 16370, 16377, 16386</v>
      </c>
    </row>
    <row r="12" spans="1:7" ht="15" customHeight="1" x14ac:dyDescent="0.3">
      <c r="A12" s="3">
        <v>11</v>
      </c>
      <c r="B12" s="14">
        <f>IFERROR(INDEX(Cand[CandidateID],MATCH(LARGE(Cand[5match],A12),Cand[5match],0)),"")</f>
        <v>9750246</v>
      </c>
      <c r="C12" s="15">
        <f>IF(Combo[[#This Row],[CandidateID]]="","",INDEX(Cand[2match],MATCH(Combo[[#This Row],[CandidateID]],Cand[CandidateID],0)))</f>
        <v>26.001470000000001</v>
      </c>
      <c r="D12" s="16">
        <f>IF(Combo[[#This Row],[CandidateID]]="","",INDEX(Cand[3match],MATCH(Combo[[#This Row],[CandidateID]],Cand[CandidateID],0)))</f>
        <v>12.001469999999999</v>
      </c>
      <c r="E12" s="16">
        <f>IF(Combo[[#This Row],[CandidateID]]="","",INDEX(Cand[5match],MATCH(Combo[[#This Row],[CandidateID]],Cand[CandidateID],0)))</f>
        <v>6.0014700000000003</v>
      </c>
      <c r="F12" s="16"/>
      <c r="G12" s="17" t="str">
        <f t="array" ref="G12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16309, 16343, 16349, 16365, 16371, 16387</v>
      </c>
    </row>
    <row r="13" spans="1:7" ht="15" customHeight="1" x14ac:dyDescent="0.3">
      <c r="A13" s="3">
        <v>12</v>
      </c>
      <c r="B13" s="14">
        <f>IFERROR(INDEX(Cand[CandidateID],MATCH(LARGE(Cand[5match],A13),Cand[5match],0)),"")</f>
        <v>9750136</v>
      </c>
      <c r="C13" s="15">
        <f>IF(Combo[[#This Row],[CandidateID]]="","",INDEX(Cand[2match],MATCH(Combo[[#This Row],[CandidateID]],Cand[CandidateID],0)))</f>
        <v>26.00037</v>
      </c>
      <c r="D13" s="16">
        <f>IF(Combo[[#This Row],[CandidateID]]="","",INDEX(Cand[3match],MATCH(Combo[[#This Row],[CandidateID]],Cand[CandidateID],0)))</f>
        <v>12.00037</v>
      </c>
      <c r="E13" s="16">
        <f>IF(Combo[[#This Row],[CandidateID]]="","",INDEX(Cand[5match],MATCH(Combo[[#This Row],[CandidateID]],Cand[CandidateID],0)))</f>
        <v>6.0003700000000002</v>
      </c>
      <c r="F13" s="16"/>
      <c r="G13" s="17" t="str">
        <f t="array" ref="G13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16309, 16343, 16349, 16365, 16371, 16387</v>
      </c>
    </row>
    <row r="14" spans="1:7" ht="15" customHeight="1" x14ac:dyDescent="0.3">
      <c r="A14" s="3">
        <v>13</v>
      </c>
      <c r="B14" s="14">
        <f>IFERROR(INDEX(Cand[CandidateID],MATCH(LARGE(Cand[5match],A14),Cand[5match],0)),"")</f>
        <v>9750282</v>
      </c>
      <c r="C14" s="15">
        <f>IF(Combo[[#This Row],[CandidateID]]="","",INDEX(Cand[2match],MATCH(Combo[[#This Row],[CandidateID]],Cand[CandidateID],0)))</f>
        <v>41.001829999999998</v>
      </c>
      <c r="D14" s="16">
        <f>IF(Combo[[#This Row],[CandidateID]]="","",INDEX(Cand[3match],MATCH(Combo[[#This Row],[CandidateID]],Cand[CandidateID],0)))</f>
        <v>8.00183</v>
      </c>
      <c r="E14" s="16">
        <f>IF(Combo[[#This Row],[CandidateID]]="","",INDEX(Cand[5match],MATCH(Combo[[#This Row],[CandidateID]],Cand[CandidateID],0)))</f>
        <v>5.00183</v>
      </c>
      <c r="F14" s="16"/>
      <c r="G14" s="17" t="str">
        <f t="array" ref="G14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16339, 16374, 16380, 16392, 16399</v>
      </c>
    </row>
    <row r="15" spans="1:7" ht="15" customHeight="1" x14ac:dyDescent="0.3">
      <c r="A15" s="3">
        <v>14</v>
      </c>
      <c r="B15" s="14">
        <f>IFERROR(INDEX(Cand[CandidateID],MATCH(LARGE(Cand[5match],A15),Cand[5match],0)),"")</f>
        <v>9750277</v>
      </c>
      <c r="C15" s="15">
        <f>IF(Combo[[#This Row],[CandidateID]]="","",INDEX(Cand[2match],MATCH(Combo[[#This Row],[CandidateID]],Cand[CandidateID],0)))</f>
        <v>41.001779999999997</v>
      </c>
      <c r="D15" s="16">
        <f>IF(Combo[[#This Row],[CandidateID]]="","",INDEX(Cand[3match],MATCH(Combo[[#This Row],[CandidateID]],Cand[CandidateID],0)))</f>
        <v>8.0017800000000001</v>
      </c>
      <c r="E15" s="16">
        <f>IF(Combo[[#This Row],[CandidateID]]="","",INDEX(Cand[5match],MATCH(Combo[[#This Row],[CandidateID]],Cand[CandidateID],0)))</f>
        <v>5.0017800000000001</v>
      </c>
      <c r="F15" s="16"/>
      <c r="G15" s="17" t="str">
        <f t="array" ref="G15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16339, 16374, 16380, 16392, 16399</v>
      </c>
    </row>
    <row r="16" spans="1:7" ht="15" customHeight="1" x14ac:dyDescent="0.3">
      <c r="A16" s="3">
        <v>15</v>
      </c>
      <c r="B16" s="14">
        <f>IFERROR(INDEX(Cand[CandidateID],MATCH(LARGE(Cand[5match],A16),Cand[5match],0)),"")</f>
        <v>9750269</v>
      </c>
      <c r="C16" s="15">
        <f>IF(Combo[[#This Row],[CandidateID]]="","",INDEX(Cand[2match],MATCH(Combo[[#This Row],[CandidateID]],Cand[CandidateID],0)))</f>
        <v>20.0017</v>
      </c>
      <c r="D16" s="16">
        <f>IF(Combo[[#This Row],[CandidateID]]="","",INDEX(Cand[3match],MATCH(Combo[[#This Row],[CandidateID]],Cand[CandidateID],0)))</f>
        <v>10.0017</v>
      </c>
      <c r="E16" s="16">
        <f>IF(Combo[[#This Row],[CandidateID]]="","",INDEX(Cand[5match],MATCH(Combo[[#This Row],[CandidateID]],Cand[CandidateID],0)))</f>
        <v>5.0016999999999996</v>
      </c>
      <c r="F16" s="16"/>
      <c r="G16" s="17" t="str">
        <f t="array" ref="G16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16304, 16338, 16373, 16379, 16382</v>
      </c>
    </row>
    <row r="17" spans="1:7" ht="15" customHeight="1" x14ac:dyDescent="0.3">
      <c r="A17" s="3">
        <v>16</v>
      </c>
      <c r="B17" s="14">
        <f>IFERROR(INDEX(Cand[CandidateID],MATCH(LARGE(Cand[5match],A17),Cand[5match],0)),"")</f>
        <v>9750261</v>
      </c>
      <c r="C17" s="15">
        <f>IF(Combo[[#This Row],[CandidateID]]="","",INDEX(Cand[2match],MATCH(Combo[[#This Row],[CandidateID]],Cand[CandidateID],0)))</f>
        <v>41.001620000000003</v>
      </c>
      <c r="D17" s="16">
        <f>IF(Combo[[#This Row],[CandidateID]]="","",INDEX(Cand[3match],MATCH(Combo[[#This Row],[CandidateID]],Cand[CandidateID],0)))</f>
        <v>8.0016200000000008</v>
      </c>
      <c r="E17" s="16">
        <f>IF(Combo[[#This Row],[CandidateID]]="","",INDEX(Cand[5match],MATCH(Combo[[#This Row],[CandidateID]],Cand[CandidateID],0)))</f>
        <v>5.00162</v>
      </c>
      <c r="F17" s="16"/>
      <c r="G17" s="17" t="str">
        <f t="array" ref="G17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16339, 16374, 16380, 16392, 16399</v>
      </c>
    </row>
    <row r="18" spans="1:7" ht="15" customHeight="1" x14ac:dyDescent="0.3">
      <c r="A18" s="3">
        <v>17</v>
      </c>
      <c r="B18" s="14">
        <f>IFERROR(INDEX(Cand[CandidateID],MATCH(LARGE(Cand[5match],A18),Cand[5match],0)),"")</f>
        <v>9750234</v>
      </c>
      <c r="C18" s="15">
        <f>IF(Combo[[#This Row],[CandidateID]]="","",INDEX(Cand[2match],MATCH(Combo[[#This Row],[CandidateID]],Cand[CandidateID],0)))</f>
        <v>41.001350000000002</v>
      </c>
      <c r="D18" s="16">
        <f>IF(Combo[[#This Row],[CandidateID]]="","",INDEX(Cand[3match],MATCH(Combo[[#This Row],[CandidateID]],Cand[CandidateID],0)))</f>
        <v>8.0013500000000004</v>
      </c>
      <c r="E18" s="16">
        <f>IF(Combo[[#This Row],[CandidateID]]="","",INDEX(Cand[5match],MATCH(Combo[[#This Row],[CandidateID]],Cand[CandidateID],0)))</f>
        <v>5.0013500000000004</v>
      </c>
      <c r="F18" s="16"/>
      <c r="G18" s="17" t="str">
        <f t="array" ref="G18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16339, 16374, 16380, 16392, 16399</v>
      </c>
    </row>
    <row r="19" spans="1:7" ht="15" customHeight="1" x14ac:dyDescent="0.3">
      <c r="A19" s="3">
        <v>18</v>
      </c>
      <c r="B19" s="14">
        <f>IFERROR(INDEX(Cand[CandidateID],MATCH(LARGE(Cand[5match],A19),Cand[5match],0)),"")</f>
        <v>9750194</v>
      </c>
      <c r="C19" s="15">
        <f>IF(Combo[[#This Row],[CandidateID]]="","",INDEX(Cand[2match],MATCH(Combo[[#This Row],[CandidateID]],Cand[CandidateID],0)))</f>
        <v>20.00095</v>
      </c>
      <c r="D19" s="16">
        <f>IF(Combo[[#This Row],[CandidateID]]="","",INDEX(Cand[3match],MATCH(Combo[[#This Row],[CandidateID]],Cand[CandidateID],0)))</f>
        <v>10.00095</v>
      </c>
      <c r="E19" s="16">
        <f>IF(Combo[[#This Row],[CandidateID]]="","",INDEX(Cand[5match],MATCH(Combo[[#This Row],[CandidateID]],Cand[CandidateID],0)))</f>
        <v>5.0009499999999996</v>
      </c>
      <c r="F19" s="16"/>
      <c r="G19" s="17" t="str">
        <f t="array" ref="G19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16304, 16338, 16373, 16379, 16382</v>
      </c>
    </row>
    <row r="20" spans="1:7" ht="15" customHeight="1" x14ac:dyDescent="0.3">
      <c r="A20" s="3">
        <v>19</v>
      </c>
      <c r="B20" s="18">
        <f>IFERROR(INDEX(Cand[CandidateID],MATCH(LARGE(Cand[5match],A20),Cand[5match],0)),"")</f>
        <v>9750287</v>
      </c>
      <c r="C20" s="15">
        <f>IF(Combo[[#This Row],[CandidateID]]="","",INDEX(Cand[2match],MATCH(Combo[[#This Row],[CandidateID]],Cand[CandidateID],0)))</f>
        <v>26.00188</v>
      </c>
      <c r="D20" s="16">
        <f>IF(Combo[[#This Row],[CandidateID]]="","",INDEX(Cand[3match],MATCH(Combo[[#This Row],[CandidateID]],Cand[CandidateID],0)))</f>
        <v>10.00188</v>
      </c>
      <c r="E20" s="16">
        <f>IF(Combo[[#This Row],[CandidateID]]="","",INDEX(Cand[5match],MATCH(Combo[[#This Row],[CandidateID]],Cand[CandidateID],0)))</f>
        <v>4.0018799999999999</v>
      </c>
      <c r="F20" s="16"/>
      <c r="G20" s="19" t="str">
        <f t="array" ref="G20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16337, 16340, 16362, 16375</v>
      </c>
    </row>
    <row r="21" spans="1:7" ht="15" customHeight="1" x14ac:dyDescent="0.3">
      <c r="A21" s="3">
        <v>20</v>
      </c>
      <c r="B21" s="20">
        <f>IFERROR(INDEX(Cand[CandidateID],MATCH(LARGE(Cand[5match],A21),Cand[5match],0)),"")</f>
        <v>9750281</v>
      </c>
      <c r="C21" s="21">
        <f>IF(Combo[[#This Row],[CandidateID]]="","",INDEX(Cand[2match],MATCH(Combo[[#This Row],[CandidateID]],Cand[CandidateID],0)))</f>
        <v>26.001819999999999</v>
      </c>
      <c r="D21" s="22">
        <f>IF(Combo[[#This Row],[CandidateID]]="","",INDEX(Cand[3match],MATCH(Combo[[#This Row],[CandidateID]],Cand[CandidateID],0)))</f>
        <v>12.00182</v>
      </c>
      <c r="E21" s="22">
        <f>IF(Combo[[#This Row],[CandidateID]]="","",INDEX(Cand[5match],MATCH(Combo[[#This Row],[CandidateID]],Cand[CandidateID],0)))</f>
        <v>4.0018200000000004</v>
      </c>
      <c r="F21" s="22"/>
      <c r="G21" s="23" t="str">
        <f t="array" ref="G21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16360, 16383, 16390, 16397</v>
      </c>
    </row>
    <row r="22" spans="1:7" ht="15" customHeight="1" x14ac:dyDescent="0.3">
      <c r="A22" s="3">
        <v>21</v>
      </c>
      <c r="B22" s="18">
        <f>IFERROR(INDEX(Cand[CandidateID],MATCH(LARGE(Cand[5match],A22),Cand[5match],0)),"")</f>
        <v>9750266</v>
      </c>
      <c r="C22" s="15">
        <f>IF(Combo[[#This Row],[CandidateID]]="","",INDEX(Cand[2match],MATCH(Combo[[#This Row],[CandidateID]],Cand[CandidateID],0)))</f>
        <v>26.001670000000001</v>
      </c>
      <c r="D22" s="16">
        <f>IF(Combo[[#This Row],[CandidateID]]="","",INDEX(Cand[3match],MATCH(Combo[[#This Row],[CandidateID]],Cand[CandidateID],0)))</f>
        <v>12.001670000000001</v>
      </c>
      <c r="E22" s="16">
        <f>IF(Combo[[#This Row],[CandidateID]]="","",INDEX(Cand[5match],MATCH(Combo[[#This Row],[CandidateID]],Cand[CandidateID],0)))</f>
        <v>4.0016699999999998</v>
      </c>
      <c r="F22" s="16"/>
      <c r="G22" s="19" t="str">
        <f t="array" ref="G22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16360, 16383, 16390, 16397</v>
      </c>
    </row>
    <row r="23" spans="1:7" ht="15" customHeight="1" x14ac:dyDescent="0.3">
      <c r="A23" s="3">
        <v>22</v>
      </c>
      <c r="B23" s="18">
        <f>IFERROR(INDEX(Cand[CandidateID],MATCH(LARGE(Cand[5match],A23),Cand[5match],0)),"")</f>
        <v>9750231</v>
      </c>
      <c r="C23" s="15">
        <f>IF(Combo[[#This Row],[CandidateID]]="","",INDEX(Cand[2match],MATCH(Combo[[#This Row],[CandidateID]],Cand[CandidateID],0)))</f>
        <v>41.00132</v>
      </c>
      <c r="D23" s="16">
        <f>IF(Combo[[#This Row],[CandidateID]]="","",INDEX(Cand[3match],MATCH(Combo[[#This Row],[CandidateID]],Cand[CandidateID],0)))</f>
        <v>15.00132</v>
      </c>
      <c r="E23" s="16">
        <f>IF(Combo[[#This Row],[CandidateID]]="","",INDEX(Cand[5match],MATCH(Combo[[#This Row],[CandidateID]],Cand[CandidateID],0)))</f>
        <v>4.0013199999999998</v>
      </c>
      <c r="F23" s="16"/>
      <c r="G23" s="19" t="str">
        <f t="array" ref="G23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16356, 16389, 16394, 16396</v>
      </c>
    </row>
    <row r="24" spans="1:7" ht="15" customHeight="1" x14ac:dyDescent="0.3">
      <c r="A24" s="3">
        <v>23</v>
      </c>
      <c r="B24" s="18">
        <f>IFERROR(INDEX(Cand[CandidateID],MATCH(LARGE(Cand[5match],A24),Cand[5match],0)),"")</f>
        <v>9750223</v>
      </c>
      <c r="C24" s="15">
        <f>IF(Combo[[#This Row],[CandidateID]]="","",INDEX(Cand[2match],MATCH(Combo[[#This Row],[CandidateID]],Cand[CandidateID],0)))</f>
        <v>26.001239999999999</v>
      </c>
      <c r="D24" s="16">
        <f>IF(Combo[[#This Row],[CandidateID]]="","",INDEX(Cand[3match],MATCH(Combo[[#This Row],[CandidateID]],Cand[CandidateID],0)))</f>
        <v>10.001239999999999</v>
      </c>
      <c r="E24" s="16">
        <f>IF(Combo[[#This Row],[CandidateID]]="","",INDEX(Cand[5match],MATCH(Combo[[#This Row],[CandidateID]],Cand[CandidateID],0)))</f>
        <v>4.0012400000000001</v>
      </c>
      <c r="F24" s="16"/>
      <c r="G24" s="19" t="str">
        <f t="array" ref="G24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16337, 16340, 16362, 16375</v>
      </c>
    </row>
    <row r="25" spans="1:7" ht="15" customHeight="1" x14ac:dyDescent="0.3">
      <c r="A25" s="3">
        <v>24</v>
      </c>
      <c r="B25" s="18">
        <f>IFERROR(INDEX(Cand[CandidateID],MATCH(LARGE(Cand[5match],A25),Cand[5match],0)),"")</f>
        <v>9750215</v>
      </c>
      <c r="C25" s="15">
        <f>IF(Combo[[#This Row],[CandidateID]]="","",INDEX(Cand[2match],MATCH(Combo[[#This Row],[CandidateID]],Cand[CandidateID],0)))</f>
        <v>26.001159999999999</v>
      </c>
      <c r="D25" s="16">
        <f>IF(Combo[[#This Row],[CandidateID]]="","",INDEX(Cand[3match],MATCH(Combo[[#This Row],[CandidateID]],Cand[CandidateID],0)))</f>
        <v>10.00116</v>
      </c>
      <c r="E25" s="16">
        <f>IF(Combo[[#This Row],[CandidateID]]="","",INDEX(Cand[5match],MATCH(Combo[[#This Row],[CandidateID]],Cand[CandidateID],0)))</f>
        <v>4.0011599999999996</v>
      </c>
      <c r="F25" s="16"/>
      <c r="G25" s="19" t="str">
        <f t="array" ref="G25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16337, 16340, 16362, 16375</v>
      </c>
    </row>
    <row r="26" spans="1:7" ht="15" customHeight="1" x14ac:dyDescent="0.3">
      <c r="A26" s="3">
        <v>25</v>
      </c>
      <c r="B26" s="20">
        <f>IFERROR(INDEX(Cand[CandidateID],MATCH(LARGE(Cand[5match],A26),Cand[5match],0)),"")</f>
        <v>9750202</v>
      </c>
      <c r="C26" s="21">
        <f>IF(Combo[[#This Row],[CandidateID]]="","",INDEX(Cand[2match],MATCH(Combo[[#This Row],[CandidateID]],Cand[CandidateID],0)))</f>
        <v>26.00103</v>
      </c>
      <c r="D26" s="22">
        <f>IF(Combo[[#This Row],[CandidateID]]="","",INDEX(Cand[3match],MATCH(Combo[[#This Row],[CandidateID]],Cand[CandidateID],0)))</f>
        <v>10.00103</v>
      </c>
      <c r="E26" s="22">
        <f>IF(Combo[[#This Row],[CandidateID]]="","",INDEX(Cand[5match],MATCH(Combo[[#This Row],[CandidateID]],Cand[CandidateID],0)))</f>
        <v>4.0010300000000001</v>
      </c>
      <c r="F26" s="22"/>
      <c r="G26" s="23" t="str">
        <f t="array" ref="G26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16337, 16340, 16362, 16375</v>
      </c>
    </row>
    <row r="27" spans="1:7" x14ac:dyDescent="0.3">
      <c r="A27" s="3">
        <v>26</v>
      </c>
      <c r="B27" s="18">
        <f>IFERROR(INDEX(Cand[CandidateID],MATCH(LARGE(Cand[5match],A27),Cand[5match],0)),"")</f>
        <v>9750185</v>
      </c>
      <c r="C27" s="15">
        <f>IF(Combo[[#This Row],[CandidateID]]="","",INDEX(Cand[2match],MATCH(Combo[[#This Row],[CandidateID]],Cand[CandidateID],0)))</f>
        <v>26.000859999999999</v>
      </c>
      <c r="D27" s="16">
        <f>IF(Combo[[#This Row],[CandidateID]]="","",INDEX(Cand[3match],MATCH(Combo[[#This Row],[CandidateID]],Cand[CandidateID],0)))</f>
        <v>10.000859999999999</v>
      </c>
      <c r="E27" s="16">
        <f>IF(Combo[[#This Row],[CandidateID]]="","",INDEX(Cand[5match],MATCH(Combo[[#This Row],[CandidateID]],Cand[CandidateID],0)))</f>
        <v>4.0008600000000003</v>
      </c>
      <c r="F27" s="16"/>
      <c r="G27" s="19" t="str">
        <f t="array" ref="G27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16337, 16340, 16362, 16375</v>
      </c>
    </row>
    <row r="28" spans="1:7" x14ac:dyDescent="0.3">
      <c r="A28" s="3">
        <v>27</v>
      </c>
      <c r="B28" s="18">
        <f>IFERROR(INDEX(Cand[CandidateID],MATCH(LARGE(Cand[5match],A28),Cand[5match],0)),"")</f>
        <v>9750177</v>
      </c>
      <c r="C28" s="15">
        <f>IF(Combo[[#This Row],[CandidateID]]="","",INDEX(Cand[2match],MATCH(Combo[[#This Row],[CandidateID]],Cand[CandidateID],0)))</f>
        <v>41.000779999999999</v>
      </c>
      <c r="D28" s="16">
        <f>IF(Combo[[#This Row],[CandidateID]]="","",INDEX(Cand[3match],MATCH(Combo[[#This Row],[CandidateID]],Cand[CandidateID],0)))</f>
        <v>15.000780000000001</v>
      </c>
      <c r="E28" s="16">
        <f>IF(Combo[[#This Row],[CandidateID]]="","",INDEX(Cand[5match],MATCH(Combo[[#This Row],[CandidateID]],Cand[CandidateID],0)))</f>
        <v>4.0007799999999998</v>
      </c>
      <c r="F28" s="16"/>
      <c r="G28" s="19" t="str">
        <f t="array" ref="G28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16356, 16389, 16394, 16396</v>
      </c>
    </row>
    <row r="29" spans="1:7" x14ac:dyDescent="0.3">
      <c r="A29" s="3">
        <v>28</v>
      </c>
      <c r="B29" s="18">
        <f>IFERROR(INDEX(Cand[CandidateID],MATCH(LARGE(Cand[5match],A29),Cand[5match],0)),"")</f>
        <v>9750149</v>
      </c>
      <c r="C29" s="15">
        <f>IF(Combo[[#This Row],[CandidateID]]="","",INDEX(Cand[2match],MATCH(Combo[[#This Row],[CandidateID]],Cand[CandidateID],0)))</f>
        <v>26.000499999999999</v>
      </c>
      <c r="D29" s="16">
        <f>IF(Combo[[#This Row],[CandidateID]]="","",INDEX(Cand[3match],MATCH(Combo[[#This Row],[CandidateID]],Cand[CandidateID],0)))</f>
        <v>10.000500000000001</v>
      </c>
      <c r="E29" s="16">
        <f>IF(Combo[[#This Row],[CandidateID]]="","",INDEX(Cand[5match],MATCH(Combo[[#This Row],[CandidateID]],Cand[CandidateID],0)))</f>
        <v>4.0004999999999997</v>
      </c>
      <c r="F29" s="16"/>
      <c r="G29" s="19" t="str">
        <f t="array" ref="G29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16317, 16384, 16393, 16400</v>
      </c>
    </row>
    <row r="30" spans="1:7" x14ac:dyDescent="0.3">
      <c r="A30" s="3">
        <v>29</v>
      </c>
      <c r="B30" s="18">
        <f>IFERROR(INDEX(Cand[CandidateID],MATCH(LARGE(Cand[5match],A30),Cand[5match],0)),"")</f>
        <v>9750144</v>
      </c>
      <c r="C30" s="15">
        <f>IF(Combo[[#This Row],[CandidateID]]="","",INDEX(Cand[2match],MATCH(Combo[[#This Row],[CandidateID]],Cand[CandidateID],0)))</f>
        <v>26.000450000000001</v>
      </c>
      <c r="D30" s="16">
        <f>IF(Combo[[#This Row],[CandidateID]]="","",INDEX(Cand[3match],MATCH(Combo[[#This Row],[CandidateID]],Cand[CandidateID],0)))</f>
        <v>10.000450000000001</v>
      </c>
      <c r="E30" s="16">
        <f>IF(Combo[[#This Row],[CandidateID]]="","",INDEX(Cand[5match],MATCH(Combo[[#This Row],[CandidateID]],Cand[CandidateID],0)))</f>
        <v>4.0004499999999998</v>
      </c>
      <c r="F30" s="16"/>
      <c r="G30" s="19" t="str">
        <f t="array" ref="G30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16317, 16384, 16393, 16400</v>
      </c>
    </row>
    <row r="31" spans="1:7" x14ac:dyDescent="0.3">
      <c r="A31" s="3">
        <v>30</v>
      </c>
      <c r="B31" s="18">
        <f>IFERROR(INDEX(Cand[CandidateID],MATCH(LARGE(Cand[5match],A31),Cand[5match],0)),"")</f>
        <v>9750137</v>
      </c>
      <c r="C31" s="15">
        <f>IF(Combo[[#This Row],[CandidateID]]="","",INDEX(Cand[2match],MATCH(Combo[[#This Row],[CandidateID]],Cand[CandidateID],0)))</f>
        <v>26.00038</v>
      </c>
      <c r="D31" s="16">
        <f>IF(Combo[[#This Row],[CandidateID]]="","",INDEX(Cand[3match],MATCH(Combo[[#This Row],[CandidateID]],Cand[CandidateID],0)))</f>
        <v>10.00038</v>
      </c>
      <c r="E31" s="16">
        <f>IF(Combo[[#This Row],[CandidateID]]="","",INDEX(Cand[5match],MATCH(Combo[[#This Row],[CandidateID]],Cand[CandidateID],0)))</f>
        <v>4.0003799999999998</v>
      </c>
      <c r="F31" s="16"/>
      <c r="G31" s="19" t="str">
        <f t="array" ref="G31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16317, 16384, 16393, 16400</v>
      </c>
    </row>
    <row r="32" spans="1:7" x14ac:dyDescent="0.3">
      <c r="A32" s="3">
        <v>31</v>
      </c>
      <c r="B32" s="18">
        <f>IFERROR(INDEX(Cand[CandidateID],MATCH(LARGE(Cand[5match],A32),Cand[5match],0)),"")</f>
        <v>9750126</v>
      </c>
      <c r="C32" s="15">
        <f>IF(Combo[[#This Row],[CandidateID]]="","",INDEX(Cand[2match],MATCH(Combo[[#This Row],[CandidateID]],Cand[CandidateID],0)))</f>
        <v>26.00027</v>
      </c>
      <c r="D32" s="16">
        <f>IF(Combo[[#This Row],[CandidateID]]="","",INDEX(Cand[3match],MATCH(Combo[[#This Row],[CandidateID]],Cand[CandidateID],0)))</f>
        <v>10.00027</v>
      </c>
      <c r="E32" s="16">
        <f>IF(Combo[[#This Row],[CandidateID]]="","",INDEX(Cand[5match],MATCH(Combo[[#This Row],[CandidateID]],Cand[CandidateID],0)))</f>
        <v>4.0002700000000004</v>
      </c>
      <c r="F32" s="16"/>
      <c r="G32" s="19" t="str">
        <f t="array" ref="G32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16317, 16384, 16393, 16400</v>
      </c>
    </row>
    <row r="33" spans="1:7" x14ac:dyDescent="0.3">
      <c r="A33" s="3">
        <v>32</v>
      </c>
      <c r="B33" s="18">
        <f>IFERROR(INDEX(Cand[CandidateID],MATCH(LARGE(Cand[5match],A33),Cand[5match],0)),"")</f>
        <v>9750125</v>
      </c>
      <c r="C33" s="15">
        <f>IF(Combo[[#This Row],[CandidateID]]="","",INDEX(Cand[2match],MATCH(Combo[[#This Row],[CandidateID]],Cand[CandidateID],0)))</f>
        <v>26.000260000000001</v>
      </c>
      <c r="D33" s="16">
        <f>IF(Combo[[#This Row],[CandidateID]]="","",INDEX(Cand[3match],MATCH(Combo[[#This Row],[CandidateID]],Cand[CandidateID],0)))</f>
        <v>10.000260000000001</v>
      </c>
      <c r="E33" s="16">
        <f>IF(Combo[[#This Row],[CandidateID]]="","",INDEX(Cand[5match],MATCH(Combo[[#This Row],[CandidateID]],Cand[CandidateID],0)))</f>
        <v>4.0002599999999999</v>
      </c>
      <c r="F33" s="16"/>
      <c r="G33" s="19" t="str">
        <f t="array" ref="G33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16317, 16384, 16393, 16400</v>
      </c>
    </row>
    <row r="34" spans="1:7" x14ac:dyDescent="0.3">
      <c r="A34" s="3">
        <v>33</v>
      </c>
      <c r="B34" s="18">
        <f>IFERROR(INDEX(Cand[CandidateID],MATCH(LARGE(Cand[5match],A34),Cand[5match],0)),"")</f>
        <v>9750299</v>
      </c>
      <c r="C34" s="15">
        <f>IF(Combo[[#This Row],[CandidateID]]="","",INDEX(Cand[2match],MATCH(Combo[[#This Row],[CandidateID]],Cand[CandidateID],0)))</f>
        <v>41.002000000000002</v>
      </c>
      <c r="D34" s="16">
        <f>IF(Combo[[#This Row],[CandidateID]]="","",INDEX(Cand[3match],MATCH(Combo[[#This Row],[CandidateID]],Cand[CandidateID],0)))</f>
        <v>18.001999999999999</v>
      </c>
      <c r="E34" s="16">
        <f>IF(Combo[[#This Row],[CandidateID]]="","",INDEX(Cand[5match],MATCH(Combo[[#This Row],[CandidateID]],Cand[CandidateID],0)))</f>
        <v>3.0019999999999998</v>
      </c>
      <c r="F34" s="16"/>
      <c r="G34" s="19" t="str">
        <f t="array" ref="G34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16323, 16326, 16329</v>
      </c>
    </row>
    <row r="35" spans="1:7" x14ac:dyDescent="0.3">
      <c r="A35" s="3">
        <v>34</v>
      </c>
      <c r="B35" s="18">
        <f>IFERROR(INDEX(Cand[CandidateID],MATCH(LARGE(Cand[5match],A35),Cand[5match],0)),"")</f>
        <v>9750292</v>
      </c>
      <c r="C35" s="15">
        <f>IF(Combo[[#This Row],[CandidateID]]="","",INDEX(Cand[2match],MATCH(Combo[[#This Row],[CandidateID]],Cand[CandidateID],0)))</f>
        <v>26.001930000000002</v>
      </c>
      <c r="D35" s="16">
        <f>IF(Combo[[#This Row],[CandidateID]]="","",INDEX(Cand[3match],MATCH(Combo[[#This Row],[CandidateID]],Cand[CandidateID],0)))</f>
        <v>4.0019299999999998</v>
      </c>
      <c r="E35" s="16">
        <f>IF(Combo[[#This Row],[CandidateID]]="","",INDEX(Cand[5match],MATCH(Combo[[#This Row],[CandidateID]],Cand[CandidateID],0)))</f>
        <v>3.0019300000000002</v>
      </c>
      <c r="F35" s="16"/>
      <c r="G35" s="19" t="str">
        <f t="array" ref="G35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16321, 16391, 16398</v>
      </c>
    </row>
    <row r="36" spans="1:7" x14ac:dyDescent="0.3">
      <c r="A36" s="3">
        <v>35</v>
      </c>
      <c r="B36" s="18">
        <f>IFERROR(INDEX(Cand[CandidateID],MATCH(LARGE(Cand[5match],A36),Cand[5match],0)),"")</f>
        <v>9750284</v>
      </c>
      <c r="C36" s="15">
        <f>IF(Combo[[#This Row],[CandidateID]]="","",INDEX(Cand[2match],MATCH(Combo[[#This Row],[CandidateID]],Cand[CandidateID],0)))</f>
        <v>20.001850000000001</v>
      </c>
      <c r="D36" s="16">
        <f>IF(Combo[[#This Row],[CandidateID]]="","",INDEX(Cand[3match],MATCH(Combo[[#This Row],[CandidateID]],Cand[CandidateID],0)))</f>
        <v>10.001849999999999</v>
      </c>
      <c r="E36" s="16">
        <f>IF(Combo[[#This Row],[CandidateID]]="","",INDEX(Cand[5match],MATCH(Combo[[#This Row],[CandidateID]],Cand[CandidateID],0)))</f>
        <v>3.0018500000000001</v>
      </c>
      <c r="F36" s="16"/>
      <c r="G36" s="19" t="str">
        <f t="array" ref="G36">IFERROR(_xlfn.TEXTJOIN(", ",TRUE,IF((JOs[practice]=INDEX(Cand[practice],MATCH(Combo[[#This Row],[CandidateID]],Cand[CandidateID],0)))*(JOs[Status]=INDEX(Cand[Status],MATCH(Combo[[#This Row],[CandidateID]],Cand[CandidateID],0)))*(JOs[Dept]=INDEX(Cand[Dept],MATCH(Combo[[#This Row],[CandidateID]],Cand[CandidateID],0)))*(JOs[Relo]=INDEX(Cand[Relo],MATCH(Combo[[#This Row],[CandidateID]],Cand[CandidateID],0)))*(JOs[2DigZip]=INDEX(Cand[2DigZip],MATCH(Combo[[#This Row],[CandidateID]],Cand[CandidateID],0))),JOs[JobOrderID],"")),"")</f>
        <v>16327, 16346, 16368</v>
      </c>
    </row>
  </sheetData>
  <printOptions horizontalCentered="1"/>
  <pageMargins left="0.25" right="0.25" top="0.25" bottom="0.25" header="0.3" footer="0.3"/>
  <pageSetup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1"/>
  <sheetViews>
    <sheetView workbookViewId="0">
      <selection activeCell="S10" sqref="S10"/>
    </sheetView>
  </sheetViews>
  <sheetFormatPr defaultRowHeight="14.4" x14ac:dyDescent="0.3"/>
  <cols>
    <col min="1" max="1" width="10.5546875" customWidth="1"/>
    <col min="2" max="3" width="15" customWidth="1"/>
    <col min="4" max="4" width="11" customWidth="1"/>
    <col min="5" max="5" width="8" customWidth="1"/>
    <col min="6" max="6" width="7.77734375" hidden="1" customWidth="1"/>
    <col min="7" max="7" width="9.109375" customWidth="1"/>
    <col min="8" max="8" width="5.77734375" hidden="1" customWidth="1"/>
    <col min="9" max="9" width="6.6640625" customWidth="1"/>
    <col min="10" max="10" width="7.44140625" hidden="1" customWidth="1"/>
    <col min="11" max="11" width="10.21875" customWidth="1"/>
    <col min="12" max="12" width="5.33203125" customWidth="1"/>
    <col min="13" max="13" width="80.33203125" hidden="1" customWidth="1"/>
    <col min="14" max="14" width="8.88671875" customWidth="1"/>
    <col min="15" max="15" width="10.88671875" customWidth="1"/>
    <col min="16" max="16" width="8.88671875" hidden="1" customWidth="1"/>
    <col min="17" max="17" width="12.44140625" customWidth="1"/>
    <col min="19" max="19" width="8.88671875" customWidth="1"/>
  </cols>
  <sheetData>
    <row r="1" spans="1:17" ht="26.4" customHeight="1" x14ac:dyDescent="0.3">
      <c r="A1" s="4" t="s">
        <v>10</v>
      </c>
      <c r="B1" s="4" t="s">
        <v>9</v>
      </c>
      <c r="C1" s="4" t="s">
        <v>0</v>
      </c>
      <c r="D1" s="4" t="s">
        <v>18</v>
      </c>
      <c r="E1" s="4" t="s">
        <v>19</v>
      </c>
      <c r="F1" s="4" t="s">
        <v>1</v>
      </c>
      <c r="G1" s="4" t="s">
        <v>7</v>
      </c>
      <c r="H1" s="4" t="s">
        <v>12</v>
      </c>
      <c r="I1" s="4" t="s">
        <v>13</v>
      </c>
      <c r="J1" s="4" t="s">
        <v>23</v>
      </c>
      <c r="K1" s="4" t="s">
        <v>40</v>
      </c>
      <c r="L1" s="11"/>
      <c r="N1" s="31" t="s">
        <v>41</v>
      </c>
      <c r="O1" s="32" t="s">
        <v>42</v>
      </c>
      <c r="P1" s="33" t="s">
        <v>38</v>
      </c>
      <c r="Q1" s="32" t="s">
        <v>39</v>
      </c>
    </row>
    <row r="2" spans="1:17" ht="15" customHeight="1" x14ac:dyDescent="0.3">
      <c r="A2" s="6">
        <v>9750101</v>
      </c>
      <c r="B2" s="6" t="s">
        <v>25</v>
      </c>
      <c r="C2" s="6" t="s">
        <v>30</v>
      </c>
      <c r="D2" s="6" t="s">
        <v>20</v>
      </c>
      <c r="E2" s="6">
        <v>0</v>
      </c>
      <c r="F2" s="6">
        <v>63141</v>
      </c>
      <c r="G2" s="7" t="str">
        <f t="shared" ref="G2:G21" si="0">LEFT(F2, 2)</f>
        <v>63</v>
      </c>
      <c r="H2" s="8">
        <f>COUNTIFS(JOs[Relo],Cand[[#This Row],[Relo]],JOs[2DigZip],Cand[[#This Row],[2DigZip]])+(0.00001*ROW())</f>
        <v>20.000019999999999</v>
      </c>
      <c r="I2" s="9">
        <f>COUNTIFS(JOs[Dept],Cand[[#This Row],[Dept]],JOs[Relo],Cand[[#This Row],[Relo]],JOs[2DigZip],Cand[[#This Row],[2DigZip]])+(0.00001*ROW())</f>
        <v>7.0000200000000001</v>
      </c>
      <c r="J2" s="8">
        <f>COUNTIFS(JOs[practice],Cand[[#This Row],[practice]],JOs[Status],Cand[[#This Row],[Status]],JOs[Dept],Cand[[#This Row],[Dept]],JOs[Relo],Cand[[#This Row],[Relo]],JOs[2DigZip],Cand[[#This Row],[2DigZip]])+(0.00001*ROW())</f>
        <v>2.0000000000000002E-5</v>
      </c>
      <c r="K2" s="9">
        <f>COUNTIFS(JOs[Dept],Cand[[#This Row],[Dept]],JOs[Relo],Cand[[#This Row],[Relo]],JOs[2DigZip],Cand[[#This Row],[2DigZip]])+(0.00001*ROW())</f>
        <v>7.0000200000000001</v>
      </c>
      <c r="L2" s="46"/>
      <c r="N2" s="34" t="str">
        <f>IF((ISNUMBER(SEARCH("in play",[1]!CandTable[[#This Row],[Status]]))+ISNUMBER(SEARCH("ready",[1]!CandTable[[#This Row],[Status]])))*([1]!JOtable[[#This Row],[Status]]="in play"),"1","0")</f>
        <v>1</v>
      </c>
      <c r="O2" s="35" t="str">
        <f>IF((ISNUMBER(SEARCH("contract",[1]!CandTable[[#This Row],[EmpPref]]))+ISNUMBER(SEARCH("perm",[1]!CandTable[[#This Row],[EmpPref]])))*([1]!JOtable[[#This Row],[EmpPref]]="contract"),"1","0")</f>
        <v>0</v>
      </c>
      <c r="P2" s="36">
        <v>0</v>
      </c>
      <c r="Q2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3" spans="1:17" ht="15" customHeight="1" x14ac:dyDescent="0.3">
      <c r="A3" s="2">
        <v>9750102</v>
      </c>
      <c r="B3" s="2" t="s">
        <v>26</v>
      </c>
      <c r="C3" s="2" t="s">
        <v>31</v>
      </c>
      <c r="D3" s="2" t="s">
        <v>21</v>
      </c>
      <c r="E3" s="2">
        <v>0</v>
      </c>
      <c r="F3" s="2">
        <v>63017</v>
      </c>
      <c r="G3" s="5" t="str">
        <f t="shared" si="0"/>
        <v>63</v>
      </c>
      <c r="H3" s="8">
        <f>COUNTIFS(JOs[Relo],Cand[[#This Row],[Relo]],JOs[2DigZip],Cand[[#This Row],[2DigZip]])+(0.00001*ROW())</f>
        <v>20.000029999999999</v>
      </c>
      <c r="I3" s="8">
        <f>COUNTIFS(JOs[Dept],Cand[[#This Row],[Dept]],JOs[Relo],Cand[[#This Row],[Relo]],JOs[2DigZip],Cand[[#This Row],[2DigZip]])+(0.00001*ROW())</f>
        <v>3.0000300000000002</v>
      </c>
      <c r="J3" s="8">
        <f>COUNTIFS(JOs[practice],Cand[[#This Row],[practice]],JOs[Status],Cand[[#This Row],[Status]],JOs[Dept],Cand[[#This Row],[Dept]],JOs[Relo],Cand[[#This Row],[Relo]],JOs[2DigZip],Cand[[#This Row],[2DigZip]])+(0.00001*ROW())</f>
        <v>3.0000000000000004E-5</v>
      </c>
      <c r="K3" s="8">
        <f>COUNTIFS(JOs[Dept],Cand[[#This Row],[Dept]],JOs[Relo],Cand[[#This Row],[Relo]],JOs[2DigZip],Cand[[#This Row],[2DigZip]])+(0.00001*ROW())</f>
        <v>3.0000300000000002</v>
      </c>
      <c r="L3" s="47"/>
      <c r="M3" t="s">
        <v>14</v>
      </c>
      <c r="N3" s="38" t="str">
        <f>IF((ISNUMBER(SEARCH("in play",[1]!CandTable[[#This Row],[Status]]))+ISNUMBER(SEARCH("ready",[1]!CandTable[[#This Row],[Status]])))*([1]!JOtable[[#This Row],[Status]]="in play"),"1","0")</f>
        <v>0</v>
      </c>
      <c r="O3" s="37" t="str">
        <f>IF((ISNUMBER(SEARCH("contract",[1]!CandTable[[#This Row],[EmpPref]]))+ISNUMBER(SEARCH("perm",[1]!CandTable[[#This Row],[EmpPref]])))*([1]!JOtable[[#This Row],[EmpPref]]="contract"),"1","0")</f>
        <v>1</v>
      </c>
      <c r="P3" s="36">
        <v>0</v>
      </c>
      <c r="Q3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4" spans="1:17" ht="15" customHeight="1" x14ac:dyDescent="0.3">
      <c r="A4" s="6">
        <v>9750103</v>
      </c>
      <c r="B4" s="2" t="s">
        <v>27</v>
      </c>
      <c r="C4" s="2" t="s">
        <v>32</v>
      </c>
      <c r="D4" s="2" t="s">
        <v>22</v>
      </c>
      <c r="E4" s="2">
        <v>0</v>
      </c>
      <c r="F4" s="2">
        <v>63141</v>
      </c>
      <c r="G4" s="5" t="str">
        <f t="shared" si="0"/>
        <v>63</v>
      </c>
      <c r="H4" s="8">
        <f>COUNTIFS(JOs[Relo],Cand[[#This Row],[Relo]],JOs[2DigZip],Cand[[#This Row],[2DigZip]])+(0.00001*ROW())</f>
        <v>20.000039999999998</v>
      </c>
      <c r="I4" s="8">
        <f>COUNTIFS(JOs[Dept],Cand[[#This Row],[Dept]],JOs[Relo],Cand[[#This Row],[Relo]],JOs[2DigZip],Cand[[#This Row],[2DigZip]])+(0.00001*ROW())</f>
        <v>10.00004</v>
      </c>
      <c r="J4" s="8">
        <f>COUNTIFS(JOs[practice],Cand[[#This Row],[practice]],JOs[Status],Cand[[#This Row],[Status]],JOs[Dept],Cand[[#This Row],[Dept]],JOs[Relo],Cand[[#This Row],[Relo]],JOs[2DigZip],Cand[[#This Row],[2DigZip]])+(0.00001*ROW())</f>
        <v>4.0000000000000003E-5</v>
      </c>
      <c r="K4" s="8">
        <f>COUNTIFS(JOs[Dept],Cand[[#This Row],[Dept]],JOs[Relo],Cand[[#This Row],[Relo]],JOs[2DigZip],Cand[[#This Row],[2DigZip]])+(0.00001*ROW())</f>
        <v>10.00004</v>
      </c>
      <c r="L4" s="47"/>
      <c r="N4" s="38" t="str">
        <f>IF((ISNUMBER(SEARCH("in play",[1]!CandTable[[#This Row],[Status]]))+ISNUMBER(SEARCH("ready",[1]!CandTable[[#This Row],[Status]])))*([1]!JOtable[[#This Row],[Status]]="in play"),"1","0")</f>
        <v>0</v>
      </c>
      <c r="O4" s="37" t="str">
        <f>IF((ISNUMBER(SEARCH("contract",[1]!CandTable[[#This Row],[EmpPref]]))+ISNUMBER(SEARCH("perm",[1]!CandTable[[#This Row],[EmpPref]])))*([1]!JOtable[[#This Row],[EmpPref]]="contract"),"1","0")</f>
        <v>1</v>
      </c>
      <c r="P4" s="36">
        <v>0</v>
      </c>
      <c r="Q4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5" spans="1:17" ht="15" customHeight="1" x14ac:dyDescent="0.3">
      <c r="A5" s="6">
        <v>9750104</v>
      </c>
      <c r="B5" s="2" t="s">
        <v>28</v>
      </c>
      <c r="C5" s="2" t="s">
        <v>33</v>
      </c>
      <c r="D5" s="2" t="s">
        <v>21</v>
      </c>
      <c r="E5" s="6">
        <v>1</v>
      </c>
      <c r="F5" s="2">
        <v>90210</v>
      </c>
      <c r="G5" s="5" t="str">
        <f t="shared" si="0"/>
        <v>90</v>
      </c>
      <c r="H5" s="8">
        <f>COUNTIFS(JOs[Relo],Cand[[#This Row],[Relo]],JOs[2DigZip],Cand[[#This Row],[2DigZip]])+(0.00001*ROW())</f>
        <v>1.0000500000000001</v>
      </c>
      <c r="I5" s="8">
        <f>COUNTIFS(JOs[Dept],Cand[[#This Row],[Dept]],JOs[Relo],Cand[[#This Row],[Relo]],JOs[2DigZip],Cand[[#This Row],[2DigZip]])+(0.00001*ROW())</f>
        <v>5.0000000000000002E-5</v>
      </c>
      <c r="J5" s="8">
        <f>COUNTIFS(JOs[practice],Cand[[#This Row],[practice]],JOs[Status],Cand[[#This Row],[Status]],JOs[Dept],Cand[[#This Row],[Dept]],JOs[Relo],Cand[[#This Row],[Relo]],JOs[2DigZip],Cand[[#This Row],[2DigZip]])+(0.00001*ROW())</f>
        <v>5.0000000000000002E-5</v>
      </c>
      <c r="K5" s="8">
        <f>COUNTIFS(JOs[Dept],Cand[[#This Row],[Dept]],JOs[Relo],Cand[[#This Row],[Relo]],JOs[2DigZip],Cand[[#This Row],[2DigZip]])+(0.00001*ROW())</f>
        <v>5.0000000000000002E-5</v>
      </c>
      <c r="L5" s="47"/>
      <c r="N5" s="39" t="str">
        <f>IF((ISNUMBER(SEARCH("in play",[1]!CandTable[[#This Row],[Status]]))+ISNUMBER(SEARCH("ready",[1]!CandTable[[#This Row],[Status]])))*([1]!JOtable[[#This Row],[Status]]="in play"),"1","0")</f>
        <v>1</v>
      </c>
      <c r="O5" s="40" t="str">
        <f>IF((ISNUMBER(SEARCH("contract",[1]!CandTable[[#This Row],[EmpPref]]))+ISNUMBER(SEARCH("perm",[1]!CandTable[[#This Row],[EmpPref]])))*([1]!JOtable[[#This Row],[EmpPref]]="contract"),"1","0")</f>
        <v>1</v>
      </c>
      <c r="P5" s="40">
        <v>1</v>
      </c>
      <c r="Q5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6" spans="1:17" ht="15" customHeight="1" x14ac:dyDescent="0.3">
      <c r="A6" s="2">
        <v>9750105</v>
      </c>
      <c r="B6" s="6" t="s">
        <v>25</v>
      </c>
      <c r="C6" s="2" t="s">
        <v>33</v>
      </c>
      <c r="D6" s="2" t="s">
        <v>21</v>
      </c>
      <c r="E6" s="2">
        <v>0</v>
      </c>
      <c r="F6" s="2">
        <v>75075</v>
      </c>
      <c r="G6" s="5" t="str">
        <f t="shared" si="0"/>
        <v>75</v>
      </c>
      <c r="H6" s="8">
        <f>COUNTIFS(JOs[Relo],Cand[[#This Row],[Relo]],JOs[2DigZip],Cand[[#This Row],[2DigZip]])+(0.00001*ROW())</f>
        <v>41.000059999999998</v>
      </c>
      <c r="I6" s="8">
        <f>COUNTIFS(JOs[Dept],Cand[[#This Row],[Dept]],JOs[Relo],Cand[[#This Row],[Relo]],JOs[2DigZip],Cand[[#This Row],[2DigZip]])+(0.00001*ROW())</f>
        <v>8.0000599999999995</v>
      </c>
      <c r="J6" s="8">
        <f>COUNTIFS(JOs[practice],Cand[[#This Row],[practice]],JOs[Status],Cand[[#This Row],[Status]],JOs[Dept],Cand[[#This Row],[Dept]],JOs[Relo],Cand[[#This Row],[Relo]],JOs[2DigZip],Cand[[#This Row],[2DigZip]])+(0.00001*ROW())</f>
        <v>6.0000000000000008E-5</v>
      </c>
      <c r="K6" s="8">
        <f>COUNTIFS(JOs[Dept],Cand[[#This Row],[Dept]],JOs[Relo],Cand[[#This Row],[Relo]],JOs[2DigZip],Cand[[#This Row],[2DigZip]])+(0.00001*ROW())</f>
        <v>8.0000599999999995</v>
      </c>
      <c r="L6" s="47"/>
      <c r="M6" t="s">
        <v>15</v>
      </c>
      <c r="N6" s="34" t="str">
        <f>IF((ISNUMBER(SEARCH("in play",[1]!CandTable[[#This Row],[Status]]))+ISNUMBER(SEARCH("ready",[1]!CandTable[[#This Row],[Status]])))*([1]!JOtable[[#This Row],[Status]]="in play"),"1","0")</f>
        <v>0</v>
      </c>
      <c r="O6" s="35" t="str">
        <f>IF((ISNUMBER(SEARCH("contract",[1]!CandTable[[#This Row],[EmpPref]]))+ISNUMBER(SEARCH("perm",[1]!CandTable[[#This Row],[EmpPref]])))*([1]!JOtable[[#This Row],[EmpPref]]="contract"),"1","0")</f>
        <v>0</v>
      </c>
      <c r="P6" s="36">
        <v>0</v>
      </c>
      <c r="Q6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7" spans="1:17" ht="15" customHeight="1" x14ac:dyDescent="0.3">
      <c r="A7" s="6">
        <v>9750106</v>
      </c>
      <c r="B7" s="2" t="s">
        <v>26</v>
      </c>
      <c r="C7" s="2" t="s">
        <v>34</v>
      </c>
      <c r="D7" s="2" t="s">
        <v>20</v>
      </c>
      <c r="E7" s="2">
        <v>0</v>
      </c>
      <c r="F7" s="2">
        <v>75075</v>
      </c>
      <c r="G7" s="5" t="str">
        <f t="shared" si="0"/>
        <v>75</v>
      </c>
      <c r="H7" s="8">
        <f>COUNTIFS(JOs[Relo],Cand[[#This Row],[Relo]],JOs[2DigZip],Cand[[#This Row],[2DigZip]])+(0.00001*ROW())</f>
        <v>41.000070000000001</v>
      </c>
      <c r="I7" s="8">
        <f>COUNTIFS(JOs[Dept],Cand[[#This Row],[Dept]],JOs[Relo],Cand[[#This Row],[Relo]],JOs[2DigZip],Cand[[#This Row],[2DigZip]])+(0.00001*ROW())</f>
        <v>18.000070000000001</v>
      </c>
      <c r="J7" s="8">
        <f>COUNTIFS(JOs[practice],Cand[[#This Row],[practice]],JOs[Status],Cand[[#This Row],[Status]],JOs[Dept],Cand[[#This Row],[Dept]],JOs[Relo],Cand[[#This Row],[Relo]],JOs[2DigZip],Cand[[#This Row],[2DigZip]])+(0.00001*ROW())</f>
        <v>7.0000000000000007E-5</v>
      </c>
      <c r="K7" s="8">
        <f>COUNTIFS(JOs[Dept],Cand[[#This Row],[Dept]],JOs[Relo],Cand[[#This Row],[Relo]],JOs[2DigZip],Cand[[#This Row],[2DigZip]])+(0.00001*ROW())</f>
        <v>18.000070000000001</v>
      </c>
      <c r="L7" s="47"/>
      <c r="N7" s="38" t="str">
        <f>IF((ISNUMBER(SEARCH("in play",[1]!CandTable[[#This Row],[Status]]))+ISNUMBER(SEARCH("ready",[1]!CandTable[[#This Row],[Status]])))*([1]!JOtable[[#This Row],[Status]]="in play"),"1","0")</f>
        <v>0</v>
      </c>
      <c r="O7" s="37" t="str">
        <f>IF((ISNUMBER(SEARCH("contract",[1]!CandTable[[#This Row],[EmpPref]]))+ISNUMBER(SEARCH("perm",[1]!CandTable[[#This Row],[EmpPref]])))*([1]!JOtable[[#This Row],[EmpPref]]="contract"),"1","0")</f>
        <v>1</v>
      </c>
      <c r="P7" s="36">
        <v>0</v>
      </c>
      <c r="Q7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8" spans="1:17" ht="15" customHeight="1" x14ac:dyDescent="0.3">
      <c r="A8" s="6">
        <v>9750107</v>
      </c>
      <c r="B8" s="2" t="s">
        <v>27</v>
      </c>
      <c r="C8" s="2" t="s">
        <v>31</v>
      </c>
      <c r="D8" s="2" t="s">
        <v>20</v>
      </c>
      <c r="E8" s="6">
        <v>0</v>
      </c>
      <c r="F8" s="2">
        <v>75075</v>
      </c>
      <c r="G8" s="5" t="str">
        <f t="shared" si="0"/>
        <v>75</v>
      </c>
      <c r="H8" s="8">
        <f>COUNTIFS(JOs[Relo],Cand[[#This Row],[Relo]],JOs[2DigZip],Cand[[#This Row],[2DigZip]])+(0.00001*ROW())</f>
        <v>41.000079999999997</v>
      </c>
      <c r="I8" s="8">
        <f>COUNTIFS(JOs[Dept],Cand[[#This Row],[Dept]],JOs[Relo],Cand[[#This Row],[Relo]],JOs[2DigZip],Cand[[#This Row],[2DigZip]])+(0.00001*ROW())</f>
        <v>18.000080000000001</v>
      </c>
      <c r="J8" s="8">
        <f>COUNTIFS(JOs[practice],Cand[[#This Row],[practice]],JOs[Status],Cand[[#This Row],[Status]],JOs[Dept],Cand[[#This Row],[Dept]],JOs[Relo],Cand[[#This Row],[Relo]],JOs[2DigZip],Cand[[#This Row],[2DigZip]])+(0.00001*ROW())</f>
        <v>8.0000000000000007E-5</v>
      </c>
      <c r="K8" s="8">
        <f>COUNTIFS(JOs[Dept],Cand[[#This Row],[Dept]],JOs[Relo],Cand[[#This Row],[Relo]],JOs[2DigZip],Cand[[#This Row],[2DigZip]])+(0.00001*ROW())</f>
        <v>18.000080000000001</v>
      </c>
      <c r="L8" s="47"/>
      <c r="N8" s="39" t="str">
        <f>IF((ISNUMBER(SEARCH("in play",[1]!CandTable[[#This Row],[Status]]))+ISNUMBER(SEARCH("ready",[1]!CandTable[[#This Row],[Status]])))*([1]!JOtable[[#This Row],[Status]]="in play"),"1","0")</f>
        <v>1</v>
      </c>
      <c r="O8" s="40" t="str">
        <f>IF((ISNUMBER(SEARCH("contract",[1]!CandTable[[#This Row],[EmpPref]]))+ISNUMBER(SEARCH("perm",[1]!CandTable[[#This Row],[EmpPref]])))*([1]!JOtable[[#This Row],[EmpPref]]="contract"),"1","0")</f>
        <v>1</v>
      </c>
      <c r="P8" s="40">
        <v>1</v>
      </c>
      <c r="Q8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9" spans="1:17" ht="15" customHeight="1" x14ac:dyDescent="0.3">
      <c r="A9" s="2">
        <v>9750108</v>
      </c>
      <c r="B9" s="2" t="s">
        <v>25</v>
      </c>
      <c r="C9" s="2" t="s">
        <v>35</v>
      </c>
      <c r="D9" s="2" t="s">
        <v>21</v>
      </c>
      <c r="E9" s="2">
        <v>0</v>
      </c>
      <c r="F9" s="2">
        <v>75075</v>
      </c>
      <c r="G9" s="5" t="str">
        <f t="shared" si="0"/>
        <v>75</v>
      </c>
      <c r="H9" s="8">
        <f>COUNTIFS(JOs[Relo],Cand[[#This Row],[Relo]],JOs[2DigZip],Cand[[#This Row],[2DigZip]])+(0.00001*ROW())</f>
        <v>41.00009</v>
      </c>
      <c r="I9" s="8">
        <f>COUNTIFS(JOs[Dept],Cand[[#This Row],[Dept]],JOs[Relo],Cand[[#This Row],[Relo]],JOs[2DigZip],Cand[[#This Row],[2DigZip]])+(0.00001*ROW())</f>
        <v>8.0000900000000001</v>
      </c>
      <c r="J9" s="8">
        <f>COUNTIFS(JOs[practice],Cand[[#This Row],[practice]],JOs[Status],Cand[[#This Row],[Status]],JOs[Dept],Cand[[#This Row],[Dept]],JOs[Relo],Cand[[#This Row],[Relo]],JOs[2DigZip],Cand[[#This Row],[2DigZip]])+(0.00001*ROW())</f>
        <v>9.0000000000000006E-5</v>
      </c>
      <c r="K9" s="8">
        <f>COUNTIFS(JOs[Dept],Cand[[#This Row],[Dept]],JOs[Relo],Cand[[#This Row],[Relo]],JOs[2DigZip],Cand[[#This Row],[2DigZip]])+(0.00001*ROW())</f>
        <v>8.0000900000000001</v>
      </c>
      <c r="L9" s="47"/>
      <c r="N9" s="34" t="str">
        <f>IF((ISNUMBER(SEARCH("in play",[1]!CandTable[[#This Row],[Status]]))+ISNUMBER(SEARCH("ready",[1]!CandTable[[#This Row],[Status]])))*([1]!JOtable[[#This Row],[Status]]="in play"),"1","0")</f>
        <v>1</v>
      </c>
      <c r="O9" s="35" t="str">
        <f>IF((ISNUMBER(SEARCH("contract",[1]!CandTable[[#This Row],[EmpPref]]))+ISNUMBER(SEARCH("perm",[1]!CandTable[[#This Row],[EmpPref]])))*([1]!JOtable[[#This Row],[EmpPref]]="contract"),"1","0")</f>
        <v>0</v>
      </c>
      <c r="P9" s="36">
        <v>0</v>
      </c>
      <c r="Q9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0" spans="1:17" ht="15" customHeight="1" x14ac:dyDescent="0.3">
      <c r="A10" s="6">
        <v>9750109</v>
      </c>
      <c r="B10" s="2" t="s">
        <v>26</v>
      </c>
      <c r="C10" s="2" t="s">
        <v>36</v>
      </c>
      <c r="D10" s="2" t="s">
        <v>22</v>
      </c>
      <c r="E10" s="2">
        <v>1</v>
      </c>
      <c r="F10" s="2">
        <v>63141</v>
      </c>
      <c r="G10" s="5" t="str">
        <f t="shared" si="0"/>
        <v>63</v>
      </c>
      <c r="H10" s="8">
        <f>COUNTIFS(JOs[Relo],Cand[[#This Row],[Relo]],JOs[2DigZip],Cand[[#This Row],[2DigZip]])+(0.00001*ROW())</f>
        <v>2.0001000000000002</v>
      </c>
      <c r="I10" s="8">
        <f>COUNTIFS(JOs[Dept],Cand[[#This Row],[Dept]],JOs[Relo],Cand[[#This Row],[Relo]],JOs[2DigZip],Cand[[#This Row],[2DigZip]])+(0.00001*ROW())</f>
        <v>1.0001</v>
      </c>
      <c r="J10" s="8">
        <f>COUNTIFS(JOs[practice],Cand[[#This Row],[practice]],JOs[Status],Cand[[#This Row],[Status]],JOs[Dept],Cand[[#This Row],[Dept]],JOs[Relo],Cand[[#This Row],[Relo]],JOs[2DigZip],Cand[[#This Row],[2DigZip]])+(0.00001*ROW())</f>
        <v>1E-4</v>
      </c>
      <c r="K10" s="8">
        <f>COUNTIFS(JOs[Dept],Cand[[#This Row],[Dept]],JOs[Relo],Cand[[#This Row],[Relo]],JOs[2DigZip],Cand[[#This Row],[2DigZip]])+(0.00001*ROW())</f>
        <v>1.0001</v>
      </c>
      <c r="L10" s="47"/>
      <c r="N10" s="38" t="str">
        <f>IF((ISNUMBER(SEARCH("in play",[1]!CandTable[[#This Row],[Status]]))+ISNUMBER(SEARCH("ready",[1]!CandTable[[#This Row],[Status]])))*([1]!JOtable[[#This Row],[Status]]="in play"),"1","0")</f>
        <v>0</v>
      </c>
      <c r="O10" s="37" t="str">
        <f>IF((ISNUMBER(SEARCH("contract",[1]!CandTable[[#This Row],[EmpPref]]))+ISNUMBER(SEARCH("perm",[1]!CandTable[[#This Row],[EmpPref]])))*([1]!JOtable[[#This Row],[EmpPref]]="contract"),"1","0")</f>
        <v>1</v>
      </c>
      <c r="P10" s="36">
        <v>0</v>
      </c>
      <c r="Q10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1" spans="1:17" ht="15" customHeight="1" x14ac:dyDescent="0.3">
      <c r="A11" s="6">
        <v>9750110</v>
      </c>
      <c r="B11" s="2" t="s">
        <v>27</v>
      </c>
      <c r="C11" s="2" t="s">
        <v>37</v>
      </c>
      <c r="D11" s="2" t="s">
        <v>20</v>
      </c>
      <c r="E11" s="6">
        <v>0</v>
      </c>
      <c r="F11" s="2">
        <v>98011</v>
      </c>
      <c r="G11" s="5" t="str">
        <f t="shared" si="0"/>
        <v>98</v>
      </c>
      <c r="H11" s="8">
        <f>COUNTIFS(JOs[Relo],Cand[[#This Row],[Relo]],JOs[2DigZip],Cand[[#This Row],[2DigZip]])+(0.00001*ROW())</f>
        <v>2.0001099999999998</v>
      </c>
      <c r="I11" s="8">
        <f>COUNTIFS(JOs[Dept],Cand[[#This Row],[Dept]],JOs[Relo],Cand[[#This Row],[Relo]],JOs[2DigZip],Cand[[#This Row],[2DigZip]])+(0.00001*ROW())</f>
        <v>1.0001100000000001</v>
      </c>
      <c r="J11" s="8">
        <f>COUNTIFS(JOs[practice],Cand[[#This Row],[practice]],JOs[Status],Cand[[#This Row],[Status]],JOs[Dept],Cand[[#This Row],[Dept]],JOs[Relo],Cand[[#This Row],[Relo]],JOs[2DigZip],Cand[[#This Row],[2DigZip]])+(0.00001*ROW())</f>
        <v>1.1E-4</v>
      </c>
      <c r="K11" s="8">
        <f>COUNTIFS(JOs[Dept],Cand[[#This Row],[Dept]],JOs[Relo],Cand[[#This Row],[Relo]],JOs[2DigZip],Cand[[#This Row],[2DigZip]])+(0.00001*ROW())</f>
        <v>1.0001100000000001</v>
      </c>
      <c r="L11" s="47"/>
      <c r="N11" s="39" t="str">
        <f>IF((ISNUMBER(SEARCH("in play",[1]!CandTable[[#This Row],[Status]]))+ISNUMBER(SEARCH("ready",[1]!CandTable[[#This Row],[Status]])))*([1]!JOtable[[#This Row],[Status]]="in play"),"1","0")</f>
        <v>1</v>
      </c>
      <c r="O11" s="40" t="str">
        <f>IF((ISNUMBER(SEARCH("contract",[1]!CandTable[[#This Row],[EmpPref]]))+ISNUMBER(SEARCH("perm",[1]!CandTable[[#This Row],[EmpPref]])))*([1]!JOtable[[#This Row],[EmpPref]]="contract"),"1","0")</f>
        <v>1</v>
      </c>
      <c r="P11" s="40">
        <v>1</v>
      </c>
      <c r="Q11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12" spans="1:17" ht="15" customHeight="1" x14ac:dyDescent="0.3">
      <c r="A12" s="2">
        <v>9750111</v>
      </c>
      <c r="B12" s="6" t="s">
        <v>25</v>
      </c>
      <c r="C12" s="6" t="s">
        <v>30</v>
      </c>
      <c r="D12" s="2" t="s">
        <v>21</v>
      </c>
      <c r="E12" s="2">
        <v>0</v>
      </c>
      <c r="F12" s="2">
        <v>30144</v>
      </c>
      <c r="G12" s="5" t="str">
        <f t="shared" si="0"/>
        <v>30</v>
      </c>
      <c r="H12" s="8">
        <f>COUNTIFS(JOs[Relo],Cand[[#This Row],[Relo]],JOs[2DigZip],Cand[[#This Row],[2DigZip]])+(0.00001*ROW())</f>
        <v>7.0001199999999999</v>
      </c>
      <c r="I12" s="8">
        <f>COUNTIFS(JOs[Dept],Cand[[#This Row],[Dept]],JOs[Relo],Cand[[#This Row],[Relo]],JOs[2DigZip],Cand[[#This Row],[2DigZip]])+(0.00001*ROW())</f>
        <v>3.0001199999999999</v>
      </c>
      <c r="J12" s="8">
        <f>COUNTIFS(JOs[practice],Cand[[#This Row],[practice]],JOs[Status],Cand[[#This Row],[Status]],JOs[Dept],Cand[[#This Row],[Dept]],JOs[Relo],Cand[[#This Row],[Relo]],JOs[2DigZip],Cand[[#This Row],[2DigZip]])+(0.00001*ROW())</f>
        <v>1.2000000000000002E-4</v>
      </c>
      <c r="K12" s="8">
        <f>COUNTIFS(JOs[Dept],Cand[[#This Row],[Dept]],JOs[Relo],Cand[[#This Row],[Relo]],JOs[2DigZip],Cand[[#This Row],[2DigZip]])+(0.00001*ROW())</f>
        <v>3.0001199999999999</v>
      </c>
      <c r="L12" s="47"/>
      <c r="N12" s="34" t="str">
        <f>IF((ISNUMBER(SEARCH("in play",[1]!CandTable[[#This Row],[Status]]))+ISNUMBER(SEARCH("ready",[1]!CandTable[[#This Row],[Status]])))*([1]!JOtable[[#This Row],[Status]]="in play"),"1","0")</f>
        <v>1</v>
      </c>
      <c r="O12" s="35" t="str">
        <f>IF((ISNUMBER(SEARCH("contract",[1]!CandTable[[#This Row],[EmpPref]]))+ISNUMBER(SEARCH("perm",[1]!CandTable[[#This Row],[EmpPref]])))*([1]!JOtable[[#This Row],[EmpPref]]="contract"),"1","0")</f>
        <v>0</v>
      </c>
      <c r="P12" s="36">
        <v>0</v>
      </c>
      <c r="Q12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3" spans="1:17" ht="15" customHeight="1" x14ac:dyDescent="0.3">
      <c r="A13" s="6">
        <v>9750112</v>
      </c>
      <c r="B13" s="2" t="s">
        <v>26</v>
      </c>
      <c r="C13" s="2" t="s">
        <v>31</v>
      </c>
      <c r="D13" s="2" t="s">
        <v>21</v>
      </c>
      <c r="E13" s="2">
        <v>0</v>
      </c>
      <c r="F13" s="2">
        <v>63141</v>
      </c>
      <c r="G13" s="5" t="str">
        <f t="shared" si="0"/>
        <v>63</v>
      </c>
      <c r="H13" s="8">
        <f>COUNTIFS(JOs[Relo],Cand[[#This Row],[Relo]],JOs[2DigZip],Cand[[#This Row],[2DigZip]])+(0.00001*ROW())</f>
        <v>20.000129999999999</v>
      </c>
      <c r="I13" s="8">
        <f>COUNTIFS(JOs[Dept],Cand[[#This Row],[Dept]],JOs[Relo],Cand[[#This Row],[Relo]],JOs[2DigZip],Cand[[#This Row],[2DigZip]])+(0.00001*ROW())</f>
        <v>3.00013</v>
      </c>
      <c r="J13" s="8">
        <f>COUNTIFS(JOs[practice],Cand[[#This Row],[practice]],JOs[Status],Cand[[#This Row],[Status]],JOs[Dept],Cand[[#This Row],[Dept]],JOs[Relo],Cand[[#This Row],[Relo]],JOs[2DigZip],Cand[[#This Row],[2DigZip]])+(0.00001*ROW())</f>
        <v>1.3000000000000002E-4</v>
      </c>
      <c r="K13" s="8">
        <f>COUNTIFS(JOs[Dept],Cand[[#This Row],[Dept]],JOs[Relo],Cand[[#This Row],[Relo]],JOs[2DigZip],Cand[[#This Row],[2DigZip]])+(0.00001*ROW())</f>
        <v>3.00013</v>
      </c>
      <c r="L13" s="47"/>
      <c r="N13" s="38" t="str">
        <f>IF((ISNUMBER(SEARCH("in play",[1]!CandTable[[#This Row],[Status]]))+ISNUMBER(SEARCH("ready",[1]!CandTable[[#This Row],[Status]])))*([1]!JOtable[[#This Row],[Status]]="in play"),"1","0")</f>
        <v>0</v>
      </c>
      <c r="O13" s="35" t="str">
        <f>IF((ISNUMBER(SEARCH("contract",[1]!CandTable[[#This Row],[EmpPref]]))+ISNUMBER(SEARCH("perm",[1]!CandTable[[#This Row],[EmpPref]])))*([1]!JOtable[[#This Row],[EmpPref]]="contract"),"1","0")</f>
        <v>0</v>
      </c>
      <c r="P13" s="36">
        <v>0</v>
      </c>
      <c r="Q13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4" spans="1:17" ht="15" customHeight="1" x14ac:dyDescent="0.3">
      <c r="A14" s="6">
        <v>9750113</v>
      </c>
      <c r="B14" s="2" t="s">
        <v>27</v>
      </c>
      <c r="C14" s="2" t="s">
        <v>32</v>
      </c>
      <c r="D14" s="2" t="s">
        <v>20</v>
      </c>
      <c r="E14" s="6">
        <v>0</v>
      </c>
      <c r="F14" s="2">
        <v>30301</v>
      </c>
      <c r="G14" s="5" t="str">
        <f t="shared" si="0"/>
        <v>30</v>
      </c>
      <c r="H14" s="8">
        <f>COUNTIFS(JOs[Relo],Cand[[#This Row],[Relo]],JOs[2DigZip],Cand[[#This Row],[2DigZip]])+(0.00001*ROW())</f>
        <v>7.00014</v>
      </c>
      <c r="I14" s="8">
        <f>COUNTIFS(JOs[Dept],Cand[[#This Row],[Dept]],JOs[Relo],Cand[[#This Row],[Relo]],JOs[2DigZip],Cand[[#This Row],[2DigZip]])+(0.00001*ROW())</f>
        <v>2.00014</v>
      </c>
      <c r="J14" s="8">
        <f>COUNTIFS(JOs[practice],Cand[[#This Row],[practice]],JOs[Status],Cand[[#This Row],[Status]],JOs[Dept],Cand[[#This Row],[Dept]],JOs[Relo],Cand[[#This Row],[Relo]],JOs[2DigZip],Cand[[#This Row],[2DigZip]])+(0.00001*ROW())</f>
        <v>1.4000000000000001E-4</v>
      </c>
      <c r="K14" s="8">
        <f>COUNTIFS(JOs[Dept],Cand[[#This Row],[Dept]],JOs[Relo],Cand[[#This Row],[Relo]],JOs[2DigZip],Cand[[#This Row],[2DigZip]])+(0.00001*ROW())</f>
        <v>2.00014</v>
      </c>
      <c r="L14" s="47"/>
      <c r="N14" s="38" t="str">
        <f>IF((ISNUMBER(SEARCH("in play",[1]!CandTable[[#This Row],[Status]]))+ISNUMBER(SEARCH("ready",[1]!CandTable[[#This Row],[Status]])))*([1]!JOtable[[#This Row],[Status]]="in play"),"1","0")</f>
        <v>0</v>
      </c>
      <c r="O14" s="37" t="str">
        <f>IF((ISNUMBER(SEARCH("contract",[1]!CandTable[[#This Row],[EmpPref]]))+ISNUMBER(SEARCH("perm",[1]!CandTable[[#This Row],[EmpPref]])))*([1]!JOtable[[#This Row],[EmpPref]]="contract"),"1","0")</f>
        <v>1</v>
      </c>
      <c r="P14" s="36">
        <v>0</v>
      </c>
      <c r="Q14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5" spans="1:17" ht="15" customHeight="1" x14ac:dyDescent="0.3">
      <c r="A15" s="2">
        <v>9750114</v>
      </c>
      <c r="B15" s="2" t="s">
        <v>28</v>
      </c>
      <c r="C15" s="2" t="s">
        <v>33</v>
      </c>
      <c r="D15" s="2" t="s">
        <v>21</v>
      </c>
      <c r="E15" s="2">
        <v>0</v>
      </c>
      <c r="F15" s="2">
        <v>63141</v>
      </c>
      <c r="G15" s="5" t="str">
        <f t="shared" si="0"/>
        <v>63</v>
      </c>
      <c r="H15" s="8">
        <f>COUNTIFS(JOs[Relo],Cand[[#This Row],[Relo]],JOs[2DigZip],Cand[[#This Row],[2DigZip]])+(0.00001*ROW())</f>
        <v>20.000150000000001</v>
      </c>
      <c r="I15" s="8">
        <f>COUNTIFS(JOs[Dept],Cand[[#This Row],[Dept]],JOs[Relo],Cand[[#This Row],[Relo]],JOs[2DigZip],Cand[[#This Row],[2DigZip]])+(0.00001*ROW())</f>
        <v>3.0001500000000001</v>
      </c>
      <c r="J15" s="8">
        <f>COUNTIFS(JOs[practice],Cand[[#This Row],[practice]],JOs[Status],Cand[[#This Row],[Status]],JOs[Dept],Cand[[#This Row],[Dept]],JOs[Relo],Cand[[#This Row],[Relo]],JOs[2DigZip],Cand[[#This Row],[2DigZip]])+(0.00001*ROW())</f>
        <v>1.5000000000000001E-4</v>
      </c>
      <c r="K15" s="8">
        <f>COUNTIFS(JOs[Dept],Cand[[#This Row],[Dept]],JOs[Relo],Cand[[#This Row],[Relo]],JOs[2DigZip],Cand[[#This Row],[2DigZip]])+(0.00001*ROW())</f>
        <v>3.0001500000000001</v>
      </c>
      <c r="L15" s="47"/>
      <c r="N15" s="39" t="str">
        <f>IF((ISNUMBER(SEARCH("in play",[1]!CandTable[[#This Row],[Status]]))+ISNUMBER(SEARCH("ready",[1]!CandTable[[#This Row],[Status]])))*([1]!JOtable[[#This Row],[Status]]="in play"),"1","0")</f>
        <v>1</v>
      </c>
      <c r="O15" s="40" t="str">
        <f>IF((ISNUMBER(SEARCH("contract",[1]!CandTable[[#This Row],[EmpPref]]))+ISNUMBER(SEARCH("perm",[1]!CandTable[[#This Row],[EmpPref]])))*([1]!JOtable[[#This Row],[EmpPref]]="contract"),"1","0")</f>
        <v>1</v>
      </c>
      <c r="P15" s="40">
        <v>1</v>
      </c>
      <c r="Q15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16" spans="1:17" ht="15" customHeight="1" x14ac:dyDescent="0.3">
      <c r="A16" s="6">
        <v>9750115</v>
      </c>
      <c r="B16" s="6" t="s">
        <v>25</v>
      </c>
      <c r="C16" s="2" t="s">
        <v>33</v>
      </c>
      <c r="D16" s="6" t="s">
        <v>20</v>
      </c>
      <c r="E16" s="2">
        <v>0</v>
      </c>
      <c r="F16" s="2">
        <v>63141</v>
      </c>
      <c r="G16" s="5" t="str">
        <f t="shared" si="0"/>
        <v>63</v>
      </c>
      <c r="H16" s="8">
        <f>COUNTIFS(JOs[Relo],Cand[[#This Row],[Relo]],JOs[2DigZip],Cand[[#This Row],[2DigZip]])+(0.00001*ROW())</f>
        <v>20.000160000000001</v>
      </c>
      <c r="I16" s="8">
        <f>COUNTIFS(JOs[Dept],Cand[[#This Row],[Dept]],JOs[Relo],Cand[[#This Row],[Relo]],JOs[2DigZip],Cand[[#This Row],[2DigZip]])+(0.00001*ROW())</f>
        <v>7.0001600000000002</v>
      </c>
      <c r="J16" s="8">
        <f>COUNTIFS(JOs[practice],Cand[[#This Row],[practice]],JOs[Status],Cand[[#This Row],[Status]],JOs[Dept],Cand[[#This Row],[Dept]],JOs[Relo],Cand[[#This Row],[Relo]],JOs[2DigZip],Cand[[#This Row],[2DigZip]])+(0.00001*ROW())</f>
        <v>1.6000000000000001E-4</v>
      </c>
      <c r="K16" s="8">
        <f>COUNTIFS(JOs[Dept],Cand[[#This Row],[Dept]],JOs[Relo],Cand[[#This Row],[Relo]],JOs[2DigZip],Cand[[#This Row],[2DigZip]])+(0.00001*ROW())</f>
        <v>7.0001600000000002</v>
      </c>
      <c r="L16" s="47"/>
      <c r="N16" s="39" t="str">
        <f>IF((ISNUMBER(SEARCH("in play",[1]!CandTable[[#This Row],[Status]]))+ISNUMBER(SEARCH("ready",[1]!CandTable[[#This Row],[Status]])))*([1]!JOtable[[#This Row],[Status]]="in play"),"1","0")</f>
        <v>1</v>
      </c>
      <c r="O16" s="40" t="str">
        <f>IF((ISNUMBER(SEARCH("contract",[1]!CandTable[[#This Row],[EmpPref]]))+ISNUMBER(SEARCH("perm",[1]!CandTable[[#This Row],[EmpPref]])))*([1]!JOtable[[#This Row],[EmpPref]]="contract"),"1","0")</f>
        <v>1</v>
      </c>
      <c r="P16" s="40">
        <v>1</v>
      </c>
      <c r="Q16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17" spans="1:17" ht="15" customHeight="1" x14ac:dyDescent="0.3">
      <c r="A17" s="6">
        <v>9750116</v>
      </c>
      <c r="B17" s="2" t="s">
        <v>26</v>
      </c>
      <c r="C17" s="2" t="s">
        <v>34</v>
      </c>
      <c r="D17" s="2" t="s">
        <v>21</v>
      </c>
      <c r="E17" s="6">
        <v>0</v>
      </c>
      <c r="F17" s="2">
        <v>75075</v>
      </c>
      <c r="G17" s="5" t="str">
        <f t="shared" si="0"/>
        <v>75</v>
      </c>
      <c r="H17" s="8">
        <f>COUNTIFS(JOs[Relo],Cand[[#This Row],[Relo]],JOs[2DigZip],Cand[[#This Row],[2DigZip]])+(0.00001*ROW())</f>
        <v>41.000169999999997</v>
      </c>
      <c r="I17" s="8">
        <f>COUNTIFS(JOs[Dept],Cand[[#This Row],[Dept]],JOs[Relo],Cand[[#This Row],[Relo]],JOs[2DigZip],Cand[[#This Row],[2DigZip]])+(0.00001*ROW())</f>
        <v>8.0001700000000007</v>
      </c>
      <c r="J17" s="8">
        <f>COUNTIFS(JOs[practice],Cand[[#This Row],[practice]],JOs[Status],Cand[[#This Row],[Status]],JOs[Dept],Cand[[#This Row],[Dept]],JOs[Relo],Cand[[#This Row],[Relo]],JOs[2DigZip],Cand[[#This Row],[2DigZip]])+(0.00001*ROW())</f>
        <v>1.7000000000000001E-4</v>
      </c>
      <c r="K17" s="8">
        <f>COUNTIFS(JOs[Dept],Cand[[#This Row],[Dept]],JOs[Relo],Cand[[#This Row],[Relo]],JOs[2DigZip],Cand[[#This Row],[2DigZip]])+(0.00001*ROW())</f>
        <v>8.0001700000000007</v>
      </c>
      <c r="L17" s="47"/>
      <c r="N17" s="34" t="str">
        <f>IF((ISNUMBER(SEARCH("in play",[1]!CandTable[[#This Row],[Status]]))+ISNUMBER(SEARCH("ready",[1]!CandTable[[#This Row],[Status]])))*([1]!JOtable[[#This Row],[Status]]="in play"),"1","0")</f>
        <v>1</v>
      </c>
      <c r="O17" s="35" t="str">
        <f>IF((ISNUMBER(SEARCH("contract",[1]!CandTable[[#This Row],[EmpPref]]))+ISNUMBER(SEARCH("perm",[1]!CandTable[[#This Row],[EmpPref]])))*([1]!JOtable[[#This Row],[EmpPref]]="contract"),"1","0")</f>
        <v>0</v>
      </c>
      <c r="P17" s="36">
        <v>0</v>
      </c>
      <c r="Q17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8" spans="1:17" ht="15" customHeight="1" x14ac:dyDescent="0.3">
      <c r="A18" s="2">
        <v>9750117</v>
      </c>
      <c r="B18" s="2" t="s">
        <v>27</v>
      </c>
      <c r="C18" s="2" t="s">
        <v>31</v>
      </c>
      <c r="D18" s="2" t="s">
        <v>22</v>
      </c>
      <c r="E18" s="2">
        <v>0</v>
      </c>
      <c r="F18" s="2">
        <v>63141</v>
      </c>
      <c r="G18" s="5" t="str">
        <f t="shared" si="0"/>
        <v>63</v>
      </c>
      <c r="H18" s="8">
        <f>COUNTIFS(JOs[Relo],Cand[[#This Row],[Relo]],JOs[2DigZip],Cand[[#This Row],[2DigZip]])+(0.00001*ROW())</f>
        <v>20.00018</v>
      </c>
      <c r="I18" s="8">
        <f>COUNTIFS(JOs[Dept],Cand[[#This Row],[Dept]],JOs[Relo],Cand[[#This Row],[Relo]],JOs[2DigZip],Cand[[#This Row],[2DigZip]])+(0.00001*ROW())</f>
        <v>10.00018</v>
      </c>
      <c r="J18" s="8">
        <f>COUNTIFS(JOs[practice],Cand[[#This Row],[practice]],JOs[Status],Cand[[#This Row],[Status]],JOs[Dept],Cand[[#This Row],[Dept]],JOs[Relo],Cand[[#This Row],[Relo]],JOs[2DigZip],Cand[[#This Row],[2DigZip]])+(0.00001*ROW())</f>
        <v>1.8000000000000001E-4</v>
      </c>
      <c r="K18" s="8">
        <f>COUNTIFS(JOs[Dept],Cand[[#This Row],[Dept]],JOs[Relo],Cand[[#This Row],[Relo]],JOs[2DigZip],Cand[[#This Row],[2DigZip]])+(0.00001*ROW())</f>
        <v>10.00018</v>
      </c>
      <c r="L18" s="47"/>
      <c r="N18" s="38" t="str">
        <f>IF((ISNUMBER(SEARCH("in play",[1]!CandTable[[#This Row],[Status]]))+ISNUMBER(SEARCH("ready",[1]!CandTable[[#This Row],[Status]])))*([1]!JOtable[[#This Row],[Status]]="in play"),"1","0")</f>
        <v>0</v>
      </c>
      <c r="O18" s="41" t="str">
        <f>IF((ISNUMBER(SEARCH("contract",[1]!CandTable[[#This Row],[EmpPref]]))+ISNUMBER(SEARCH("perm",[1]!CandTable[[#This Row],[EmpPref]])))*([1]!JOtable[[#This Row],[EmpPref]]="contract"),"1","0")</f>
        <v>1</v>
      </c>
      <c r="P18" s="36">
        <v>0</v>
      </c>
      <c r="Q18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19" spans="1:17" ht="15" customHeight="1" x14ac:dyDescent="0.3">
      <c r="A19" s="6">
        <v>9750118</v>
      </c>
      <c r="B19" s="2" t="s">
        <v>25</v>
      </c>
      <c r="C19" s="2" t="s">
        <v>35</v>
      </c>
      <c r="D19" s="2" t="s">
        <v>22</v>
      </c>
      <c r="E19" s="2">
        <v>0</v>
      </c>
      <c r="F19" s="2">
        <v>75075</v>
      </c>
      <c r="G19" s="5" t="str">
        <f t="shared" si="0"/>
        <v>75</v>
      </c>
      <c r="H19" s="8">
        <f>COUNTIFS(JOs[Relo],Cand[[#This Row],[Relo]],JOs[2DigZip],Cand[[#This Row],[2DigZip]])+(0.00001*ROW())</f>
        <v>41.000190000000003</v>
      </c>
      <c r="I19" s="8">
        <f>COUNTIFS(JOs[Dept],Cand[[#This Row],[Dept]],JOs[Relo],Cand[[#This Row],[Relo]],JOs[2DigZip],Cand[[#This Row],[2DigZip]])+(0.00001*ROW())</f>
        <v>15.00019</v>
      </c>
      <c r="J19" s="8">
        <f>COUNTIFS(JOs[practice],Cand[[#This Row],[practice]],JOs[Status],Cand[[#This Row],[Status]],JOs[Dept],Cand[[#This Row],[Dept]],JOs[Relo],Cand[[#This Row],[Relo]],JOs[2DigZip],Cand[[#This Row],[2DigZip]])+(0.00001*ROW())</f>
        <v>1.9000000000000001E-4</v>
      </c>
      <c r="K19" s="8">
        <f>COUNTIFS(JOs[Dept],Cand[[#This Row],[Dept]],JOs[Relo],Cand[[#This Row],[Relo]],JOs[2DigZip],Cand[[#This Row],[2DigZip]])+(0.00001*ROW())</f>
        <v>15.00019</v>
      </c>
      <c r="L19" s="47"/>
      <c r="N19" s="34" t="str">
        <f>IF((ISNUMBER(SEARCH("in play",[1]!CandTable[[#This Row],[Status]]))+ISNUMBER(SEARCH("ready",[1]!CandTable[[#This Row],[Status]])))*([1]!JOtable[[#This Row],[Status]]="in play"),"1","0")</f>
        <v>1</v>
      </c>
      <c r="O19" s="35" t="str">
        <f>IF((ISNUMBER(SEARCH("contract",[1]!CandTable[[#This Row],[EmpPref]]))+ISNUMBER(SEARCH("perm",[1]!CandTable[[#This Row],[EmpPref]])))*([1]!JOtable[[#This Row],[EmpPref]]="contract"),"1","0")</f>
        <v>0</v>
      </c>
      <c r="P19" s="36">
        <v>0</v>
      </c>
      <c r="Q19" s="37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20" spans="1:17" ht="15" customHeight="1" x14ac:dyDescent="0.3">
      <c r="A20" s="6">
        <v>9750119</v>
      </c>
      <c r="B20" s="2" t="s">
        <v>26</v>
      </c>
      <c r="C20" s="2" t="s">
        <v>36</v>
      </c>
      <c r="D20" s="2" t="s">
        <v>21</v>
      </c>
      <c r="E20" s="6">
        <v>1</v>
      </c>
      <c r="F20" s="2">
        <v>63017</v>
      </c>
      <c r="G20" s="5" t="str">
        <f t="shared" si="0"/>
        <v>63</v>
      </c>
      <c r="H20" s="8">
        <f>COUNTIFS(JOs[Relo],Cand[[#This Row],[Relo]],JOs[2DigZip],Cand[[#This Row],[2DigZip]])+(0.00001*ROW())</f>
        <v>2.0002</v>
      </c>
      <c r="I20" s="8">
        <f>COUNTIFS(JOs[Dept],Cand[[#This Row],[Dept]],JOs[Relo],Cand[[#This Row],[Relo]],JOs[2DigZip],Cand[[#This Row],[2DigZip]])+(0.00001*ROW())</f>
        <v>2.0000000000000001E-4</v>
      </c>
      <c r="J20" s="8">
        <f>COUNTIFS(JOs[practice],Cand[[#This Row],[practice]],JOs[Status],Cand[[#This Row],[Status]],JOs[Dept],Cand[[#This Row],[Dept]],JOs[Relo],Cand[[#This Row],[Relo]],JOs[2DigZip],Cand[[#This Row],[2DigZip]])+(0.00001*ROW())</f>
        <v>2.0000000000000001E-4</v>
      </c>
      <c r="K20" s="8">
        <f>COUNTIFS(JOs[Dept],Cand[[#This Row],[Dept]],JOs[Relo],Cand[[#This Row],[Relo]],JOs[2DigZip],Cand[[#This Row],[2DigZip]])+(0.00001*ROW())</f>
        <v>2.0000000000000001E-4</v>
      </c>
      <c r="L20" s="47"/>
      <c r="N20" s="39" t="str">
        <f>IF((ISNUMBER(SEARCH("in play",[1]!CandTable[[#This Row],[Status]]))+ISNUMBER(SEARCH("ready",[1]!CandTable[[#This Row],[Status]])))*([1]!JOtable[[#This Row],[Status]]="in play"),"1","0")</f>
        <v>1</v>
      </c>
      <c r="O20" s="40" t="str">
        <f>IF((ISNUMBER(SEARCH("contract",[1]!CandTable[[#This Row],[EmpPref]]))+ISNUMBER(SEARCH("perm",[1]!CandTable[[#This Row],[EmpPref]])))*([1]!JOtable[[#This Row],[EmpPref]]="contract"),"1","0")</f>
        <v>1</v>
      </c>
      <c r="P20" s="40">
        <v>1</v>
      </c>
      <c r="Q20" s="40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1</v>
      </c>
    </row>
    <row r="21" spans="1:17" ht="15" customHeight="1" x14ac:dyDescent="0.3">
      <c r="A21" s="2">
        <v>9750120</v>
      </c>
      <c r="B21" s="2" t="s">
        <v>27</v>
      </c>
      <c r="C21" s="2" t="s">
        <v>37</v>
      </c>
      <c r="D21" s="2" t="s">
        <v>20</v>
      </c>
      <c r="E21" s="2">
        <v>0</v>
      </c>
      <c r="F21" s="2">
        <v>63141</v>
      </c>
      <c r="G21" s="5" t="str">
        <f t="shared" si="0"/>
        <v>63</v>
      </c>
      <c r="H21" s="8">
        <f>COUNTIFS(JOs[Relo],Cand[[#This Row],[Relo]],JOs[2DigZip],Cand[[#This Row],[2DigZip]])+(0.00001*ROW())</f>
        <v>20.000209999999999</v>
      </c>
      <c r="I21" s="8">
        <f>COUNTIFS(JOs[Dept],Cand[[#This Row],[Dept]],JOs[Relo],Cand[[#This Row],[Relo]],JOs[2DigZip],Cand[[#This Row],[2DigZip]])+(0.00001*ROW())</f>
        <v>7.00021</v>
      </c>
      <c r="J21" s="8">
        <f>COUNTIFS(JOs[practice],Cand[[#This Row],[practice]],JOs[Status],Cand[[#This Row],[Status]],JOs[Dept],Cand[[#This Row],[Dept]],JOs[Relo],Cand[[#This Row],[Relo]],JOs[2DigZip],Cand[[#This Row],[2DigZip]])+(0.00001*ROW())</f>
        <v>2.1000000000000001E-4</v>
      </c>
      <c r="K21" s="8">
        <f>COUNTIFS(JOs[Dept],Cand[[#This Row],[Dept]],JOs[Relo],Cand[[#This Row],[Relo]],JOs[2DigZip],Cand[[#This Row],[2DigZip]])+(0.00001*ROW())</f>
        <v>7.00021</v>
      </c>
      <c r="L21" s="47"/>
      <c r="N21" s="42" t="str">
        <f>IF((ISNUMBER(SEARCH("in play",[1]!CandTable[[#This Row],[Status]]))+ISNUMBER(SEARCH("ready",[1]!CandTable[[#This Row],[Status]])))*([1]!JOtable[[#This Row],[Status]]="in play"),"1","0")</f>
        <v>1</v>
      </c>
      <c r="O21" s="43" t="str">
        <f>IF((ISNUMBER(SEARCH("contract",[1]!CandTable[[#This Row],[EmpPref]]))+ISNUMBER(SEARCH("perm",[1]!CandTable[[#This Row],[EmpPref]])))*([1]!JOtable[[#This Row],[EmpPref]]="contract"),"1","0")</f>
        <v>0</v>
      </c>
      <c r="P21" s="44">
        <v>0</v>
      </c>
      <c r="Q21" s="45">
        <f>(IF((ISNUMBER(SEARCH("in play",[1]!CandTable[[#This Row],[Status]]))+ISNUMBER(SEARCH("ready",[1]!CandTable[[#This Row],[Status]])))*([1]!JOtable[[#This Row],[Status]]="in play"),"1","0"))*(IF((ISNUMBER(SEARCH("contract",[1]!CandTable[[#This Row],[EmpPref]]))+ISNUMBER(SEARCH("perm",[1]!CandTable[[#This Row],[EmpPref]])))*([1]!JOtable[[#This Row],[EmpPref]]="contract"),"1","0"))</f>
        <v>0</v>
      </c>
    </row>
    <row r="22" spans="1:17" x14ac:dyDescent="0.3">
      <c r="A22" s="6">
        <v>9750121</v>
      </c>
      <c r="B22" s="6" t="s">
        <v>4</v>
      </c>
      <c r="C22" s="6" t="s">
        <v>3</v>
      </c>
      <c r="D22" s="6" t="s">
        <v>20</v>
      </c>
      <c r="E22" s="2">
        <v>0</v>
      </c>
      <c r="F22" s="6">
        <v>75075</v>
      </c>
      <c r="G22" s="5" t="str">
        <f t="shared" ref="G22:G36" si="1">LEFT(F22, 2)</f>
        <v>75</v>
      </c>
      <c r="H22" s="8">
        <f>COUNTIFS(JOs[Relo],Cand[[#This Row],[Relo]],JOs[2DigZip],Cand[[#This Row],[2DigZip]])+(0.00001*ROW())</f>
        <v>41.000219999999999</v>
      </c>
      <c r="I22" s="8">
        <f>COUNTIFS(JOs[Dept],Cand[[#This Row],[Dept]],JOs[Relo],Cand[[#This Row],[Relo]],JOs[2DigZip],Cand[[#This Row],[2DigZip]])+(0.00001*ROW())</f>
        <v>18.000219999999999</v>
      </c>
      <c r="J22" s="8">
        <f>COUNTIFS(JOs[practice],Cand[[#This Row],[practice]],JOs[Status],Cand[[#This Row],[Status]],JOs[Dept],Cand[[#This Row],[Dept]],JOs[Relo],Cand[[#This Row],[Relo]],JOs[2DigZip],Cand[[#This Row],[2DigZip]])+(0.00001*ROW())</f>
        <v>12.000220000000001</v>
      </c>
      <c r="K22" s="8">
        <f>COUNTIFS(JOs[Dept],Cand[[#This Row],[Dept]],JOs[Relo],Cand[[#This Row],[Relo]],JOs[2DigZip],Cand[[#This Row],[2DigZip]])+(0.00001*ROW())</f>
        <v>18.000219999999999</v>
      </c>
      <c r="L22" s="47"/>
    </row>
    <row r="23" spans="1:17" x14ac:dyDescent="0.3">
      <c r="A23" s="6">
        <v>9750122</v>
      </c>
      <c r="B23" s="2" t="s">
        <v>4</v>
      </c>
      <c r="C23" s="2" t="s">
        <v>3</v>
      </c>
      <c r="D23" s="2" t="s">
        <v>21</v>
      </c>
      <c r="E23" s="6">
        <v>0</v>
      </c>
      <c r="F23" s="2">
        <v>63017</v>
      </c>
      <c r="G23" s="5" t="str">
        <f t="shared" si="1"/>
        <v>63</v>
      </c>
      <c r="H23" s="8">
        <f>COUNTIFS(JOs[Relo],Cand[[#This Row],[Relo]],JOs[2DigZip],Cand[[#This Row],[2DigZip]])+(0.00001*ROW())</f>
        <v>20.000229999999998</v>
      </c>
      <c r="I23" s="8">
        <f>COUNTIFS(JOs[Dept],Cand[[#This Row],[Dept]],JOs[Relo],Cand[[#This Row],[Relo]],JOs[2DigZip],Cand[[#This Row],[2DigZip]])+(0.00001*ROW())</f>
        <v>3.0002300000000002</v>
      </c>
      <c r="J23" s="8">
        <f>COUNTIFS(JOs[practice],Cand[[#This Row],[practice]],JOs[Status],Cand[[#This Row],[Status]],JOs[Dept],Cand[[#This Row],[Dept]],JOs[Relo],Cand[[#This Row],[Relo]],JOs[2DigZip],Cand[[#This Row],[2DigZip]])+(0.00001*ROW())</f>
        <v>2.0002300000000002</v>
      </c>
      <c r="K23" s="8">
        <f>COUNTIFS(JOs[Dept],Cand[[#This Row],[Dept]],JOs[Relo],Cand[[#This Row],[Relo]],JOs[2DigZip],Cand[[#This Row],[2DigZip]])+(0.00001*ROW())</f>
        <v>3.0002300000000002</v>
      </c>
      <c r="L23" s="47"/>
    </row>
    <row r="24" spans="1:17" x14ac:dyDescent="0.3">
      <c r="A24" s="2">
        <v>9750123</v>
      </c>
      <c r="B24" s="2" t="s">
        <v>5</v>
      </c>
      <c r="C24" s="2" t="s">
        <v>8</v>
      </c>
      <c r="D24" s="2" t="s">
        <v>22</v>
      </c>
      <c r="E24" s="2">
        <v>0</v>
      </c>
      <c r="F24" s="2">
        <v>63141</v>
      </c>
      <c r="G24" s="5" t="str">
        <f t="shared" si="1"/>
        <v>63</v>
      </c>
      <c r="H24" s="8">
        <f>COUNTIFS(JOs[Relo],Cand[[#This Row],[Relo]],JOs[2DigZip],Cand[[#This Row],[2DigZip]])+(0.00001*ROW())</f>
        <v>20.000240000000002</v>
      </c>
      <c r="I24" s="8">
        <f>COUNTIFS(JOs[Dept],Cand[[#This Row],[Dept]],JOs[Relo],Cand[[#This Row],[Relo]],JOs[2DigZip],Cand[[#This Row],[2DigZip]])+(0.00001*ROW())</f>
        <v>10.00024</v>
      </c>
      <c r="J24" s="8">
        <f>COUNTIFS(JOs[practice],Cand[[#This Row],[practice]],JOs[Status],Cand[[#This Row],[Status]],JOs[Dept],Cand[[#This Row],[Dept]],JOs[Relo],Cand[[#This Row],[Relo]],JOs[2DigZip],Cand[[#This Row],[2DigZip]])+(0.00001*ROW())</f>
        <v>1.00024</v>
      </c>
      <c r="K24" s="8">
        <f>COUNTIFS(JOs[Dept],Cand[[#This Row],[Dept]],JOs[Relo],Cand[[#This Row],[Relo]],JOs[2DigZip],Cand[[#This Row],[2DigZip]])+(0.00001*ROW())</f>
        <v>10.00024</v>
      </c>
      <c r="L24" s="47"/>
    </row>
    <row r="25" spans="1:17" x14ac:dyDescent="0.3">
      <c r="A25" s="6">
        <v>9750124</v>
      </c>
      <c r="B25" s="2" t="s">
        <v>4</v>
      </c>
      <c r="C25" s="2" t="s">
        <v>3</v>
      </c>
      <c r="D25" s="2" t="s">
        <v>22</v>
      </c>
      <c r="E25" s="2">
        <v>0</v>
      </c>
      <c r="F25" s="2">
        <v>75075</v>
      </c>
      <c r="G25" s="5" t="str">
        <f t="shared" si="1"/>
        <v>75</v>
      </c>
      <c r="H25" s="8">
        <f>COUNTIFS(JOs[Relo],Cand[[#This Row],[Relo]],JOs[2DigZip],Cand[[#This Row],[2DigZip]])+(0.00001*ROW())</f>
        <v>41.000250000000001</v>
      </c>
      <c r="I25" s="8">
        <f>COUNTIFS(JOs[Dept],Cand[[#This Row],[Dept]],JOs[Relo],Cand[[#This Row],[Relo]],JOs[2DigZip],Cand[[#This Row],[2DigZip]])+(0.00001*ROW())</f>
        <v>15.000249999999999</v>
      </c>
      <c r="J25" s="8">
        <f>COUNTIFS(JOs[practice],Cand[[#This Row],[practice]],JOs[Status],Cand[[#This Row],[Status]],JOs[Dept],Cand[[#This Row],[Dept]],JOs[Relo],Cand[[#This Row],[Relo]],JOs[2DigZip],Cand[[#This Row],[2DigZip]])+(0.00001*ROW())</f>
        <v>2.0002499999999999</v>
      </c>
      <c r="K25" s="8">
        <f>COUNTIFS(JOs[Dept],Cand[[#This Row],[Dept]],JOs[Relo],Cand[[#This Row],[Relo]],JOs[2DigZip],Cand[[#This Row],[2DigZip]])+(0.00001*ROW())</f>
        <v>15.000249999999999</v>
      </c>
      <c r="L25" s="47"/>
    </row>
    <row r="26" spans="1:17" x14ac:dyDescent="0.3">
      <c r="A26" s="6">
        <v>9750125</v>
      </c>
      <c r="B26" s="2" t="s">
        <v>4</v>
      </c>
      <c r="C26" s="2" t="s">
        <v>3</v>
      </c>
      <c r="D26" s="2" t="s">
        <v>20</v>
      </c>
      <c r="E26" s="6">
        <v>0</v>
      </c>
      <c r="F26" s="2">
        <v>90210</v>
      </c>
      <c r="G26" s="5" t="str">
        <f t="shared" si="1"/>
        <v>90</v>
      </c>
      <c r="H26" s="8">
        <f>COUNTIFS(JOs[Relo],Cand[[#This Row],[Relo]],JOs[2DigZip],Cand[[#This Row],[2DigZip]])+(0.00001*ROW())</f>
        <v>26.000260000000001</v>
      </c>
      <c r="I26" s="8">
        <f>COUNTIFS(JOs[Dept],Cand[[#This Row],[Dept]],JOs[Relo],Cand[[#This Row],[Relo]],JOs[2DigZip],Cand[[#This Row],[2DigZip]])+(0.00001*ROW())</f>
        <v>10.000260000000001</v>
      </c>
      <c r="J26" s="8">
        <f>COUNTIFS(JOs[practice],Cand[[#This Row],[practice]],JOs[Status],Cand[[#This Row],[Status]],JOs[Dept],Cand[[#This Row],[Dept]],JOs[Relo],Cand[[#This Row],[Relo]],JOs[2DigZip],Cand[[#This Row],[2DigZip]])+(0.00001*ROW())</f>
        <v>4.0002599999999999</v>
      </c>
      <c r="K26" s="8">
        <f>COUNTIFS(JOs[Dept],Cand[[#This Row],[Dept]],JOs[Relo],Cand[[#This Row],[Relo]],JOs[2DigZip],Cand[[#This Row],[2DigZip]])+(0.00001*ROW())</f>
        <v>10.000260000000001</v>
      </c>
      <c r="L26" s="47"/>
    </row>
    <row r="27" spans="1:17" x14ac:dyDescent="0.3">
      <c r="A27" s="2">
        <v>9750126</v>
      </c>
      <c r="B27" s="2" t="s">
        <v>4</v>
      </c>
      <c r="C27" s="2" t="s">
        <v>3</v>
      </c>
      <c r="D27" s="2" t="s">
        <v>20</v>
      </c>
      <c r="E27" s="2">
        <v>0</v>
      </c>
      <c r="F27" s="2">
        <v>90210</v>
      </c>
      <c r="G27" s="5" t="str">
        <f t="shared" si="1"/>
        <v>90</v>
      </c>
      <c r="H27" s="8">
        <f>COUNTIFS(JOs[Relo],Cand[[#This Row],[Relo]],JOs[2DigZip],Cand[[#This Row],[2DigZip]])+(0.00001*ROW())</f>
        <v>26.00027</v>
      </c>
      <c r="I27" s="8">
        <f>COUNTIFS(JOs[Dept],Cand[[#This Row],[Dept]],JOs[Relo],Cand[[#This Row],[Relo]],JOs[2DigZip],Cand[[#This Row],[2DigZip]])+(0.00001*ROW())</f>
        <v>10.00027</v>
      </c>
      <c r="J27" s="8">
        <f>COUNTIFS(JOs[practice],Cand[[#This Row],[practice]],JOs[Status],Cand[[#This Row],[Status]],JOs[Dept],Cand[[#This Row],[Dept]],JOs[Relo],Cand[[#This Row],[Relo]],JOs[2DigZip],Cand[[#This Row],[2DigZip]])+(0.00001*ROW())</f>
        <v>4.0002700000000004</v>
      </c>
      <c r="K27" s="8">
        <f>COUNTIFS(JOs[Dept],Cand[[#This Row],[Dept]],JOs[Relo],Cand[[#This Row],[Relo]],JOs[2DigZip],Cand[[#This Row],[2DigZip]])+(0.00001*ROW())</f>
        <v>10.00027</v>
      </c>
      <c r="L27" s="47"/>
    </row>
    <row r="28" spans="1:17" x14ac:dyDescent="0.3">
      <c r="A28" s="6">
        <v>9750127</v>
      </c>
      <c r="B28" s="2" t="s">
        <v>4</v>
      </c>
      <c r="C28" s="2" t="s">
        <v>8</v>
      </c>
      <c r="D28" s="2" t="s">
        <v>20</v>
      </c>
      <c r="E28" s="2">
        <v>0</v>
      </c>
      <c r="F28" s="2">
        <v>90210</v>
      </c>
      <c r="G28" s="5" t="str">
        <f t="shared" si="1"/>
        <v>90</v>
      </c>
      <c r="H28" s="8">
        <f>COUNTIFS(JOs[Relo],Cand[[#This Row],[Relo]],JOs[2DigZip],Cand[[#This Row],[2DigZip]])+(0.00001*ROW())</f>
        <v>26.00028</v>
      </c>
      <c r="I28" s="8">
        <f>COUNTIFS(JOs[Dept],Cand[[#This Row],[Dept]],JOs[Relo],Cand[[#This Row],[Relo]],JOs[2DigZip],Cand[[#This Row],[2DigZip]])+(0.00001*ROW())</f>
        <v>10.00028</v>
      </c>
      <c r="J28" s="8">
        <f>COUNTIFS(JOs[practice],Cand[[#This Row],[practice]],JOs[Status],Cand[[#This Row],[Status]],JOs[Dept],Cand[[#This Row],[Dept]],JOs[Relo],Cand[[#This Row],[Relo]],JOs[2DigZip],Cand[[#This Row],[2DigZip]])+(0.00001*ROW())</f>
        <v>2.8000000000000003E-4</v>
      </c>
      <c r="K28" s="8">
        <f>COUNTIFS(JOs[Dept],Cand[[#This Row],[Dept]],JOs[Relo],Cand[[#This Row],[Relo]],JOs[2DigZip],Cand[[#This Row],[2DigZip]])+(0.00001*ROW())</f>
        <v>10.00028</v>
      </c>
      <c r="L28" s="47"/>
    </row>
    <row r="29" spans="1:17" x14ac:dyDescent="0.3">
      <c r="A29" s="6">
        <v>9750128</v>
      </c>
      <c r="B29" s="2" t="s">
        <v>4</v>
      </c>
      <c r="C29" s="2" t="s">
        <v>3</v>
      </c>
      <c r="D29" s="2" t="s">
        <v>21</v>
      </c>
      <c r="E29" s="6">
        <v>0</v>
      </c>
      <c r="F29" s="2">
        <v>75075</v>
      </c>
      <c r="G29" s="5" t="str">
        <f t="shared" si="1"/>
        <v>75</v>
      </c>
      <c r="H29" s="8">
        <f>COUNTIFS(JOs[Relo],Cand[[#This Row],[Relo]],JOs[2DigZip],Cand[[#This Row],[2DigZip]])+(0.00001*ROW())</f>
        <v>41.00029</v>
      </c>
      <c r="I29" s="8">
        <f>COUNTIFS(JOs[Dept],Cand[[#This Row],[Dept]],JOs[Relo],Cand[[#This Row],[Relo]],JOs[2DigZip],Cand[[#This Row],[2DigZip]])+(0.00001*ROW())</f>
        <v>8.0002899999999997</v>
      </c>
      <c r="J29" s="8">
        <f>COUNTIFS(JOs[practice],Cand[[#This Row],[practice]],JOs[Status],Cand[[#This Row],[Status]],JOs[Dept],Cand[[#This Row],[Dept]],JOs[Relo],Cand[[#This Row],[Relo]],JOs[2DigZip],Cand[[#This Row],[2DigZip]])+(0.00001*ROW())</f>
        <v>2.0002900000000001</v>
      </c>
      <c r="K29" s="8">
        <f>COUNTIFS(JOs[Dept],Cand[[#This Row],[Dept]],JOs[Relo],Cand[[#This Row],[Relo]],JOs[2DigZip],Cand[[#This Row],[2DigZip]])+(0.00001*ROW())</f>
        <v>8.0002899999999997</v>
      </c>
      <c r="L29" s="47"/>
    </row>
    <row r="30" spans="1:17" x14ac:dyDescent="0.3">
      <c r="A30" s="2">
        <v>9750129</v>
      </c>
      <c r="B30" s="2" t="s">
        <v>5</v>
      </c>
      <c r="C30" s="2" t="s">
        <v>3</v>
      </c>
      <c r="D30" s="2" t="s">
        <v>22</v>
      </c>
      <c r="E30" s="2">
        <v>1</v>
      </c>
      <c r="F30" s="2">
        <v>63141</v>
      </c>
      <c r="G30" s="5" t="str">
        <f t="shared" si="1"/>
        <v>63</v>
      </c>
      <c r="H30" s="8">
        <f>COUNTIFS(JOs[Relo],Cand[[#This Row],[Relo]],JOs[2DigZip],Cand[[#This Row],[2DigZip]])+(0.00001*ROW())</f>
        <v>2.0003000000000002</v>
      </c>
      <c r="I30" s="8">
        <f>COUNTIFS(JOs[Dept],Cand[[#This Row],[Dept]],JOs[Relo],Cand[[#This Row],[Relo]],JOs[2DigZip],Cand[[#This Row],[2DigZip]])+(0.00001*ROW())</f>
        <v>1.0003</v>
      </c>
      <c r="J30" s="8">
        <f>COUNTIFS(JOs[practice],Cand[[#This Row],[practice]],JOs[Status],Cand[[#This Row],[Status]],JOs[Dept],Cand[[#This Row],[Dept]],JOs[Relo],Cand[[#This Row],[Relo]],JOs[2DigZip],Cand[[#This Row],[2DigZip]])+(0.00001*ROW())</f>
        <v>3.0000000000000003E-4</v>
      </c>
      <c r="K30" s="8">
        <f>COUNTIFS(JOs[Dept],Cand[[#This Row],[Dept]],JOs[Relo],Cand[[#This Row],[Relo]],JOs[2DigZip],Cand[[#This Row],[2DigZip]])+(0.00001*ROW())</f>
        <v>1.0003</v>
      </c>
      <c r="L30" s="47"/>
    </row>
    <row r="31" spans="1:17" x14ac:dyDescent="0.3">
      <c r="A31" s="6">
        <v>9750130</v>
      </c>
      <c r="B31" s="2" t="s">
        <v>4</v>
      </c>
      <c r="C31" s="2" t="s">
        <v>3</v>
      </c>
      <c r="D31" s="2" t="s">
        <v>20</v>
      </c>
      <c r="E31" s="2">
        <v>0</v>
      </c>
      <c r="F31" s="2">
        <v>98011</v>
      </c>
      <c r="G31" s="5" t="str">
        <f t="shared" si="1"/>
        <v>98</v>
      </c>
      <c r="H31" s="8">
        <f>COUNTIFS(JOs[Relo],Cand[[#This Row],[Relo]],JOs[2DigZip],Cand[[#This Row],[2DigZip]])+(0.00001*ROW())</f>
        <v>2.0003099999999998</v>
      </c>
      <c r="I31" s="8">
        <f>COUNTIFS(JOs[Dept],Cand[[#This Row],[Dept]],JOs[Relo],Cand[[#This Row],[Relo]],JOs[2DigZip],Cand[[#This Row],[2DigZip]])+(0.00001*ROW())</f>
        <v>1.00031</v>
      </c>
      <c r="J31" s="8">
        <f>COUNTIFS(JOs[practice],Cand[[#This Row],[practice]],JOs[Status],Cand[[#This Row],[Status]],JOs[Dept],Cand[[#This Row],[Dept]],JOs[Relo],Cand[[#This Row],[Relo]],JOs[2DigZip],Cand[[#This Row],[2DigZip]])+(0.00001*ROW())</f>
        <v>3.1E-4</v>
      </c>
      <c r="K31" s="8">
        <f>COUNTIFS(JOs[Dept],Cand[[#This Row],[Dept]],JOs[Relo],Cand[[#This Row],[Relo]],JOs[2DigZip],Cand[[#This Row],[2DigZip]])+(0.00001*ROW())</f>
        <v>1.00031</v>
      </c>
      <c r="L31" s="47"/>
    </row>
    <row r="32" spans="1:17" x14ac:dyDescent="0.3">
      <c r="A32" s="6">
        <v>9750131</v>
      </c>
      <c r="B32" s="2" t="s">
        <v>5</v>
      </c>
      <c r="C32" s="2" t="s">
        <v>3</v>
      </c>
      <c r="D32" s="2" t="s">
        <v>21</v>
      </c>
      <c r="E32" s="6">
        <v>0</v>
      </c>
      <c r="F32" s="2">
        <v>30144</v>
      </c>
      <c r="G32" s="5" t="str">
        <f t="shared" si="1"/>
        <v>30</v>
      </c>
      <c r="H32" s="8">
        <f>COUNTIFS(JOs[Relo],Cand[[#This Row],[Relo]],JOs[2DigZip],Cand[[#This Row],[2DigZip]])+(0.00001*ROW())</f>
        <v>7.0003200000000003</v>
      </c>
      <c r="I32" s="8">
        <f>COUNTIFS(JOs[Dept],Cand[[#This Row],[Dept]],JOs[Relo],Cand[[#This Row],[Relo]],JOs[2DigZip],Cand[[#This Row],[2DigZip]])+(0.00001*ROW())</f>
        <v>3.0003199999999999</v>
      </c>
      <c r="J32" s="8">
        <f>COUNTIFS(JOs[practice],Cand[[#This Row],[practice]],JOs[Status],Cand[[#This Row],[Status]],JOs[Dept],Cand[[#This Row],[Dept]],JOs[Relo],Cand[[#This Row],[Relo]],JOs[2DigZip],Cand[[#This Row],[2DigZip]])+(0.00001*ROW())</f>
        <v>3.2000000000000003E-4</v>
      </c>
      <c r="K32" s="8">
        <f>COUNTIFS(JOs[Dept],Cand[[#This Row],[Dept]],JOs[Relo],Cand[[#This Row],[Relo]],JOs[2DigZip],Cand[[#This Row],[2DigZip]])+(0.00001*ROW())</f>
        <v>3.0003199999999999</v>
      </c>
      <c r="L32" s="47"/>
    </row>
    <row r="33" spans="1:12" x14ac:dyDescent="0.3">
      <c r="A33" s="2">
        <v>9750132</v>
      </c>
      <c r="B33" s="2" t="s">
        <v>4</v>
      </c>
      <c r="C33" s="2" t="s">
        <v>8</v>
      </c>
      <c r="D33" s="2" t="s">
        <v>21</v>
      </c>
      <c r="E33" s="2">
        <v>0</v>
      </c>
      <c r="F33" s="2">
        <v>20001</v>
      </c>
      <c r="G33" s="5" t="str">
        <f t="shared" si="1"/>
        <v>20</v>
      </c>
      <c r="H33" s="8">
        <f>COUNTIFS(JOs[Relo],Cand[[#This Row],[Relo]],JOs[2DigZip],Cand[[#This Row],[2DigZip]])+(0.00001*ROW())</f>
        <v>3.3000000000000005E-4</v>
      </c>
      <c r="I33" s="8">
        <f>COUNTIFS(JOs[Dept],Cand[[#This Row],[Dept]],JOs[Relo],Cand[[#This Row],[Relo]],JOs[2DigZip],Cand[[#This Row],[2DigZip]])+(0.00001*ROW())</f>
        <v>3.3000000000000005E-4</v>
      </c>
      <c r="J33" s="8">
        <f>COUNTIFS(JOs[practice],Cand[[#This Row],[practice]],JOs[Status],Cand[[#This Row],[Status]],JOs[Dept],Cand[[#This Row],[Dept]],JOs[Relo],Cand[[#This Row],[Relo]],JOs[2DigZip],Cand[[#This Row],[2DigZip]])+(0.00001*ROW())</f>
        <v>3.3000000000000005E-4</v>
      </c>
      <c r="K33" s="8">
        <f>COUNTIFS(JOs[Dept],Cand[[#This Row],[Dept]],JOs[Relo],Cand[[#This Row],[Relo]],JOs[2DigZip],Cand[[#This Row],[2DigZip]])+(0.00001*ROW())</f>
        <v>3.3000000000000005E-4</v>
      </c>
      <c r="L33" s="47"/>
    </row>
    <row r="34" spans="1:12" x14ac:dyDescent="0.3">
      <c r="A34" s="6">
        <v>9750133</v>
      </c>
      <c r="B34" s="2" t="s">
        <v>5</v>
      </c>
      <c r="C34" s="2" t="s">
        <v>8</v>
      </c>
      <c r="D34" s="2" t="s">
        <v>20</v>
      </c>
      <c r="E34" s="2">
        <v>0</v>
      </c>
      <c r="F34" s="2">
        <v>30301</v>
      </c>
      <c r="G34" s="5" t="str">
        <f t="shared" si="1"/>
        <v>30</v>
      </c>
      <c r="H34" s="8">
        <f>COUNTIFS(JOs[Relo],Cand[[#This Row],[Relo]],JOs[2DigZip],Cand[[#This Row],[2DigZip]])+(0.00001*ROW())</f>
        <v>7.0003399999999996</v>
      </c>
      <c r="I34" s="8">
        <f>COUNTIFS(JOs[Dept],Cand[[#This Row],[Dept]],JOs[Relo],Cand[[#This Row],[Relo]],JOs[2DigZip],Cand[[#This Row],[2DigZip]])+(0.00001*ROW())</f>
        <v>2.00034</v>
      </c>
      <c r="J34" s="8">
        <f>COUNTIFS(JOs[practice],Cand[[#This Row],[practice]],JOs[Status],Cand[[#This Row],[Status]],JOs[Dept],Cand[[#This Row],[Dept]],JOs[Relo],Cand[[#This Row],[Relo]],JOs[2DigZip],Cand[[#This Row],[2DigZip]])+(0.00001*ROW())</f>
        <v>3.4000000000000002E-4</v>
      </c>
      <c r="K34" s="8">
        <f>COUNTIFS(JOs[Dept],Cand[[#This Row],[Dept]],JOs[Relo],Cand[[#This Row],[Relo]],JOs[2DigZip],Cand[[#This Row],[2DigZip]])+(0.00001*ROW())</f>
        <v>2.00034</v>
      </c>
      <c r="L34" s="47"/>
    </row>
    <row r="35" spans="1:12" x14ac:dyDescent="0.3">
      <c r="A35" s="6">
        <v>9750134</v>
      </c>
      <c r="B35" s="2" t="s">
        <v>4</v>
      </c>
      <c r="C35" s="2" t="s">
        <v>3</v>
      </c>
      <c r="D35" s="2" t="s">
        <v>22</v>
      </c>
      <c r="E35" s="6">
        <v>1</v>
      </c>
      <c r="F35" s="2">
        <v>63141</v>
      </c>
      <c r="G35" s="5" t="str">
        <f t="shared" si="1"/>
        <v>63</v>
      </c>
      <c r="H35" s="8">
        <f>COUNTIFS(JOs[Relo],Cand[[#This Row],[Relo]],JOs[2DigZip],Cand[[#This Row],[2DigZip]])+(0.00001*ROW())</f>
        <v>2.0003500000000001</v>
      </c>
      <c r="I35" s="8">
        <f>COUNTIFS(JOs[Dept],Cand[[#This Row],[Dept]],JOs[Relo],Cand[[#This Row],[Relo]],JOs[2DigZip],Cand[[#This Row],[2DigZip]])+(0.00001*ROW())</f>
        <v>1.0003500000000001</v>
      </c>
      <c r="J35" s="8">
        <f>COUNTIFS(JOs[practice],Cand[[#This Row],[practice]],JOs[Status],Cand[[#This Row],[Status]],JOs[Dept],Cand[[#This Row],[Dept]],JOs[Relo],Cand[[#This Row],[Relo]],JOs[2DigZip],Cand[[#This Row],[2DigZip]])+(0.00001*ROW())</f>
        <v>3.5000000000000005E-4</v>
      </c>
      <c r="K35" s="8">
        <f>COUNTIFS(JOs[Dept],Cand[[#This Row],[Dept]],JOs[Relo],Cand[[#This Row],[Relo]],JOs[2DigZip],Cand[[#This Row],[2DigZip]])+(0.00001*ROW())</f>
        <v>1.0003500000000001</v>
      </c>
      <c r="L35" s="47"/>
    </row>
    <row r="36" spans="1:12" x14ac:dyDescent="0.3">
      <c r="A36" s="2">
        <v>9750135</v>
      </c>
      <c r="B36" s="2" t="s">
        <v>5</v>
      </c>
      <c r="C36" s="2" t="s">
        <v>8</v>
      </c>
      <c r="D36" s="6" t="s">
        <v>20</v>
      </c>
      <c r="E36" s="2">
        <v>0</v>
      </c>
      <c r="F36" s="2">
        <v>63141</v>
      </c>
      <c r="G36" s="5" t="str">
        <f t="shared" si="1"/>
        <v>63</v>
      </c>
      <c r="H36" s="8">
        <f>COUNTIFS(JOs[Relo],Cand[[#This Row],[Relo]],JOs[2DigZip],Cand[[#This Row],[2DigZip]])+(0.00001*ROW())</f>
        <v>20.000360000000001</v>
      </c>
      <c r="I36" s="8">
        <f>COUNTIFS(JOs[Dept],Cand[[#This Row],[Dept]],JOs[Relo],Cand[[#This Row],[Relo]],JOs[2DigZip],Cand[[#This Row],[2DigZip]])+(0.00001*ROW())</f>
        <v>7.0003599999999997</v>
      </c>
      <c r="J36" s="8">
        <f>COUNTIFS(JOs[practice],Cand[[#This Row],[practice]],JOs[Status],Cand[[#This Row],[Status]],JOs[Dept],Cand[[#This Row],[Dept]],JOs[Relo],Cand[[#This Row],[Relo]],JOs[2DigZip],Cand[[#This Row],[2DigZip]])+(0.00001*ROW())</f>
        <v>2.0003600000000001</v>
      </c>
      <c r="K36" s="8">
        <f>COUNTIFS(JOs[Dept],Cand[[#This Row],[Dept]],JOs[Relo],Cand[[#This Row],[Relo]],JOs[2DigZip],Cand[[#This Row],[2DigZip]])+(0.00001*ROW())</f>
        <v>7.0003599999999997</v>
      </c>
      <c r="L36" s="47"/>
    </row>
    <row r="37" spans="1:12" x14ac:dyDescent="0.3">
      <c r="A37" s="6">
        <v>9750136</v>
      </c>
      <c r="B37" s="2" t="s">
        <v>5</v>
      </c>
      <c r="C37" s="2" t="s">
        <v>3</v>
      </c>
      <c r="D37" s="2" t="s">
        <v>21</v>
      </c>
      <c r="E37" s="6">
        <v>0</v>
      </c>
      <c r="F37" s="2">
        <v>90210</v>
      </c>
      <c r="G37" s="5" t="str">
        <f t="shared" ref="G37:G50" si="2">LEFT(F37, 2)</f>
        <v>90</v>
      </c>
      <c r="H37" s="8">
        <f>COUNTIFS(JOs[Relo],Cand[[#This Row],[Relo]],JOs[2DigZip],Cand[[#This Row],[2DigZip]])+(0.00001*ROW())</f>
        <v>26.00037</v>
      </c>
      <c r="I37" s="8">
        <f>COUNTIFS(JOs[Dept],Cand[[#This Row],[Dept]],JOs[Relo],Cand[[#This Row],[Relo]],JOs[2DigZip],Cand[[#This Row],[2DigZip]])+(0.00001*ROW())</f>
        <v>12.00037</v>
      </c>
      <c r="J37" s="8">
        <f>COUNTIFS(JOs[practice],Cand[[#This Row],[practice]],JOs[Status],Cand[[#This Row],[Status]],JOs[Dept],Cand[[#This Row],[Dept]],JOs[Relo],Cand[[#This Row],[Relo]],JOs[2DigZip],Cand[[#This Row],[2DigZip]])+(0.00001*ROW())</f>
        <v>6.0003700000000002</v>
      </c>
      <c r="K37" s="8">
        <f>COUNTIFS(JOs[Dept],Cand[[#This Row],[Dept]],JOs[Relo],Cand[[#This Row],[Relo]],JOs[2DigZip],Cand[[#This Row],[2DigZip]])+(0.00001*ROW())</f>
        <v>12.00037</v>
      </c>
      <c r="L37" s="47"/>
    </row>
    <row r="38" spans="1:12" x14ac:dyDescent="0.3">
      <c r="A38" s="6">
        <v>9750137</v>
      </c>
      <c r="B38" s="2" t="s">
        <v>4</v>
      </c>
      <c r="C38" s="2" t="s">
        <v>3</v>
      </c>
      <c r="D38" s="2" t="s">
        <v>20</v>
      </c>
      <c r="E38" s="2">
        <v>0</v>
      </c>
      <c r="F38" s="2">
        <v>90210</v>
      </c>
      <c r="G38" s="5" t="str">
        <f t="shared" si="2"/>
        <v>90</v>
      </c>
      <c r="H38" s="8">
        <f>COUNTIFS(JOs[Relo],Cand[[#This Row],[Relo]],JOs[2DigZip],Cand[[#This Row],[2DigZip]])+(0.00001*ROW())</f>
        <v>26.00038</v>
      </c>
      <c r="I38" s="8">
        <f>COUNTIFS(JOs[Dept],Cand[[#This Row],[Dept]],JOs[Relo],Cand[[#This Row],[Relo]],JOs[2DigZip],Cand[[#This Row],[2DigZip]])+(0.00001*ROW())</f>
        <v>10.00038</v>
      </c>
      <c r="J38" s="8">
        <f>COUNTIFS(JOs[practice],Cand[[#This Row],[practice]],JOs[Status],Cand[[#This Row],[Status]],JOs[Dept],Cand[[#This Row],[Dept]],JOs[Relo],Cand[[#This Row],[Relo]],JOs[2DigZip],Cand[[#This Row],[2DigZip]])+(0.00001*ROW())</f>
        <v>4.0003799999999998</v>
      </c>
      <c r="K38" s="8">
        <f>COUNTIFS(JOs[Dept],Cand[[#This Row],[Dept]],JOs[Relo],Cand[[#This Row],[Relo]],JOs[2DigZip],Cand[[#This Row],[2DigZip]])+(0.00001*ROW())</f>
        <v>10.00038</v>
      </c>
      <c r="L38" s="47"/>
    </row>
    <row r="39" spans="1:12" x14ac:dyDescent="0.3">
      <c r="A39" s="2">
        <v>9750138</v>
      </c>
      <c r="B39" s="2" t="s">
        <v>4</v>
      </c>
      <c r="C39" s="2" t="s">
        <v>8</v>
      </c>
      <c r="D39" s="2" t="s">
        <v>20</v>
      </c>
      <c r="E39" s="2">
        <v>0</v>
      </c>
      <c r="F39" s="2">
        <v>90210</v>
      </c>
      <c r="G39" s="5" t="str">
        <f t="shared" si="2"/>
        <v>90</v>
      </c>
      <c r="H39" s="8">
        <f>COUNTIFS(JOs[Relo],Cand[[#This Row],[Relo]],JOs[2DigZip],Cand[[#This Row],[2DigZip]])+(0.00001*ROW())</f>
        <v>26.000389999999999</v>
      </c>
      <c r="I39" s="8">
        <f>COUNTIFS(JOs[Dept],Cand[[#This Row],[Dept]],JOs[Relo],Cand[[#This Row],[Relo]],JOs[2DigZip],Cand[[#This Row],[2DigZip]])+(0.00001*ROW())</f>
        <v>10.000389999999999</v>
      </c>
      <c r="J39" s="8">
        <f>COUNTIFS(JOs[practice],Cand[[#This Row],[practice]],JOs[Status],Cand[[#This Row],[Status]],JOs[Dept],Cand[[#This Row],[Dept]],JOs[Relo],Cand[[#This Row],[Relo]],JOs[2DigZip],Cand[[#This Row],[2DigZip]])+(0.00001*ROW())</f>
        <v>3.9000000000000005E-4</v>
      </c>
      <c r="K39" s="8">
        <f>COUNTIFS(JOs[Dept],Cand[[#This Row],[Dept]],JOs[Relo],Cand[[#This Row],[Relo]],JOs[2DigZip],Cand[[#This Row],[2DigZip]])+(0.00001*ROW())</f>
        <v>10.000389999999999</v>
      </c>
      <c r="L39" s="47"/>
    </row>
    <row r="40" spans="1:12" x14ac:dyDescent="0.3">
      <c r="A40" s="6">
        <v>9750139</v>
      </c>
      <c r="B40" s="2" t="s">
        <v>4</v>
      </c>
      <c r="C40" s="2" t="s">
        <v>3</v>
      </c>
      <c r="D40" s="2" t="s">
        <v>21</v>
      </c>
      <c r="E40" s="6">
        <v>1</v>
      </c>
      <c r="F40" s="2">
        <v>75075</v>
      </c>
      <c r="G40" s="5" t="str">
        <f t="shared" si="2"/>
        <v>75</v>
      </c>
      <c r="H40" s="8">
        <f>COUNTIFS(JOs[Relo],Cand[[#This Row],[Relo]],JOs[2DigZip],Cand[[#This Row],[2DigZip]])+(0.00001*ROW())</f>
        <v>4.0000000000000002E-4</v>
      </c>
      <c r="I40" s="8">
        <f>COUNTIFS(JOs[Dept],Cand[[#This Row],[Dept]],JOs[Relo],Cand[[#This Row],[Relo]],JOs[2DigZip],Cand[[#This Row],[2DigZip]])+(0.00001*ROW())</f>
        <v>4.0000000000000002E-4</v>
      </c>
      <c r="J40" s="8">
        <f>COUNTIFS(JOs[practice],Cand[[#This Row],[practice]],JOs[Status],Cand[[#This Row],[Status]],JOs[Dept],Cand[[#This Row],[Dept]],JOs[Relo],Cand[[#This Row],[Relo]],JOs[2DigZip],Cand[[#This Row],[2DigZip]])+(0.00001*ROW())</f>
        <v>4.0000000000000002E-4</v>
      </c>
      <c r="K40" s="8">
        <f>COUNTIFS(JOs[Dept],Cand[[#This Row],[Dept]],JOs[Relo],Cand[[#This Row],[Relo]],JOs[2DigZip],Cand[[#This Row],[2DigZip]])+(0.00001*ROW())</f>
        <v>4.0000000000000002E-4</v>
      </c>
      <c r="L40" s="47"/>
    </row>
    <row r="41" spans="1:12" x14ac:dyDescent="0.3">
      <c r="A41" s="6">
        <v>9750140</v>
      </c>
      <c r="B41" s="2" t="s">
        <v>5</v>
      </c>
      <c r="C41" s="2" t="s">
        <v>3</v>
      </c>
      <c r="D41" s="2" t="s">
        <v>22</v>
      </c>
      <c r="E41" s="2">
        <v>0</v>
      </c>
      <c r="F41" s="2">
        <v>63141</v>
      </c>
      <c r="G41" s="5" t="str">
        <f t="shared" si="2"/>
        <v>63</v>
      </c>
      <c r="H41" s="8">
        <f>COUNTIFS(JOs[Relo],Cand[[#This Row],[Relo]],JOs[2DigZip],Cand[[#This Row],[2DigZip]])+(0.00001*ROW())</f>
        <v>20.000409999999999</v>
      </c>
      <c r="I41" s="8">
        <f>COUNTIFS(JOs[Dept],Cand[[#This Row],[Dept]],JOs[Relo],Cand[[#This Row],[Relo]],JOs[2DigZip],Cand[[#This Row],[2DigZip]])+(0.00001*ROW())</f>
        <v>10.00041</v>
      </c>
      <c r="J41" s="8">
        <f>COUNTIFS(JOs[practice],Cand[[#This Row],[practice]],JOs[Status],Cand[[#This Row],[Status]],JOs[Dept],Cand[[#This Row],[Dept]],JOs[Relo],Cand[[#This Row],[Relo]],JOs[2DigZip],Cand[[#This Row],[2DigZip]])+(0.00001*ROW())</f>
        <v>3.00041</v>
      </c>
      <c r="K41" s="8">
        <f>COUNTIFS(JOs[Dept],Cand[[#This Row],[Dept]],JOs[Relo],Cand[[#This Row],[Relo]],JOs[2DigZip],Cand[[#This Row],[2DigZip]])+(0.00001*ROW())</f>
        <v>10.00041</v>
      </c>
      <c r="L41" s="47"/>
    </row>
    <row r="42" spans="1:12" x14ac:dyDescent="0.3">
      <c r="A42" s="2">
        <v>9750141</v>
      </c>
      <c r="B42" s="2" t="s">
        <v>5</v>
      </c>
      <c r="C42" s="2" t="s">
        <v>8</v>
      </c>
      <c r="D42" s="2" t="s">
        <v>22</v>
      </c>
      <c r="E42" s="2">
        <v>0</v>
      </c>
      <c r="F42" s="2">
        <v>75075</v>
      </c>
      <c r="G42" s="5" t="str">
        <f t="shared" si="2"/>
        <v>75</v>
      </c>
      <c r="H42" s="8">
        <f>COUNTIFS(JOs[Relo],Cand[[#This Row],[Relo]],JOs[2DigZip],Cand[[#This Row],[2DigZip]])+(0.00001*ROW())</f>
        <v>41.000419999999998</v>
      </c>
      <c r="I42" s="8">
        <f>COUNTIFS(JOs[Dept],Cand[[#This Row],[Dept]],JOs[Relo],Cand[[#This Row],[Relo]],JOs[2DigZip],Cand[[#This Row],[2DigZip]])+(0.00001*ROW())</f>
        <v>15.00042</v>
      </c>
      <c r="J42" s="8">
        <f>COUNTIFS(JOs[practice],Cand[[#This Row],[practice]],JOs[Status],Cand[[#This Row],[Status]],JOs[Dept],Cand[[#This Row],[Dept]],JOs[Relo],Cand[[#This Row],[Relo]],JOs[2DigZip],Cand[[#This Row],[2DigZip]])+(0.00001*ROW())</f>
        <v>4.2000000000000002E-4</v>
      </c>
      <c r="K42" s="8">
        <f>COUNTIFS(JOs[Dept],Cand[[#This Row],[Dept]],JOs[Relo],Cand[[#This Row],[Relo]],JOs[2DigZip],Cand[[#This Row],[2DigZip]])+(0.00001*ROW())</f>
        <v>15.00042</v>
      </c>
      <c r="L42" s="47"/>
    </row>
    <row r="43" spans="1:12" x14ac:dyDescent="0.3">
      <c r="A43" s="6">
        <v>9750142</v>
      </c>
      <c r="B43" s="2" t="s">
        <v>4</v>
      </c>
      <c r="C43" s="2" t="s">
        <v>3</v>
      </c>
      <c r="D43" s="2" t="s">
        <v>21</v>
      </c>
      <c r="E43" s="6">
        <v>0</v>
      </c>
      <c r="F43" s="2">
        <v>63017</v>
      </c>
      <c r="G43" s="5" t="str">
        <f t="shared" si="2"/>
        <v>63</v>
      </c>
      <c r="H43" s="8">
        <f>COUNTIFS(JOs[Relo],Cand[[#This Row],[Relo]],JOs[2DigZip],Cand[[#This Row],[2DigZip]])+(0.00001*ROW())</f>
        <v>20.000430000000001</v>
      </c>
      <c r="I43" s="8">
        <f>COUNTIFS(JOs[Dept],Cand[[#This Row],[Dept]],JOs[Relo],Cand[[#This Row],[Relo]],JOs[2DigZip],Cand[[#This Row],[2DigZip]])+(0.00001*ROW())</f>
        <v>3.0004300000000002</v>
      </c>
      <c r="J43" s="8">
        <f>COUNTIFS(JOs[practice],Cand[[#This Row],[practice]],JOs[Status],Cand[[#This Row],[Status]],JOs[Dept],Cand[[#This Row],[Dept]],JOs[Relo],Cand[[#This Row],[Relo]],JOs[2DigZip],Cand[[#This Row],[2DigZip]])+(0.00001*ROW())</f>
        <v>2.0004300000000002</v>
      </c>
      <c r="K43" s="8">
        <f>COUNTIFS(JOs[Dept],Cand[[#This Row],[Dept]],JOs[Relo],Cand[[#This Row],[Relo]],JOs[2DigZip],Cand[[#This Row],[2DigZip]])+(0.00001*ROW())</f>
        <v>3.0004300000000002</v>
      </c>
      <c r="L43" s="47"/>
    </row>
    <row r="44" spans="1:12" x14ac:dyDescent="0.3">
      <c r="A44" s="6">
        <v>9750143</v>
      </c>
      <c r="B44" s="2" t="s">
        <v>4</v>
      </c>
      <c r="C44" s="2" t="s">
        <v>3</v>
      </c>
      <c r="D44" s="2" t="s">
        <v>20</v>
      </c>
      <c r="E44" s="2">
        <v>0</v>
      </c>
      <c r="F44" s="2">
        <v>63141</v>
      </c>
      <c r="G44" s="5" t="str">
        <f t="shared" si="2"/>
        <v>63</v>
      </c>
      <c r="H44" s="8">
        <f>COUNTIFS(JOs[Relo],Cand[[#This Row],[Relo]],JOs[2DigZip],Cand[[#This Row],[2DigZip]])+(0.00001*ROW())</f>
        <v>20.000440000000001</v>
      </c>
      <c r="I44" s="8">
        <f>COUNTIFS(JOs[Dept],Cand[[#This Row],[Dept]],JOs[Relo],Cand[[#This Row],[Relo]],JOs[2DigZip],Cand[[#This Row],[2DigZip]])+(0.00001*ROW())</f>
        <v>7.0004400000000002</v>
      </c>
      <c r="J44" s="8">
        <f>COUNTIFS(JOs[practice],Cand[[#This Row],[practice]],JOs[Status],Cand[[#This Row],[Status]],JOs[Dept],Cand[[#This Row],[Dept]],JOs[Relo],Cand[[#This Row],[Relo]],JOs[2DigZip],Cand[[#This Row],[2DigZip]])+(0.00001*ROW())</f>
        <v>1.00044</v>
      </c>
      <c r="K44" s="8">
        <f>COUNTIFS(JOs[Dept],Cand[[#This Row],[Dept]],JOs[Relo],Cand[[#This Row],[Relo]],JOs[2DigZip],Cand[[#This Row],[2DigZip]])+(0.00001*ROW())</f>
        <v>7.0004400000000002</v>
      </c>
      <c r="L44" s="47"/>
    </row>
    <row r="45" spans="1:12" x14ac:dyDescent="0.3">
      <c r="A45" s="2">
        <v>9750144</v>
      </c>
      <c r="B45" s="6" t="s">
        <v>4</v>
      </c>
      <c r="C45" s="6" t="s">
        <v>3</v>
      </c>
      <c r="D45" s="6" t="s">
        <v>20</v>
      </c>
      <c r="E45" s="6">
        <v>0</v>
      </c>
      <c r="F45" s="6">
        <v>90210</v>
      </c>
      <c r="G45" s="5" t="str">
        <f t="shared" si="2"/>
        <v>90</v>
      </c>
      <c r="H45" s="8">
        <f>COUNTIFS(JOs[Relo],Cand[[#This Row],[Relo]],JOs[2DigZip],Cand[[#This Row],[2DigZip]])+(0.00001*ROW())</f>
        <v>26.000450000000001</v>
      </c>
      <c r="I45" s="8">
        <f>COUNTIFS(JOs[Dept],Cand[[#This Row],[Dept]],JOs[Relo],Cand[[#This Row],[Relo]],JOs[2DigZip],Cand[[#This Row],[2DigZip]])+(0.00001*ROW())</f>
        <v>10.000450000000001</v>
      </c>
      <c r="J45" s="8">
        <f>COUNTIFS(JOs[practice],Cand[[#This Row],[practice]],JOs[Status],Cand[[#This Row],[Status]],JOs[Dept],Cand[[#This Row],[Dept]],JOs[Relo],Cand[[#This Row],[Relo]],JOs[2DigZip],Cand[[#This Row],[2DigZip]])+(0.00001*ROW())</f>
        <v>4.0004499999999998</v>
      </c>
      <c r="K45" s="8">
        <f>COUNTIFS(JOs[Dept],Cand[[#This Row],[Dept]],JOs[Relo],Cand[[#This Row],[Relo]],JOs[2DigZip],Cand[[#This Row],[2DigZip]])+(0.00001*ROW())</f>
        <v>10.000450000000001</v>
      </c>
      <c r="L45" s="47"/>
    </row>
    <row r="46" spans="1:12" x14ac:dyDescent="0.3">
      <c r="A46" s="6">
        <v>9750145</v>
      </c>
      <c r="B46" s="2" t="s">
        <v>4</v>
      </c>
      <c r="C46" s="2" t="s">
        <v>3</v>
      </c>
      <c r="D46" s="2" t="s">
        <v>21</v>
      </c>
      <c r="E46" s="2">
        <v>0</v>
      </c>
      <c r="F46" s="2">
        <v>63017</v>
      </c>
      <c r="G46" s="5" t="str">
        <f t="shared" si="2"/>
        <v>63</v>
      </c>
      <c r="H46" s="8">
        <f>COUNTIFS(JOs[Relo],Cand[[#This Row],[Relo]],JOs[2DigZip],Cand[[#This Row],[2DigZip]])+(0.00001*ROW())</f>
        <v>20.00046</v>
      </c>
      <c r="I46" s="8">
        <f>COUNTIFS(JOs[Dept],Cand[[#This Row],[Dept]],JOs[Relo],Cand[[#This Row],[Relo]],JOs[2DigZip],Cand[[#This Row],[2DigZip]])+(0.00001*ROW())</f>
        <v>3.0004599999999999</v>
      </c>
      <c r="J46" s="8">
        <f>COUNTIFS(JOs[practice],Cand[[#This Row],[practice]],JOs[Status],Cand[[#This Row],[Status]],JOs[Dept],Cand[[#This Row],[Dept]],JOs[Relo],Cand[[#This Row],[Relo]],JOs[2DigZip],Cand[[#This Row],[2DigZip]])+(0.00001*ROW())</f>
        <v>2.0004599999999999</v>
      </c>
      <c r="K46" s="8">
        <f>COUNTIFS(JOs[Dept],Cand[[#This Row],[Dept]],JOs[Relo],Cand[[#This Row],[Relo]],JOs[2DigZip],Cand[[#This Row],[2DigZip]])+(0.00001*ROW())</f>
        <v>3.0004599999999999</v>
      </c>
      <c r="L46" s="47"/>
    </row>
    <row r="47" spans="1:12" x14ac:dyDescent="0.3">
      <c r="A47" s="6">
        <v>9750146</v>
      </c>
      <c r="B47" s="2" t="s">
        <v>5</v>
      </c>
      <c r="C47" s="2" t="s">
        <v>8</v>
      </c>
      <c r="D47" s="2" t="s">
        <v>22</v>
      </c>
      <c r="E47" s="2">
        <v>0</v>
      </c>
      <c r="F47" s="2">
        <v>63141</v>
      </c>
      <c r="G47" s="5" t="str">
        <f t="shared" si="2"/>
        <v>63</v>
      </c>
      <c r="H47" s="8">
        <f>COUNTIFS(JOs[Relo],Cand[[#This Row],[Relo]],JOs[2DigZip],Cand[[#This Row],[2DigZip]])+(0.00001*ROW())</f>
        <v>20.00047</v>
      </c>
      <c r="I47" s="8">
        <f>COUNTIFS(JOs[Dept],Cand[[#This Row],[Dept]],JOs[Relo],Cand[[#This Row],[Relo]],JOs[2DigZip],Cand[[#This Row],[2DigZip]])+(0.00001*ROW())</f>
        <v>10.00047</v>
      </c>
      <c r="J47" s="8">
        <f>COUNTIFS(JOs[practice],Cand[[#This Row],[practice]],JOs[Status],Cand[[#This Row],[Status]],JOs[Dept],Cand[[#This Row],[Dept]],JOs[Relo],Cand[[#This Row],[Relo]],JOs[2DigZip],Cand[[#This Row],[2DigZip]])+(0.00001*ROW())</f>
        <v>1.00047</v>
      </c>
      <c r="K47" s="8">
        <f>COUNTIFS(JOs[Dept],Cand[[#This Row],[Dept]],JOs[Relo],Cand[[#This Row],[Relo]],JOs[2DigZip],Cand[[#This Row],[2DigZip]])+(0.00001*ROW())</f>
        <v>10.00047</v>
      </c>
      <c r="L47" s="47"/>
    </row>
    <row r="48" spans="1:12" x14ac:dyDescent="0.3">
      <c r="A48" s="2">
        <v>9750147</v>
      </c>
      <c r="B48" s="2" t="s">
        <v>4</v>
      </c>
      <c r="C48" s="2" t="s">
        <v>3</v>
      </c>
      <c r="D48" s="2" t="s">
        <v>22</v>
      </c>
      <c r="E48" s="6">
        <v>0</v>
      </c>
      <c r="F48" s="2">
        <v>75075</v>
      </c>
      <c r="G48" s="5" t="str">
        <f t="shared" si="2"/>
        <v>75</v>
      </c>
      <c r="H48" s="8">
        <f>COUNTIFS(JOs[Relo],Cand[[#This Row],[Relo]],JOs[2DigZip],Cand[[#This Row],[2DigZip]])+(0.00001*ROW())</f>
        <v>41.000480000000003</v>
      </c>
      <c r="I48" s="8">
        <f>COUNTIFS(JOs[Dept],Cand[[#This Row],[Dept]],JOs[Relo],Cand[[#This Row],[Relo]],JOs[2DigZip],Cand[[#This Row],[2DigZip]])+(0.00001*ROW())</f>
        <v>15.00048</v>
      </c>
      <c r="J48" s="8">
        <f>COUNTIFS(JOs[practice],Cand[[#This Row],[practice]],JOs[Status],Cand[[#This Row],[Status]],JOs[Dept],Cand[[#This Row],[Dept]],JOs[Relo],Cand[[#This Row],[Relo]],JOs[2DigZip],Cand[[#This Row],[2DigZip]])+(0.00001*ROW())</f>
        <v>2.00048</v>
      </c>
      <c r="K48" s="8">
        <f>COUNTIFS(JOs[Dept],Cand[[#This Row],[Dept]],JOs[Relo],Cand[[#This Row],[Relo]],JOs[2DigZip],Cand[[#This Row],[2DigZip]])+(0.00001*ROW())</f>
        <v>15.00048</v>
      </c>
      <c r="L48" s="47"/>
    </row>
    <row r="49" spans="1:12" x14ac:dyDescent="0.3">
      <c r="A49" s="6">
        <v>9750148</v>
      </c>
      <c r="B49" s="2" t="s">
        <v>4</v>
      </c>
      <c r="C49" s="2" t="s">
        <v>3</v>
      </c>
      <c r="D49" s="2" t="s">
        <v>20</v>
      </c>
      <c r="E49" s="2">
        <v>0</v>
      </c>
      <c r="F49" s="2">
        <v>98011</v>
      </c>
      <c r="G49" s="5" t="str">
        <f t="shared" si="2"/>
        <v>98</v>
      </c>
      <c r="H49" s="8">
        <f>COUNTIFS(JOs[Relo],Cand[[#This Row],[Relo]],JOs[2DigZip],Cand[[#This Row],[2DigZip]])+(0.00001*ROW())</f>
        <v>2.0004900000000001</v>
      </c>
      <c r="I49" s="8">
        <f>COUNTIFS(JOs[Dept],Cand[[#This Row],[Dept]],JOs[Relo],Cand[[#This Row],[Relo]],JOs[2DigZip],Cand[[#This Row],[2DigZip]])+(0.00001*ROW())</f>
        <v>1.0004900000000001</v>
      </c>
      <c r="J49" s="8">
        <f>COUNTIFS(JOs[practice],Cand[[#This Row],[practice]],JOs[Status],Cand[[#This Row],[Status]],JOs[Dept],Cand[[#This Row],[Dept]],JOs[Relo],Cand[[#This Row],[Relo]],JOs[2DigZip],Cand[[#This Row],[2DigZip]])+(0.00001*ROW())</f>
        <v>4.9000000000000009E-4</v>
      </c>
      <c r="K49" s="8">
        <f>COUNTIFS(JOs[Dept],Cand[[#This Row],[Dept]],JOs[Relo],Cand[[#This Row],[Relo]],JOs[2DigZip],Cand[[#This Row],[2DigZip]])+(0.00001*ROW())</f>
        <v>1.0004900000000001</v>
      </c>
      <c r="L49" s="47"/>
    </row>
    <row r="50" spans="1:12" x14ac:dyDescent="0.3">
      <c r="A50" s="6">
        <v>9750149</v>
      </c>
      <c r="B50" s="2" t="s">
        <v>4</v>
      </c>
      <c r="C50" s="2" t="s">
        <v>3</v>
      </c>
      <c r="D50" s="2" t="s">
        <v>20</v>
      </c>
      <c r="E50" s="2">
        <v>0</v>
      </c>
      <c r="F50" s="2">
        <v>90210</v>
      </c>
      <c r="G50" s="12" t="str">
        <f t="shared" si="2"/>
        <v>90</v>
      </c>
      <c r="H50" s="10">
        <f>COUNTIFS(JOs[Relo],Cand[[#This Row],[Relo]],JOs[2DigZip],Cand[[#This Row],[2DigZip]])+(0.00001*ROW())</f>
        <v>26.000499999999999</v>
      </c>
      <c r="I50" s="10">
        <f>COUNTIFS(JOs[Dept],Cand[[#This Row],[Dept]],JOs[Relo],Cand[[#This Row],[Relo]],JOs[2DigZip],Cand[[#This Row],[2DigZip]])+(0.00001*ROW())</f>
        <v>10.000500000000001</v>
      </c>
      <c r="J50" s="10">
        <f>COUNTIFS(JOs[practice],Cand[[#This Row],[practice]],JOs[Status],Cand[[#This Row],[Status]],JOs[Dept],Cand[[#This Row],[Dept]],JOs[Relo],Cand[[#This Row],[Relo]],JOs[2DigZip],Cand[[#This Row],[2DigZip]])+(0.00001*ROW())</f>
        <v>4.0004999999999997</v>
      </c>
      <c r="K50" s="8">
        <f>COUNTIFS(JOs[Dept],Cand[[#This Row],[Dept]],JOs[Relo],Cand[[#This Row],[Relo]],JOs[2DigZip],Cand[[#This Row],[2DigZip]])+(0.00001*ROW())</f>
        <v>10.000500000000001</v>
      </c>
      <c r="L50" s="47"/>
    </row>
    <row r="51" spans="1:12" x14ac:dyDescent="0.3">
      <c r="A51" s="2">
        <v>9750150</v>
      </c>
      <c r="B51" s="2" t="s">
        <v>4</v>
      </c>
      <c r="C51" s="2" t="s">
        <v>8</v>
      </c>
      <c r="D51" s="2" t="s">
        <v>20</v>
      </c>
      <c r="E51" s="6">
        <v>0</v>
      </c>
      <c r="F51" s="2">
        <v>90210</v>
      </c>
      <c r="G51" s="5" t="str">
        <f>LEFT(F51, 2)</f>
        <v>90</v>
      </c>
      <c r="H51" s="8">
        <f>COUNTIFS(JOs[Relo],Cand[[#This Row],[Relo]],JOs[2DigZip],Cand[[#This Row],[2DigZip]])+(0.00001*ROW())</f>
        <v>26.000509999999998</v>
      </c>
      <c r="I51" s="8">
        <f>COUNTIFS(JOs[Dept],Cand[[#This Row],[Dept]],JOs[Relo],Cand[[#This Row],[Relo]],JOs[2DigZip],Cand[[#This Row],[2DigZip]])+(0.00001*ROW())</f>
        <v>10.00051</v>
      </c>
      <c r="J51" s="8">
        <f>COUNTIFS(JOs[practice],Cand[[#This Row],[practice]],JOs[Status],Cand[[#This Row],[Status]],JOs[Dept],Cand[[#This Row],[Dept]],JOs[Relo],Cand[[#This Row],[Relo]],JOs[2DigZip],Cand[[#This Row],[2DigZip]])+(0.00001*ROW())</f>
        <v>5.1000000000000004E-4</v>
      </c>
      <c r="K51" s="8">
        <f>COUNTIFS(JOs[Dept],Cand[[#This Row],[Dept]],JOs[Relo],Cand[[#This Row],[Relo]],JOs[2DigZip],Cand[[#This Row],[2DigZip]])+(0.00001*ROW())</f>
        <v>10.00051</v>
      </c>
      <c r="L51" s="47"/>
    </row>
    <row r="52" spans="1:12" x14ac:dyDescent="0.3">
      <c r="A52" s="6">
        <v>9750151</v>
      </c>
      <c r="B52" s="2" t="s">
        <v>4</v>
      </c>
      <c r="C52" s="2" t="s">
        <v>3</v>
      </c>
      <c r="D52" s="2" t="s">
        <v>22</v>
      </c>
      <c r="E52" s="2">
        <v>0</v>
      </c>
      <c r="F52" s="2">
        <v>63141</v>
      </c>
      <c r="G52" s="5" t="str">
        <f t="shared" ref="G52:G76" si="3">LEFT(F52, 2)</f>
        <v>63</v>
      </c>
      <c r="H52" s="8">
        <f>COUNTIFS(JOs[Relo],Cand[[#This Row],[Relo]],JOs[2DigZip],Cand[[#This Row],[2DigZip]])+(0.00001*ROW())</f>
        <v>20.000520000000002</v>
      </c>
      <c r="I52" s="8">
        <f>COUNTIFS(JOs[Dept],Cand[[#This Row],[Dept]],JOs[Relo],Cand[[#This Row],[Relo]],JOs[2DigZip],Cand[[#This Row],[2DigZip]])+(0.00001*ROW())</f>
        <v>10.00052</v>
      </c>
      <c r="J52" s="8">
        <f>COUNTIFS(JOs[practice],Cand[[#This Row],[practice]],JOs[Status],Cand[[#This Row],[Status]],JOs[Dept],Cand[[#This Row],[Dept]],JOs[Relo],Cand[[#This Row],[Relo]],JOs[2DigZip],Cand[[#This Row],[2DigZip]])+(0.00001*ROW())</f>
        <v>5.2000000000000006E-4</v>
      </c>
      <c r="K52" s="8">
        <f>COUNTIFS(JOs[Dept],Cand[[#This Row],[Dept]],JOs[Relo],Cand[[#This Row],[Relo]],JOs[2DigZip],Cand[[#This Row],[2DigZip]])+(0.00001*ROW())</f>
        <v>10.00052</v>
      </c>
      <c r="L52" s="47"/>
    </row>
    <row r="53" spans="1:12" x14ac:dyDescent="0.3">
      <c r="A53" s="2">
        <v>9750152</v>
      </c>
      <c r="B53" s="2" t="s">
        <v>5</v>
      </c>
      <c r="C53" s="2" t="s">
        <v>8</v>
      </c>
      <c r="D53" s="6" t="s">
        <v>20</v>
      </c>
      <c r="E53" s="2">
        <v>0</v>
      </c>
      <c r="F53" s="2">
        <v>63141</v>
      </c>
      <c r="G53" s="5" t="str">
        <f t="shared" si="3"/>
        <v>63</v>
      </c>
      <c r="H53" s="8">
        <f>COUNTIFS(JOs[Relo],Cand[[#This Row],[Relo]],JOs[2DigZip],Cand[[#This Row],[2DigZip]])+(0.00001*ROW())</f>
        <v>20.000530000000001</v>
      </c>
      <c r="I53" s="8">
        <f>COUNTIFS(JOs[Dept],Cand[[#This Row],[Dept]],JOs[Relo],Cand[[#This Row],[Relo]],JOs[2DigZip],Cand[[#This Row],[2DigZip]])+(0.00001*ROW())</f>
        <v>7.0005300000000004</v>
      </c>
      <c r="J53" s="8">
        <f>COUNTIFS(JOs[practice],Cand[[#This Row],[practice]],JOs[Status],Cand[[#This Row],[Status]],JOs[Dept],Cand[[#This Row],[Dept]],JOs[Relo],Cand[[#This Row],[Relo]],JOs[2DigZip],Cand[[#This Row],[2DigZip]])+(0.00001*ROW())</f>
        <v>2.0005299999999999</v>
      </c>
      <c r="K53" s="8">
        <f>COUNTIFS(JOs[Dept],Cand[[#This Row],[Dept]],JOs[Relo],Cand[[#This Row],[Relo]],JOs[2DigZip],Cand[[#This Row],[2DigZip]])+(0.00001*ROW())</f>
        <v>7.0005300000000004</v>
      </c>
      <c r="L53" s="47"/>
    </row>
    <row r="54" spans="1:12" x14ac:dyDescent="0.3">
      <c r="A54" s="6">
        <v>9750153</v>
      </c>
      <c r="B54" s="2" t="s">
        <v>4</v>
      </c>
      <c r="C54" s="2" t="s">
        <v>3</v>
      </c>
      <c r="D54" s="2" t="s">
        <v>21</v>
      </c>
      <c r="E54" s="6">
        <v>0</v>
      </c>
      <c r="F54" s="2">
        <v>75075</v>
      </c>
      <c r="G54" s="5" t="str">
        <f t="shared" si="3"/>
        <v>75</v>
      </c>
      <c r="H54" s="8">
        <f>COUNTIFS(JOs[Relo],Cand[[#This Row],[Relo]],JOs[2DigZip],Cand[[#This Row],[2DigZip]])+(0.00001*ROW())</f>
        <v>41.000540000000001</v>
      </c>
      <c r="I54" s="8">
        <f>COUNTIFS(JOs[Dept],Cand[[#This Row],[Dept]],JOs[Relo],Cand[[#This Row],[Relo]],JOs[2DigZip],Cand[[#This Row],[2DigZip]])+(0.00001*ROW())</f>
        <v>8.0005400000000009</v>
      </c>
      <c r="J54" s="8">
        <f>COUNTIFS(JOs[practice],Cand[[#This Row],[practice]],JOs[Status],Cand[[#This Row],[Status]],JOs[Dept],Cand[[#This Row],[Dept]],JOs[Relo],Cand[[#This Row],[Relo]],JOs[2DigZip],Cand[[#This Row],[2DigZip]])+(0.00001*ROW())</f>
        <v>2.00054</v>
      </c>
      <c r="K54" s="8">
        <f>COUNTIFS(JOs[Dept],Cand[[#This Row],[Dept]],JOs[Relo],Cand[[#This Row],[Relo]],JOs[2DigZip],Cand[[#This Row],[2DigZip]])+(0.00001*ROW())</f>
        <v>8.0005400000000009</v>
      </c>
      <c r="L54" s="47"/>
    </row>
    <row r="55" spans="1:12" x14ac:dyDescent="0.3">
      <c r="A55" s="6">
        <v>9750154</v>
      </c>
      <c r="B55" s="2" t="s">
        <v>5</v>
      </c>
      <c r="C55" s="2" t="s">
        <v>3</v>
      </c>
      <c r="D55" s="2" t="s">
        <v>22</v>
      </c>
      <c r="E55" s="2">
        <v>0</v>
      </c>
      <c r="F55" s="2">
        <v>63141</v>
      </c>
      <c r="G55" s="5" t="str">
        <f t="shared" si="3"/>
        <v>63</v>
      </c>
      <c r="H55" s="8">
        <f>COUNTIFS(JOs[Relo],Cand[[#This Row],[Relo]],JOs[2DigZip],Cand[[#This Row],[2DigZip]])+(0.00001*ROW())</f>
        <v>20.00055</v>
      </c>
      <c r="I55" s="8">
        <f>COUNTIFS(JOs[Dept],Cand[[#This Row],[Dept]],JOs[Relo],Cand[[#This Row],[Relo]],JOs[2DigZip],Cand[[#This Row],[2DigZip]])+(0.00001*ROW())</f>
        <v>10.00055</v>
      </c>
      <c r="J55" s="8">
        <f>COUNTIFS(JOs[practice],Cand[[#This Row],[practice]],JOs[Status],Cand[[#This Row],[Status]],JOs[Dept],Cand[[#This Row],[Dept]],JOs[Relo],Cand[[#This Row],[Relo]],JOs[2DigZip],Cand[[#This Row],[2DigZip]])+(0.00001*ROW())</f>
        <v>3.0005500000000001</v>
      </c>
      <c r="K55" s="8">
        <f>COUNTIFS(JOs[Dept],Cand[[#This Row],[Dept]],JOs[Relo],Cand[[#This Row],[Relo]],JOs[2DigZip],Cand[[#This Row],[2DigZip]])+(0.00001*ROW())</f>
        <v>10.00055</v>
      </c>
      <c r="L55" s="47"/>
    </row>
    <row r="56" spans="1:12" x14ac:dyDescent="0.3">
      <c r="A56" s="2">
        <v>9750155</v>
      </c>
      <c r="B56" s="2" t="s">
        <v>5</v>
      </c>
      <c r="C56" s="2" t="s">
        <v>8</v>
      </c>
      <c r="D56" s="2" t="s">
        <v>22</v>
      </c>
      <c r="E56" s="2">
        <v>1</v>
      </c>
      <c r="F56" s="2">
        <v>75075</v>
      </c>
      <c r="G56" s="5" t="str">
        <f t="shared" si="3"/>
        <v>75</v>
      </c>
      <c r="H56" s="8">
        <f>COUNTIFS(JOs[Relo],Cand[[#This Row],[Relo]],JOs[2DigZip],Cand[[#This Row],[2DigZip]])+(0.00001*ROW())</f>
        <v>5.6000000000000006E-4</v>
      </c>
      <c r="I56" s="8">
        <f>COUNTIFS(JOs[Dept],Cand[[#This Row],[Dept]],JOs[Relo],Cand[[#This Row],[Relo]],JOs[2DigZip],Cand[[#This Row],[2DigZip]])+(0.00001*ROW())</f>
        <v>5.6000000000000006E-4</v>
      </c>
      <c r="J56" s="8">
        <f>COUNTIFS(JOs[practice],Cand[[#This Row],[practice]],JOs[Status],Cand[[#This Row],[Status]],JOs[Dept],Cand[[#This Row],[Dept]],JOs[Relo],Cand[[#This Row],[Relo]],JOs[2DigZip],Cand[[#This Row],[2DigZip]])+(0.00001*ROW())</f>
        <v>5.6000000000000006E-4</v>
      </c>
      <c r="K56" s="8">
        <f>COUNTIFS(JOs[Dept],Cand[[#This Row],[Dept]],JOs[Relo],Cand[[#This Row],[Relo]],JOs[2DigZip],Cand[[#This Row],[2DigZip]])+(0.00001*ROW())</f>
        <v>5.6000000000000006E-4</v>
      </c>
      <c r="L56" s="47"/>
    </row>
    <row r="57" spans="1:12" x14ac:dyDescent="0.3">
      <c r="A57" s="6">
        <v>9750156</v>
      </c>
      <c r="B57" s="2" t="s">
        <v>4</v>
      </c>
      <c r="C57" s="2" t="s">
        <v>3</v>
      </c>
      <c r="D57" s="2" t="s">
        <v>21</v>
      </c>
      <c r="E57" s="6">
        <v>0</v>
      </c>
      <c r="F57" s="2">
        <v>63017</v>
      </c>
      <c r="G57" s="5" t="str">
        <f t="shared" si="3"/>
        <v>63</v>
      </c>
      <c r="H57" s="8">
        <f>COUNTIFS(JOs[Relo],Cand[[#This Row],[Relo]],JOs[2DigZip],Cand[[#This Row],[2DigZip]])+(0.00001*ROW())</f>
        <v>20.00057</v>
      </c>
      <c r="I57" s="8">
        <f>COUNTIFS(JOs[Dept],Cand[[#This Row],[Dept]],JOs[Relo],Cand[[#This Row],[Relo]],JOs[2DigZip],Cand[[#This Row],[2DigZip]])+(0.00001*ROW())</f>
        <v>3.0005700000000002</v>
      </c>
      <c r="J57" s="8">
        <f>COUNTIFS(JOs[practice],Cand[[#This Row],[practice]],JOs[Status],Cand[[#This Row],[Status]],JOs[Dept],Cand[[#This Row],[Dept]],JOs[Relo],Cand[[#This Row],[Relo]],JOs[2DigZip],Cand[[#This Row],[2DigZip]])+(0.00001*ROW())</f>
        <v>2.0005700000000002</v>
      </c>
      <c r="K57" s="8">
        <f>COUNTIFS(JOs[Dept],Cand[[#This Row],[Dept]],JOs[Relo],Cand[[#This Row],[Relo]],JOs[2DigZip],Cand[[#This Row],[2DigZip]])+(0.00001*ROW())</f>
        <v>3.0005700000000002</v>
      </c>
      <c r="L57" s="47"/>
    </row>
    <row r="58" spans="1:12" x14ac:dyDescent="0.3">
      <c r="A58" s="2">
        <v>9750157</v>
      </c>
      <c r="B58" s="2" t="s">
        <v>4</v>
      </c>
      <c r="C58" s="2" t="s">
        <v>3</v>
      </c>
      <c r="D58" s="2" t="s">
        <v>20</v>
      </c>
      <c r="E58" s="2">
        <v>0</v>
      </c>
      <c r="F58" s="2">
        <v>63141</v>
      </c>
      <c r="G58" s="5" t="str">
        <f t="shared" si="3"/>
        <v>63</v>
      </c>
      <c r="H58" s="8">
        <f>COUNTIFS(JOs[Relo],Cand[[#This Row],[Relo]],JOs[2DigZip],Cand[[#This Row],[2DigZip]])+(0.00001*ROW())</f>
        <v>20.000579999999999</v>
      </c>
      <c r="I58" s="8">
        <f>COUNTIFS(JOs[Dept],Cand[[#This Row],[Dept]],JOs[Relo],Cand[[#This Row],[Relo]],JOs[2DigZip],Cand[[#This Row],[2DigZip]])+(0.00001*ROW())</f>
        <v>7.0005800000000002</v>
      </c>
      <c r="J58" s="8">
        <f>COUNTIFS(JOs[practice],Cand[[#This Row],[practice]],JOs[Status],Cand[[#This Row],[Status]],JOs[Dept],Cand[[#This Row],[Dept]],JOs[Relo],Cand[[#This Row],[Relo]],JOs[2DigZip],Cand[[#This Row],[2DigZip]])+(0.00001*ROW())</f>
        <v>1.00058</v>
      </c>
      <c r="K58" s="8">
        <f>COUNTIFS(JOs[Dept],Cand[[#This Row],[Dept]],JOs[Relo],Cand[[#This Row],[Relo]],JOs[2DigZip],Cand[[#This Row],[2DigZip]])+(0.00001*ROW())</f>
        <v>7.0005800000000002</v>
      </c>
      <c r="L58" s="47"/>
    </row>
    <row r="59" spans="1:12" x14ac:dyDescent="0.3">
      <c r="A59" s="6">
        <v>9750158</v>
      </c>
      <c r="B59" s="6" t="s">
        <v>4</v>
      </c>
      <c r="C59" s="6" t="s">
        <v>3</v>
      </c>
      <c r="D59" s="6" t="s">
        <v>20</v>
      </c>
      <c r="E59" s="2">
        <v>0</v>
      </c>
      <c r="F59" s="6">
        <v>20001</v>
      </c>
      <c r="G59" s="5" t="str">
        <f t="shared" si="3"/>
        <v>20</v>
      </c>
      <c r="H59" s="8">
        <f>COUNTIFS(JOs[Relo],Cand[[#This Row],[Relo]],JOs[2DigZip],Cand[[#This Row],[2DigZip]])+(0.00001*ROW())</f>
        <v>5.9000000000000003E-4</v>
      </c>
      <c r="I59" s="8">
        <f>COUNTIFS(JOs[Dept],Cand[[#This Row],[Dept]],JOs[Relo],Cand[[#This Row],[Relo]],JOs[2DigZip],Cand[[#This Row],[2DigZip]])+(0.00001*ROW())</f>
        <v>5.9000000000000003E-4</v>
      </c>
      <c r="J59" s="8">
        <f>COUNTIFS(JOs[practice],Cand[[#This Row],[practice]],JOs[Status],Cand[[#This Row],[Status]],JOs[Dept],Cand[[#This Row],[Dept]],JOs[Relo],Cand[[#This Row],[Relo]],JOs[2DigZip],Cand[[#This Row],[2DigZip]])+(0.00001*ROW())</f>
        <v>5.9000000000000003E-4</v>
      </c>
      <c r="K59" s="8">
        <f>COUNTIFS(JOs[Dept],Cand[[#This Row],[Dept]],JOs[Relo],Cand[[#This Row],[Relo]],JOs[2DigZip],Cand[[#This Row],[2DigZip]])+(0.00001*ROW())</f>
        <v>5.9000000000000003E-4</v>
      </c>
      <c r="L59" s="47"/>
    </row>
    <row r="60" spans="1:12" x14ac:dyDescent="0.3">
      <c r="A60" s="6">
        <v>9750159</v>
      </c>
      <c r="B60" s="2" t="s">
        <v>4</v>
      </c>
      <c r="C60" s="2" t="s">
        <v>3</v>
      </c>
      <c r="D60" s="2" t="s">
        <v>21</v>
      </c>
      <c r="E60" s="6">
        <v>1</v>
      </c>
      <c r="F60" s="2">
        <v>63017</v>
      </c>
      <c r="G60" s="5" t="str">
        <f t="shared" si="3"/>
        <v>63</v>
      </c>
      <c r="H60" s="8">
        <f>COUNTIFS(JOs[Relo],Cand[[#This Row],[Relo]],JOs[2DigZip],Cand[[#This Row],[2DigZip]])+(0.00001*ROW())</f>
        <v>2.0005999999999999</v>
      </c>
      <c r="I60" s="8">
        <f>COUNTIFS(JOs[Dept],Cand[[#This Row],[Dept]],JOs[Relo],Cand[[#This Row],[Relo]],JOs[2DigZip],Cand[[#This Row],[2DigZip]])+(0.00001*ROW())</f>
        <v>6.0000000000000006E-4</v>
      </c>
      <c r="J60" s="8">
        <f>COUNTIFS(JOs[practice],Cand[[#This Row],[practice]],JOs[Status],Cand[[#This Row],[Status]],JOs[Dept],Cand[[#This Row],[Dept]],JOs[Relo],Cand[[#This Row],[Relo]],JOs[2DigZip],Cand[[#This Row],[2DigZip]])+(0.00001*ROW())</f>
        <v>6.0000000000000006E-4</v>
      </c>
      <c r="K60" s="8">
        <f>COUNTIFS(JOs[Dept],Cand[[#This Row],[Dept]],JOs[Relo],Cand[[#This Row],[Relo]],JOs[2DigZip],Cand[[#This Row],[2DigZip]])+(0.00001*ROW())</f>
        <v>6.0000000000000006E-4</v>
      </c>
      <c r="L60" s="47"/>
    </row>
    <row r="61" spans="1:12" x14ac:dyDescent="0.3">
      <c r="A61" s="2">
        <v>9750160</v>
      </c>
      <c r="B61" s="2" t="s">
        <v>5</v>
      </c>
      <c r="C61" s="2" t="s">
        <v>8</v>
      </c>
      <c r="D61" s="2" t="s">
        <v>22</v>
      </c>
      <c r="E61" s="2">
        <v>0</v>
      </c>
      <c r="F61" s="2">
        <v>63141</v>
      </c>
      <c r="G61" s="5" t="str">
        <f t="shared" si="3"/>
        <v>63</v>
      </c>
      <c r="H61" s="8">
        <f>COUNTIFS(JOs[Relo],Cand[[#This Row],[Relo]],JOs[2DigZip],Cand[[#This Row],[2DigZip]])+(0.00001*ROW())</f>
        <v>20.000610000000002</v>
      </c>
      <c r="I61" s="8">
        <f>COUNTIFS(JOs[Dept],Cand[[#This Row],[Dept]],JOs[Relo],Cand[[#This Row],[Relo]],JOs[2DigZip],Cand[[#This Row],[2DigZip]])+(0.00001*ROW())</f>
        <v>10.00061</v>
      </c>
      <c r="J61" s="8">
        <f>COUNTIFS(JOs[practice],Cand[[#This Row],[practice]],JOs[Status],Cand[[#This Row],[Status]],JOs[Dept],Cand[[#This Row],[Dept]],JOs[Relo],Cand[[#This Row],[Relo]],JOs[2DigZip],Cand[[#This Row],[2DigZip]])+(0.00001*ROW())</f>
        <v>1.00061</v>
      </c>
      <c r="K61" s="8">
        <f>COUNTIFS(JOs[Dept],Cand[[#This Row],[Dept]],JOs[Relo],Cand[[#This Row],[Relo]],JOs[2DigZip],Cand[[#This Row],[2DigZip]])+(0.00001*ROW())</f>
        <v>10.00061</v>
      </c>
      <c r="L61" s="47"/>
    </row>
    <row r="62" spans="1:12" x14ac:dyDescent="0.3">
      <c r="A62" s="6">
        <v>9750161</v>
      </c>
      <c r="B62" s="2" t="s">
        <v>4</v>
      </c>
      <c r="C62" s="2" t="s">
        <v>8</v>
      </c>
      <c r="D62" s="2" t="s">
        <v>21</v>
      </c>
      <c r="E62" s="6">
        <v>0</v>
      </c>
      <c r="F62" s="2">
        <v>63017</v>
      </c>
      <c r="G62" s="5" t="str">
        <f t="shared" si="3"/>
        <v>63</v>
      </c>
      <c r="H62" s="8">
        <f>COUNTIFS(JOs[Relo],Cand[[#This Row],[Relo]],JOs[2DigZip],Cand[[#This Row],[2DigZip]])+(0.00001*ROW())</f>
        <v>20.000620000000001</v>
      </c>
      <c r="I62" s="8">
        <f>COUNTIFS(JOs[Dept],Cand[[#This Row],[Dept]],JOs[Relo],Cand[[#This Row],[Relo]],JOs[2DigZip],Cand[[#This Row],[2DigZip]])+(0.00001*ROW())</f>
        <v>3.0006200000000001</v>
      </c>
      <c r="J62" s="8">
        <f>COUNTIFS(JOs[practice],Cand[[#This Row],[practice]],JOs[Status],Cand[[#This Row],[Status]],JOs[Dept],Cand[[#This Row],[Dept]],JOs[Relo],Cand[[#This Row],[Relo]],JOs[2DigZip],Cand[[#This Row],[2DigZip]])+(0.00001*ROW())</f>
        <v>6.2E-4</v>
      </c>
      <c r="K62" s="8">
        <f>COUNTIFS(JOs[Dept],Cand[[#This Row],[Dept]],JOs[Relo],Cand[[#This Row],[Relo]],JOs[2DigZip],Cand[[#This Row],[2DigZip]])+(0.00001*ROW())</f>
        <v>3.0006200000000001</v>
      </c>
      <c r="L62" s="47"/>
    </row>
    <row r="63" spans="1:12" x14ac:dyDescent="0.3">
      <c r="A63" s="2">
        <v>9750162</v>
      </c>
      <c r="B63" s="2" t="s">
        <v>4</v>
      </c>
      <c r="C63" s="2" t="s">
        <v>8</v>
      </c>
      <c r="D63" s="2" t="s">
        <v>20</v>
      </c>
      <c r="E63" s="2">
        <v>0</v>
      </c>
      <c r="F63" s="2">
        <v>63141</v>
      </c>
      <c r="G63" s="5" t="str">
        <f t="shared" si="3"/>
        <v>63</v>
      </c>
      <c r="H63" s="8">
        <f>COUNTIFS(JOs[Relo],Cand[[#This Row],[Relo]],JOs[2DigZip],Cand[[#This Row],[2DigZip]])+(0.00001*ROW())</f>
        <v>20.000630000000001</v>
      </c>
      <c r="I63" s="8">
        <f>COUNTIFS(JOs[Dept],Cand[[#This Row],[Dept]],JOs[Relo],Cand[[#This Row],[Relo]],JOs[2DigZip],Cand[[#This Row],[2DigZip]])+(0.00001*ROW())</f>
        <v>7.0006300000000001</v>
      </c>
      <c r="J63" s="8">
        <f>COUNTIFS(JOs[practice],Cand[[#This Row],[practice]],JOs[Status],Cand[[#This Row],[Status]],JOs[Dept],Cand[[#This Row],[Dept]],JOs[Relo],Cand[[#This Row],[Relo]],JOs[2DigZip],Cand[[#This Row],[2DigZip]])+(0.00001*ROW())</f>
        <v>1.0006299999999999</v>
      </c>
      <c r="K63" s="8">
        <f>COUNTIFS(JOs[Dept],Cand[[#This Row],[Dept]],JOs[Relo],Cand[[#This Row],[Relo]],JOs[2DigZip],Cand[[#This Row],[2DigZip]])+(0.00001*ROW())</f>
        <v>7.0006300000000001</v>
      </c>
      <c r="L63" s="47"/>
    </row>
    <row r="64" spans="1:12" x14ac:dyDescent="0.3">
      <c r="A64" s="6">
        <v>9750163</v>
      </c>
      <c r="B64" s="6" t="s">
        <v>4</v>
      </c>
      <c r="C64" s="6" t="s">
        <v>3</v>
      </c>
      <c r="D64" s="6" t="s">
        <v>20</v>
      </c>
      <c r="E64" s="2">
        <v>0</v>
      </c>
      <c r="F64" s="6">
        <v>20001</v>
      </c>
      <c r="G64" s="5" t="str">
        <f t="shared" si="3"/>
        <v>20</v>
      </c>
      <c r="H64" s="8">
        <f>COUNTIFS(JOs[Relo],Cand[[#This Row],[Relo]],JOs[2DigZip],Cand[[#This Row],[2DigZip]])+(0.00001*ROW())</f>
        <v>6.4000000000000005E-4</v>
      </c>
      <c r="I64" s="8">
        <f>COUNTIFS(JOs[Dept],Cand[[#This Row],[Dept]],JOs[Relo],Cand[[#This Row],[Relo]],JOs[2DigZip],Cand[[#This Row],[2DigZip]])+(0.00001*ROW())</f>
        <v>6.4000000000000005E-4</v>
      </c>
      <c r="J64" s="8">
        <f>COUNTIFS(JOs[practice],Cand[[#This Row],[practice]],JOs[Status],Cand[[#This Row],[Status]],JOs[Dept],Cand[[#This Row],[Dept]],JOs[Relo],Cand[[#This Row],[Relo]],JOs[2DigZip],Cand[[#This Row],[2DigZip]])+(0.00001*ROW())</f>
        <v>6.4000000000000005E-4</v>
      </c>
      <c r="K64" s="8">
        <f>COUNTIFS(JOs[Dept],Cand[[#This Row],[Dept]],JOs[Relo],Cand[[#This Row],[Relo]],JOs[2DigZip],Cand[[#This Row],[2DigZip]])+(0.00001*ROW())</f>
        <v>6.4000000000000005E-4</v>
      </c>
      <c r="L64" s="47"/>
    </row>
    <row r="65" spans="1:12" x14ac:dyDescent="0.3">
      <c r="A65" s="6">
        <v>9750164</v>
      </c>
      <c r="B65" s="2" t="s">
        <v>4</v>
      </c>
      <c r="C65" s="2" t="s">
        <v>3</v>
      </c>
      <c r="D65" s="2" t="s">
        <v>21</v>
      </c>
      <c r="E65" s="6">
        <v>0</v>
      </c>
      <c r="F65" s="2">
        <v>63017</v>
      </c>
      <c r="G65" s="5" t="str">
        <f t="shared" si="3"/>
        <v>63</v>
      </c>
      <c r="H65" s="8">
        <f>COUNTIFS(JOs[Relo],Cand[[#This Row],[Relo]],JOs[2DigZip],Cand[[#This Row],[2DigZip]])+(0.00001*ROW())</f>
        <v>20.00065</v>
      </c>
      <c r="I65" s="8">
        <f>COUNTIFS(JOs[Dept],Cand[[#This Row],[Dept]],JOs[Relo],Cand[[#This Row],[Relo]],JOs[2DigZip],Cand[[#This Row],[2DigZip]])+(0.00001*ROW())</f>
        <v>3.0006499999999998</v>
      </c>
      <c r="J65" s="8">
        <f>COUNTIFS(JOs[practice],Cand[[#This Row],[practice]],JOs[Status],Cand[[#This Row],[Status]],JOs[Dept],Cand[[#This Row],[Dept]],JOs[Relo],Cand[[#This Row],[Relo]],JOs[2DigZip],Cand[[#This Row],[2DigZip]])+(0.00001*ROW())</f>
        <v>2.0006499999999998</v>
      </c>
      <c r="K65" s="8">
        <f>COUNTIFS(JOs[Dept],Cand[[#This Row],[Dept]],JOs[Relo],Cand[[#This Row],[Relo]],JOs[2DigZip],Cand[[#This Row],[2DigZip]])+(0.00001*ROW())</f>
        <v>3.0006499999999998</v>
      </c>
      <c r="L65" s="47"/>
    </row>
    <row r="66" spans="1:12" x14ac:dyDescent="0.3">
      <c r="A66" s="2">
        <v>9750165</v>
      </c>
      <c r="B66" s="2" t="s">
        <v>5</v>
      </c>
      <c r="C66" s="2" t="s">
        <v>3</v>
      </c>
      <c r="D66" s="2" t="s">
        <v>22</v>
      </c>
      <c r="E66" s="2">
        <v>0</v>
      </c>
      <c r="F66" s="2">
        <v>63141</v>
      </c>
      <c r="G66" s="5" t="str">
        <f t="shared" si="3"/>
        <v>63</v>
      </c>
      <c r="H66" s="8">
        <f>COUNTIFS(JOs[Relo],Cand[[#This Row],[Relo]],JOs[2DigZip],Cand[[#This Row],[2DigZip]])+(0.00001*ROW())</f>
        <v>20.00066</v>
      </c>
      <c r="I66" s="8">
        <f>COUNTIFS(JOs[Dept],Cand[[#This Row],[Dept]],JOs[Relo],Cand[[#This Row],[Relo]],JOs[2DigZip],Cand[[#This Row],[2DigZip]])+(0.00001*ROW())</f>
        <v>10.00066</v>
      </c>
      <c r="J66" s="8">
        <f>COUNTIFS(JOs[practice],Cand[[#This Row],[practice]],JOs[Status],Cand[[#This Row],[Status]],JOs[Dept],Cand[[#This Row],[Dept]],JOs[Relo],Cand[[#This Row],[Relo]],JOs[2DigZip],Cand[[#This Row],[2DigZip]])+(0.00001*ROW())</f>
        <v>3.0006599999999999</v>
      </c>
      <c r="K66" s="8">
        <f>COUNTIFS(JOs[Dept],Cand[[#This Row],[Dept]],JOs[Relo],Cand[[#This Row],[Relo]],JOs[2DigZip],Cand[[#This Row],[2DigZip]])+(0.00001*ROW())</f>
        <v>10.00066</v>
      </c>
      <c r="L66" s="47"/>
    </row>
    <row r="67" spans="1:12" x14ac:dyDescent="0.3">
      <c r="A67" s="6">
        <v>9750166</v>
      </c>
      <c r="B67" s="2" t="s">
        <v>4</v>
      </c>
      <c r="C67" s="2" t="s">
        <v>3</v>
      </c>
      <c r="D67" s="2" t="s">
        <v>22</v>
      </c>
      <c r="E67" s="2">
        <v>0</v>
      </c>
      <c r="F67" s="2">
        <v>63141</v>
      </c>
      <c r="G67" s="5" t="str">
        <f t="shared" si="3"/>
        <v>63</v>
      </c>
      <c r="H67" s="8">
        <f>COUNTIFS(JOs[Relo],Cand[[#This Row],[Relo]],JOs[2DigZip],Cand[[#This Row],[2DigZip]])+(0.00001*ROW())</f>
        <v>20.00067</v>
      </c>
      <c r="I67" s="8">
        <f>COUNTIFS(JOs[Dept],Cand[[#This Row],[Dept]],JOs[Relo],Cand[[#This Row],[Relo]],JOs[2DigZip],Cand[[#This Row],[2DigZip]])+(0.00001*ROW())</f>
        <v>10.00067</v>
      </c>
      <c r="J67" s="8">
        <f>COUNTIFS(JOs[practice],Cand[[#This Row],[practice]],JOs[Status],Cand[[#This Row],[Status]],JOs[Dept],Cand[[#This Row],[Dept]],JOs[Relo],Cand[[#This Row],[Relo]],JOs[2DigZip],Cand[[#This Row],[2DigZip]])+(0.00001*ROW())</f>
        <v>6.7000000000000002E-4</v>
      </c>
      <c r="K67" s="8">
        <f>COUNTIFS(JOs[Dept],Cand[[#This Row],[Dept]],JOs[Relo],Cand[[#This Row],[Relo]],JOs[2DigZip],Cand[[#This Row],[2DigZip]])+(0.00001*ROW())</f>
        <v>10.00067</v>
      </c>
      <c r="L67" s="47"/>
    </row>
    <row r="68" spans="1:12" x14ac:dyDescent="0.3">
      <c r="A68" s="2">
        <v>9750167</v>
      </c>
      <c r="B68" s="2" t="s">
        <v>4</v>
      </c>
      <c r="C68" s="2" t="s">
        <v>3</v>
      </c>
      <c r="D68" s="2" t="s">
        <v>21</v>
      </c>
      <c r="E68" s="2">
        <v>0</v>
      </c>
      <c r="F68" s="2">
        <v>75075</v>
      </c>
      <c r="G68" s="5" t="str">
        <f t="shared" si="3"/>
        <v>75</v>
      </c>
      <c r="H68" s="8">
        <f>COUNTIFS(JOs[Relo],Cand[[#This Row],[Relo]],JOs[2DigZip],Cand[[#This Row],[2DigZip]])+(0.00001*ROW())</f>
        <v>41.000680000000003</v>
      </c>
      <c r="I68" s="8">
        <f>COUNTIFS(JOs[Dept],Cand[[#This Row],[Dept]],JOs[Relo],Cand[[#This Row],[Relo]],JOs[2DigZip],Cand[[#This Row],[2DigZip]])+(0.00001*ROW())</f>
        <v>8.0006799999999991</v>
      </c>
      <c r="J68" s="8">
        <f>COUNTIFS(JOs[practice],Cand[[#This Row],[practice]],JOs[Status],Cand[[#This Row],[Status]],JOs[Dept],Cand[[#This Row],[Dept]],JOs[Relo],Cand[[#This Row],[Relo]],JOs[2DigZip],Cand[[#This Row],[2DigZip]])+(0.00001*ROW())</f>
        <v>2.00068</v>
      </c>
      <c r="K68" s="8">
        <f>COUNTIFS(JOs[Dept],Cand[[#This Row],[Dept]],JOs[Relo],Cand[[#This Row],[Relo]],JOs[2DigZip],Cand[[#This Row],[2DigZip]])+(0.00001*ROW())</f>
        <v>8.0006799999999991</v>
      </c>
      <c r="L68" s="47"/>
    </row>
    <row r="69" spans="1:12" x14ac:dyDescent="0.3">
      <c r="A69" s="6">
        <v>9750168</v>
      </c>
      <c r="B69" s="2" t="s">
        <v>4</v>
      </c>
      <c r="C69" s="2" t="s">
        <v>3</v>
      </c>
      <c r="D69" s="2" t="s">
        <v>20</v>
      </c>
      <c r="E69" s="6">
        <v>0</v>
      </c>
      <c r="F69" s="2">
        <v>63017</v>
      </c>
      <c r="G69" s="5" t="str">
        <f t="shared" si="3"/>
        <v>63</v>
      </c>
      <c r="H69" s="8">
        <f>COUNTIFS(JOs[Relo],Cand[[#This Row],[Relo]],JOs[2DigZip],Cand[[#This Row],[2DigZip]])+(0.00001*ROW())</f>
        <v>20.000689999999999</v>
      </c>
      <c r="I69" s="8">
        <f>COUNTIFS(JOs[Dept],Cand[[#This Row],[Dept]],JOs[Relo],Cand[[#This Row],[Relo]],JOs[2DigZip],Cand[[#This Row],[2DigZip]])+(0.00001*ROW())</f>
        <v>7.0006899999999996</v>
      </c>
      <c r="J69" s="8">
        <f>COUNTIFS(JOs[practice],Cand[[#This Row],[practice]],JOs[Status],Cand[[#This Row],[Status]],JOs[Dept],Cand[[#This Row],[Dept]],JOs[Relo],Cand[[#This Row],[Relo]],JOs[2DigZip],Cand[[#This Row],[2DigZip]])+(0.00001*ROW())</f>
        <v>1.0006900000000001</v>
      </c>
      <c r="K69" s="8">
        <f>COUNTIFS(JOs[Dept],Cand[[#This Row],[Dept]],JOs[Relo],Cand[[#This Row],[Relo]],JOs[2DigZip],Cand[[#This Row],[2DigZip]])+(0.00001*ROW())</f>
        <v>7.0006899999999996</v>
      </c>
      <c r="L69" s="47"/>
    </row>
    <row r="70" spans="1:12" x14ac:dyDescent="0.3">
      <c r="A70" s="6">
        <v>9750169</v>
      </c>
      <c r="B70" s="2" t="s">
        <v>4</v>
      </c>
      <c r="C70" s="2" t="s">
        <v>3</v>
      </c>
      <c r="D70" s="6" t="s">
        <v>20</v>
      </c>
      <c r="E70" s="2">
        <v>1</v>
      </c>
      <c r="F70" s="2">
        <v>63141</v>
      </c>
      <c r="G70" s="5" t="str">
        <f t="shared" si="3"/>
        <v>63</v>
      </c>
      <c r="H70" s="8">
        <f>COUNTIFS(JOs[Relo],Cand[[#This Row],[Relo]],JOs[2DigZip],Cand[[#This Row],[2DigZip]])+(0.00001*ROW())</f>
        <v>2.0007000000000001</v>
      </c>
      <c r="I70" s="8">
        <f>COUNTIFS(JOs[Dept],Cand[[#This Row],[Dept]],JOs[Relo],Cand[[#This Row],[Relo]],JOs[2DigZip],Cand[[#This Row],[2DigZip]])+(0.00001*ROW())</f>
        <v>1.0006999999999999</v>
      </c>
      <c r="J70" s="8">
        <f>COUNTIFS(JOs[practice],Cand[[#This Row],[practice]],JOs[Status],Cand[[#This Row],[Status]],JOs[Dept],Cand[[#This Row],[Dept]],JOs[Relo],Cand[[#This Row],[Relo]],JOs[2DigZip],Cand[[#This Row],[2DigZip]])+(0.00001*ROW())</f>
        <v>1.0006999999999999</v>
      </c>
      <c r="K70" s="8">
        <f>COUNTIFS(JOs[Dept],Cand[[#This Row],[Dept]],JOs[Relo],Cand[[#This Row],[Relo]],JOs[2DigZip],Cand[[#This Row],[2DigZip]])+(0.00001*ROW())</f>
        <v>1.0006999999999999</v>
      </c>
      <c r="L70" s="47"/>
    </row>
    <row r="71" spans="1:12" x14ac:dyDescent="0.3">
      <c r="A71" s="2">
        <v>9750170</v>
      </c>
      <c r="B71" s="2" t="s">
        <v>4</v>
      </c>
      <c r="C71" s="2" t="s">
        <v>3</v>
      </c>
      <c r="D71" s="2" t="s">
        <v>21</v>
      </c>
      <c r="E71" s="6">
        <v>0</v>
      </c>
      <c r="F71" s="6">
        <v>20001</v>
      </c>
      <c r="G71" s="5" t="str">
        <f t="shared" si="3"/>
        <v>20</v>
      </c>
      <c r="H71" s="8">
        <f>COUNTIFS(JOs[Relo],Cand[[#This Row],[Relo]],JOs[2DigZip],Cand[[#This Row],[2DigZip]])+(0.00001*ROW())</f>
        <v>7.1000000000000002E-4</v>
      </c>
      <c r="I71" s="8">
        <f>COUNTIFS(JOs[Dept],Cand[[#This Row],[Dept]],JOs[Relo],Cand[[#This Row],[Relo]],JOs[2DigZip],Cand[[#This Row],[2DigZip]])+(0.00001*ROW())</f>
        <v>7.1000000000000002E-4</v>
      </c>
      <c r="J71" s="8">
        <f>COUNTIFS(JOs[practice],Cand[[#This Row],[practice]],JOs[Status],Cand[[#This Row],[Status]],JOs[Dept],Cand[[#This Row],[Dept]],JOs[Relo],Cand[[#This Row],[Relo]],JOs[2DigZip],Cand[[#This Row],[2DigZip]])+(0.00001*ROW())</f>
        <v>7.1000000000000002E-4</v>
      </c>
      <c r="K71" s="8">
        <f>COUNTIFS(JOs[Dept],Cand[[#This Row],[Dept]],JOs[Relo],Cand[[#This Row],[Relo]],JOs[2DigZip],Cand[[#This Row],[2DigZip]])+(0.00001*ROW())</f>
        <v>7.1000000000000002E-4</v>
      </c>
      <c r="L71" s="47"/>
    </row>
    <row r="72" spans="1:12" x14ac:dyDescent="0.3">
      <c r="A72" s="6">
        <v>9750171</v>
      </c>
      <c r="B72" s="2" t="s">
        <v>5</v>
      </c>
      <c r="C72" s="2" t="s">
        <v>8</v>
      </c>
      <c r="D72" s="2" t="s">
        <v>22</v>
      </c>
      <c r="E72" s="2">
        <v>0</v>
      </c>
      <c r="F72" s="2">
        <v>63017</v>
      </c>
      <c r="G72" s="5" t="str">
        <f t="shared" si="3"/>
        <v>63</v>
      </c>
      <c r="H72" s="8">
        <f>COUNTIFS(JOs[Relo],Cand[[#This Row],[Relo]],JOs[2DigZip],Cand[[#This Row],[2DigZip]])+(0.00001*ROW())</f>
        <v>20.000720000000001</v>
      </c>
      <c r="I72" s="8">
        <f>COUNTIFS(JOs[Dept],Cand[[#This Row],[Dept]],JOs[Relo],Cand[[#This Row],[Relo]],JOs[2DigZip],Cand[[#This Row],[2DigZip]])+(0.00001*ROW())</f>
        <v>10.000719999999999</v>
      </c>
      <c r="J72" s="8">
        <f>COUNTIFS(JOs[practice],Cand[[#This Row],[practice]],JOs[Status],Cand[[#This Row],[Status]],JOs[Dept],Cand[[#This Row],[Dept]],JOs[Relo],Cand[[#This Row],[Relo]],JOs[2DigZip],Cand[[#This Row],[2DigZip]])+(0.00001*ROW())</f>
        <v>1.0007200000000001</v>
      </c>
      <c r="K72" s="8">
        <f>COUNTIFS(JOs[Dept],Cand[[#This Row],[Dept]],JOs[Relo],Cand[[#This Row],[Relo]],JOs[2DigZip],Cand[[#This Row],[2DigZip]])+(0.00001*ROW())</f>
        <v>10.000719999999999</v>
      </c>
      <c r="L72" s="47"/>
    </row>
    <row r="73" spans="1:12" x14ac:dyDescent="0.3">
      <c r="A73" s="2">
        <v>9750172</v>
      </c>
      <c r="B73" s="2" t="s">
        <v>5</v>
      </c>
      <c r="C73" s="2" t="s">
        <v>8</v>
      </c>
      <c r="D73" s="2" t="s">
        <v>22</v>
      </c>
      <c r="E73" s="2">
        <v>0</v>
      </c>
      <c r="F73" s="2">
        <v>63141</v>
      </c>
      <c r="G73" s="5" t="str">
        <f t="shared" si="3"/>
        <v>63</v>
      </c>
      <c r="H73" s="8">
        <f>COUNTIFS(JOs[Relo],Cand[[#This Row],[Relo]],JOs[2DigZip],Cand[[#This Row],[2DigZip]])+(0.00001*ROW())</f>
        <v>20.000730000000001</v>
      </c>
      <c r="I73" s="8">
        <f>COUNTIFS(JOs[Dept],Cand[[#This Row],[Dept]],JOs[Relo],Cand[[#This Row],[Relo]],JOs[2DigZip],Cand[[#This Row],[2DigZip]])+(0.00001*ROW())</f>
        <v>10.000730000000001</v>
      </c>
      <c r="J73" s="8">
        <f>COUNTIFS(JOs[practice],Cand[[#This Row],[practice]],JOs[Status],Cand[[#This Row],[Status]],JOs[Dept],Cand[[#This Row],[Dept]],JOs[Relo],Cand[[#This Row],[Relo]],JOs[2DigZip],Cand[[#This Row],[2DigZip]])+(0.00001*ROW())</f>
        <v>1.0007299999999999</v>
      </c>
      <c r="K73" s="8">
        <f>COUNTIFS(JOs[Dept],Cand[[#This Row],[Dept]],JOs[Relo],Cand[[#This Row],[Relo]],JOs[2DigZip],Cand[[#This Row],[2DigZip]])+(0.00001*ROW())</f>
        <v>10.000730000000001</v>
      </c>
      <c r="L73" s="47"/>
    </row>
    <row r="74" spans="1:12" x14ac:dyDescent="0.3">
      <c r="A74" s="6">
        <v>9750173</v>
      </c>
      <c r="B74" s="2" t="s">
        <v>5</v>
      </c>
      <c r="C74" s="2" t="s">
        <v>8</v>
      </c>
      <c r="D74" s="2" t="s">
        <v>21</v>
      </c>
      <c r="E74" s="6">
        <v>0</v>
      </c>
      <c r="F74" s="2">
        <v>75075</v>
      </c>
      <c r="G74" s="5" t="str">
        <f t="shared" si="3"/>
        <v>75</v>
      </c>
      <c r="H74" s="8">
        <f>COUNTIFS(JOs[Relo],Cand[[#This Row],[Relo]],JOs[2DigZip],Cand[[#This Row],[2DigZip]])+(0.00001*ROW())</f>
        <v>41.00074</v>
      </c>
      <c r="I74" s="8">
        <f>COUNTIFS(JOs[Dept],Cand[[#This Row],[Dept]],JOs[Relo],Cand[[#This Row],[Relo]],JOs[2DigZip],Cand[[#This Row],[2DigZip]])+(0.00001*ROW())</f>
        <v>8.0007400000000004</v>
      </c>
      <c r="J74" s="8">
        <f>COUNTIFS(JOs[practice],Cand[[#This Row],[practice]],JOs[Status],Cand[[#This Row],[Status]],JOs[Dept],Cand[[#This Row],[Dept]],JOs[Relo],Cand[[#This Row],[Relo]],JOs[2DigZip],Cand[[#This Row],[2DigZip]])+(0.00001*ROW())</f>
        <v>7.400000000000001E-4</v>
      </c>
      <c r="K74" s="8">
        <f>COUNTIFS(JOs[Dept],Cand[[#This Row],[Dept]],JOs[Relo],Cand[[#This Row],[Relo]],JOs[2DigZip],Cand[[#This Row],[2DigZip]])+(0.00001*ROW())</f>
        <v>8.0007400000000004</v>
      </c>
      <c r="L74" s="47"/>
    </row>
    <row r="75" spans="1:12" x14ac:dyDescent="0.3">
      <c r="A75" s="6">
        <v>9750174</v>
      </c>
      <c r="B75" s="2" t="s">
        <v>5</v>
      </c>
      <c r="C75" s="2" t="s">
        <v>8</v>
      </c>
      <c r="D75" s="2" t="s">
        <v>20</v>
      </c>
      <c r="E75" s="2">
        <v>0</v>
      </c>
      <c r="F75" s="2">
        <v>20001</v>
      </c>
      <c r="G75" s="5" t="str">
        <f t="shared" si="3"/>
        <v>20</v>
      </c>
      <c r="H75" s="8">
        <f>COUNTIFS(JOs[Relo],Cand[[#This Row],[Relo]],JOs[2DigZip],Cand[[#This Row],[2DigZip]])+(0.00001*ROW())</f>
        <v>7.5000000000000002E-4</v>
      </c>
      <c r="I75" s="8">
        <f>COUNTIFS(JOs[Dept],Cand[[#This Row],[Dept]],JOs[Relo],Cand[[#This Row],[Relo]],JOs[2DigZip],Cand[[#This Row],[2DigZip]])+(0.00001*ROW())</f>
        <v>7.5000000000000002E-4</v>
      </c>
      <c r="J75" s="8">
        <f>COUNTIFS(JOs[practice],Cand[[#This Row],[practice]],JOs[Status],Cand[[#This Row],[Status]],JOs[Dept],Cand[[#This Row],[Dept]],JOs[Relo],Cand[[#This Row],[Relo]],JOs[2DigZip],Cand[[#This Row],[2DigZip]])+(0.00001*ROW())</f>
        <v>7.5000000000000002E-4</v>
      </c>
      <c r="K75" s="8">
        <f>COUNTIFS(JOs[Dept],Cand[[#This Row],[Dept]],JOs[Relo],Cand[[#This Row],[Relo]],JOs[2DigZip],Cand[[#This Row],[2DigZip]])+(0.00001*ROW())</f>
        <v>7.5000000000000002E-4</v>
      </c>
      <c r="L75" s="47"/>
    </row>
    <row r="76" spans="1:12" x14ac:dyDescent="0.3">
      <c r="A76" s="2">
        <v>9750175</v>
      </c>
      <c r="B76" s="13" t="s">
        <v>5</v>
      </c>
      <c r="C76" s="13" t="s">
        <v>8</v>
      </c>
      <c r="D76" s="2" t="s">
        <v>20</v>
      </c>
      <c r="E76" s="2">
        <v>0</v>
      </c>
      <c r="F76" s="2">
        <v>90210</v>
      </c>
      <c r="G76" s="12" t="str">
        <f t="shared" si="3"/>
        <v>90</v>
      </c>
      <c r="H76" s="10">
        <f>COUNTIFS(JOs[Relo],Cand[[#This Row],[Relo]],JOs[2DigZip],Cand[[#This Row],[2DigZip]])+(0.00001*ROW())</f>
        <v>26.00076</v>
      </c>
      <c r="I76" s="10">
        <f>COUNTIFS(JOs[Dept],Cand[[#This Row],[Dept]],JOs[Relo],Cand[[#This Row],[Relo]],JOs[2DigZip],Cand[[#This Row],[2DigZip]])+(0.00001*ROW())</f>
        <v>10.00076</v>
      </c>
      <c r="J76" s="10">
        <f>COUNTIFS(JOs[practice],Cand[[#This Row],[practice]],JOs[Status],Cand[[#This Row],[Status]],JOs[Dept],Cand[[#This Row],[Dept]],JOs[Relo],Cand[[#This Row],[Relo]],JOs[2DigZip],Cand[[#This Row],[2DigZip]])+(0.00001*ROW())</f>
        <v>1.0007600000000001</v>
      </c>
      <c r="K76" s="8">
        <f>COUNTIFS(JOs[Dept],Cand[[#This Row],[Dept]],JOs[Relo],Cand[[#This Row],[Relo]],JOs[2DigZip],Cand[[#This Row],[2DigZip]])+(0.00001*ROW())</f>
        <v>10.00076</v>
      </c>
      <c r="L76" s="47"/>
    </row>
    <row r="77" spans="1:12" x14ac:dyDescent="0.3">
      <c r="A77" s="2">
        <v>9750176</v>
      </c>
      <c r="B77" s="2" t="s">
        <v>4</v>
      </c>
      <c r="C77" s="2" t="s">
        <v>8</v>
      </c>
      <c r="D77" s="2" t="s">
        <v>21</v>
      </c>
      <c r="E77" s="2">
        <v>0</v>
      </c>
      <c r="F77" s="2">
        <v>63141</v>
      </c>
      <c r="G77" s="5" t="str">
        <f t="shared" ref="G77:G101" si="4">LEFT(F77, 2)</f>
        <v>63</v>
      </c>
      <c r="H77" s="8">
        <f>COUNTIFS(JOs[Relo],Cand[[#This Row],[Relo]],JOs[2DigZip],Cand[[#This Row],[2DigZip]])+(0.00001*ROW())</f>
        <v>20.000769999999999</v>
      </c>
      <c r="I77" s="8">
        <f>COUNTIFS(JOs[Dept],Cand[[#This Row],[Dept]],JOs[Relo],Cand[[#This Row],[Relo]],JOs[2DigZip],Cand[[#This Row],[2DigZip]])+(0.00001*ROW())</f>
        <v>3.0007700000000002</v>
      </c>
      <c r="J77" s="8">
        <f>COUNTIFS(JOs[practice],Cand[[#This Row],[practice]],JOs[Status],Cand[[#This Row],[Status]],JOs[Dept],Cand[[#This Row],[Dept]],JOs[Relo],Cand[[#This Row],[Relo]],JOs[2DigZip],Cand[[#This Row],[2DigZip]])+(0.00001*ROW())</f>
        <v>7.7000000000000007E-4</v>
      </c>
      <c r="K77" s="8">
        <f>COUNTIFS(JOs[Dept],Cand[[#This Row],[Dept]],JOs[Relo],Cand[[#This Row],[Relo]],JOs[2DigZip],Cand[[#This Row],[2DigZip]])+(0.00001*ROW())</f>
        <v>3.0007700000000002</v>
      </c>
      <c r="L77" s="47"/>
    </row>
    <row r="78" spans="1:12" x14ac:dyDescent="0.3">
      <c r="A78" s="6">
        <v>9750177</v>
      </c>
      <c r="B78" s="2" t="s">
        <v>4</v>
      </c>
      <c r="C78" s="2" t="s">
        <v>8</v>
      </c>
      <c r="D78" s="2" t="s">
        <v>22</v>
      </c>
      <c r="E78" s="2">
        <v>0</v>
      </c>
      <c r="F78" s="2">
        <v>75075</v>
      </c>
      <c r="G78" s="5" t="str">
        <f t="shared" si="4"/>
        <v>75</v>
      </c>
      <c r="H78" s="8">
        <f>COUNTIFS(JOs[Relo],Cand[[#This Row],[Relo]],JOs[2DigZip],Cand[[#This Row],[2DigZip]])+(0.00001*ROW())</f>
        <v>41.000779999999999</v>
      </c>
      <c r="I78" s="8">
        <f>COUNTIFS(JOs[Dept],Cand[[#This Row],[Dept]],JOs[Relo],Cand[[#This Row],[Relo]],JOs[2DigZip],Cand[[#This Row],[2DigZip]])+(0.00001*ROW())</f>
        <v>15.000780000000001</v>
      </c>
      <c r="J78" s="8">
        <f>COUNTIFS(JOs[practice],Cand[[#This Row],[practice]],JOs[Status],Cand[[#This Row],[Status]],JOs[Dept],Cand[[#This Row],[Dept]],JOs[Relo],Cand[[#This Row],[Relo]],JOs[2DigZip],Cand[[#This Row],[2DigZip]])+(0.00001*ROW())</f>
        <v>4.0007799999999998</v>
      </c>
      <c r="K78" s="8">
        <f>COUNTIFS(JOs[Dept],Cand[[#This Row],[Dept]],JOs[Relo],Cand[[#This Row],[Relo]],JOs[2DigZip],Cand[[#This Row],[2DigZip]])+(0.00001*ROW())</f>
        <v>15.000780000000001</v>
      </c>
      <c r="L78" s="47"/>
    </row>
    <row r="79" spans="1:12" x14ac:dyDescent="0.3">
      <c r="A79" s="6">
        <v>9750178</v>
      </c>
      <c r="B79" s="2" t="s">
        <v>4</v>
      </c>
      <c r="C79" s="2" t="s">
        <v>3</v>
      </c>
      <c r="D79" s="2" t="s">
        <v>20</v>
      </c>
      <c r="E79" s="6">
        <v>0</v>
      </c>
      <c r="F79" s="2">
        <v>75075</v>
      </c>
      <c r="G79" s="5" t="str">
        <f t="shared" si="4"/>
        <v>75</v>
      </c>
      <c r="H79" s="8">
        <f>COUNTIFS(JOs[Relo],Cand[[#This Row],[Relo]],JOs[2DigZip],Cand[[#This Row],[2DigZip]])+(0.00001*ROW())</f>
        <v>41.000790000000002</v>
      </c>
      <c r="I79" s="8">
        <f>COUNTIFS(JOs[Dept],Cand[[#This Row],[Dept]],JOs[Relo],Cand[[#This Row],[Relo]],JOs[2DigZip],Cand[[#This Row],[2DigZip]])+(0.00001*ROW())</f>
        <v>18.000789999999999</v>
      </c>
      <c r="J79" s="8">
        <f>COUNTIFS(JOs[practice],Cand[[#This Row],[practice]],JOs[Status],Cand[[#This Row],[Status]],JOs[Dept],Cand[[#This Row],[Dept]],JOs[Relo],Cand[[#This Row],[Relo]],JOs[2DigZip],Cand[[#This Row],[2DigZip]])+(0.00001*ROW())</f>
        <v>12.00079</v>
      </c>
      <c r="K79" s="8">
        <f>COUNTIFS(JOs[Dept],Cand[[#This Row],[Dept]],JOs[Relo],Cand[[#This Row],[Relo]],JOs[2DigZip],Cand[[#This Row],[2DigZip]])+(0.00001*ROW())</f>
        <v>18.000789999999999</v>
      </c>
      <c r="L79" s="47"/>
    </row>
    <row r="80" spans="1:12" x14ac:dyDescent="0.3">
      <c r="A80" s="2">
        <v>9750179</v>
      </c>
      <c r="B80" s="2" t="s">
        <v>4</v>
      </c>
      <c r="C80" s="2" t="s">
        <v>3</v>
      </c>
      <c r="D80" s="2" t="s">
        <v>21</v>
      </c>
      <c r="E80" s="2">
        <v>0</v>
      </c>
      <c r="F80" s="2">
        <v>63141</v>
      </c>
      <c r="G80" s="5" t="str">
        <f t="shared" si="4"/>
        <v>63</v>
      </c>
      <c r="H80" s="8">
        <f>COUNTIFS(JOs[Relo],Cand[[#This Row],[Relo]],JOs[2DigZip],Cand[[#This Row],[2DigZip]])+(0.00001*ROW())</f>
        <v>20.000800000000002</v>
      </c>
      <c r="I80" s="8">
        <f>COUNTIFS(JOs[Dept],Cand[[#This Row],[Dept]],JOs[Relo],Cand[[#This Row],[Relo]],JOs[2DigZip],Cand[[#This Row],[2DigZip]])+(0.00001*ROW())</f>
        <v>3.0007999999999999</v>
      </c>
      <c r="J80" s="8">
        <f>COUNTIFS(JOs[practice],Cand[[#This Row],[practice]],JOs[Status],Cand[[#This Row],[Status]],JOs[Dept],Cand[[#This Row],[Dept]],JOs[Relo],Cand[[#This Row],[Relo]],JOs[2DigZip],Cand[[#This Row],[2DigZip]])+(0.00001*ROW())</f>
        <v>2.0007999999999999</v>
      </c>
      <c r="K80" s="8">
        <f>COUNTIFS(JOs[Dept],Cand[[#This Row],[Dept]],JOs[Relo],Cand[[#This Row],[Relo]],JOs[2DigZip],Cand[[#This Row],[2DigZip]])+(0.00001*ROW())</f>
        <v>3.0007999999999999</v>
      </c>
      <c r="L80" s="47"/>
    </row>
    <row r="81" spans="1:12" x14ac:dyDescent="0.3">
      <c r="A81" s="2">
        <v>9750180</v>
      </c>
      <c r="B81" s="2" t="s">
        <v>4</v>
      </c>
      <c r="C81" s="2" t="s">
        <v>3</v>
      </c>
      <c r="D81" s="2" t="s">
        <v>21</v>
      </c>
      <c r="E81" s="6">
        <v>0</v>
      </c>
      <c r="F81" s="6">
        <v>63141</v>
      </c>
      <c r="G81" s="5" t="str">
        <f t="shared" si="4"/>
        <v>63</v>
      </c>
      <c r="H81" s="8">
        <f>COUNTIFS(JOs[Relo],Cand[[#This Row],[Relo]],JOs[2DigZip],Cand[[#This Row],[2DigZip]])+(0.00001*ROW())</f>
        <v>20.000810000000001</v>
      </c>
      <c r="I81" s="8">
        <f>COUNTIFS(JOs[Dept],Cand[[#This Row],[Dept]],JOs[Relo],Cand[[#This Row],[Relo]],JOs[2DigZip],Cand[[#This Row],[2DigZip]])+(0.00001*ROW())</f>
        <v>3.00081</v>
      </c>
      <c r="J81" s="8">
        <f>COUNTIFS(JOs[practice],Cand[[#This Row],[practice]],JOs[Status],Cand[[#This Row],[Status]],JOs[Dept],Cand[[#This Row],[Dept]],JOs[Relo],Cand[[#This Row],[Relo]],JOs[2DigZip],Cand[[#This Row],[2DigZip]])+(0.00001*ROW())</f>
        <v>2.00081</v>
      </c>
      <c r="K81" s="8">
        <f>COUNTIFS(JOs[Dept],Cand[[#This Row],[Dept]],JOs[Relo],Cand[[#This Row],[Relo]],JOs[2DigZip],Cand[[#This Row],[2DigZip]])+(0.00001*ROW())</f>
        <v>3.00081</v>
      </c>
      <c r="L81" s="47"/>
    </row>
    <row r="82" spans="1:12" x14ac:dyDescent="0.3">
      <c r="A82" s="6">
        <v>9750181</v>
      </c>
      <c r="B82" s="2" t="s">
        <v>5</v>
      </c>
      <c r="C82" s="2" t="s">
        <v>3</v>
      </c>
      <c r="D82" s="2" t="s">
        <v>20</v>
      </c>
      <c r="E82" s="2">
        <v>0</v>
      </c>
      <c r="F82" s="2">
        <v>63017</v>
      </c>
      <c r="G82" s="5" t="str">
        <f t="shared" si="4"/>
        <v>63</v>
      </c>
      <c r="H82" s="8">
        <f>COUNTIFS(JOs[Relo],Cand[[#This Row],[Relo]],JOs[2DigZip],Cand[[#This Row],[2DigZip]])+(0.00001*ROW())</f>
        <v>20.000820000000001</v>
      </c>
      <c r="I82" s="8">
        <f>COUNTIFS(JOs[Dept],Cand[[#This Row],[Dept]],JOs[Relo],Cand[[#This Row],[Relo]],JOs[2DigZip],Cand[[#This Row],[2DigZip]])+(0.00001*ROW())</f>
        <v>7.00082</v>
      </c>
      <c r="J82" s="8">
        <f>COUNTIFS(JOs[practice],Cand[[#This Row],[practice]],JOs[Status],Cand[[#This Row],[Status]],JOs[Dept],Cand[[#This Row],[Dept]],JOs[Relo],Cand[[#This Row],[Relo]],JOs[2DigZip],Cand[[#This Row],[2DigZip]])+(0.00001*ROW())</f>
        <v>8.2000000000000009E-4</v>
      </c>
      <c r="K82" s="8">
        <f>COUNTIFS(JOs[Dept],Cand[[#This Row],[Dept]],JOs[Relo],Cand[[#This Row],[Relo]],JOs[2DigZip],Cand[[#This Row],[2DigZip]])+(0.00001*ROW())</f>
        <v>7.00082</v>
      </c>
      <c r="L82" s="47"/>
    </row>
    <row r="83" spans="1:12" x14ac:dyDescent="0.3">
      <c r="A83" s="6">
        <v>9750182</v>
      </c>
      <c r="B83" s="2" t="s">
        <v>5</v>
      </c>
      <c r="C83" s="2" t="s">
        <v>3</v>
      </c>
      <c r="D83" s="2" t="s">
        <v>22</v>
      </c>
      <c r="E83" s="2">
        <v>0</v>
      </c>
      <c r="F83" s="2">
        <v>63141</v>
      </c>
      <c r="G83" s="5" t="str">
        <f t="shared" si="4"/>
        <v>63</v>
      </c>
      <c r="H83" s="8">
        <f>COUNTIFS(JOs[Relo],Cand[[#This Row],[Relo]],JOs[2DigZip],Cand[[#This Row],[2DigZip]])+(0.00001*ROW())</f>
        <v>20.000830000000001</v>
      </c>
      <c r="I83" s="8">
        <f>COUNTIFS(JOs[Dept],Cand[[#This Row],[Dept]],JOs[Relo],Cand[[#This Row],[Relo]],JOs[2DigZip],Cand[[#This Row],[2DigZip]])+(0.00001*ROW())</f>
        <v>10.000830000000001</v>
      </c>
      <c r="J83" s="8">
        <f>COUNTIFS(JOs[practice],Cand[[#This Row],[practice]],JOs[Status],Cand[[#This Row],[Status]],JOs[Dept],Cand[[#This Row],[Dept]],JOs[Relo],Cand[[#This Row],[Relo]],JOs[2DigZip],Cand[[#This Row],[2DigZip]])+(0.00001*ROW())</f>
        <v>3.0008300000000001</v>
      </c>
      <c r="K83" s="8">
        <f>COUNTIFS(JOs[Dept],Cand[[#This Row],[Dept]],JOs[Relo],Cand[[#This Row],[Relo]],JOs[2DigZip],Cand[[#This Row],[2DigZip]])+(0.00001*ROW())</f>
        <v>10.000830000000001</v>
      </c>
      <c r="L83" s="47"/>
    </row>
    <row r="84" spans="1:12" x14ac:dyDescent="0.3">
      <c r="A84" s="2">
        <v>9750183</v>
      </c>
      <c r="B84" s="2" t="s">
        <v>5</v>
      </c>
      <c r="C84" s="2" t="s">
        <v>3</v>
      </c>
      <c r="D84" s="6" t="s">
        <v>20</v>
      </c>
      <c r="E84" s="6">
        <v>0</v>
      </c>
      <c r="F84" s="2">
        <v>75075</v>
      </c>
      <c r="G84" s="5" t="str">
        <f t="shared" si="4"/>
        <v>75</v>
      </c>
      <c r="H84" s="8">
        <f>COUNTIFS(JOs[Relo],Cand[[#This Row],[Relo]],JOs[2DigZip],Cand[[#This Row],[2DigZip]])+(0.00001*ROW())</f>
        <v>41.000839999999997</v>
      </c>
      <c r="I84" s="8">
        <f>COUNTIFS(JOs[Dept],Cand[[#This Row],[Dept]],JOs[Relo],Cand[[#This Row],[Relo]],JOs[2DigZip],Cand[[#This Row],[2DigZip]])+(0.00001*ROW())</f>
        <v>18.00084</v>
      </c>
      <c r="J84" s="8">
        <f>COUNTIFS(JOs[practice],Cand[[#This Row],[practice]],JOs[Status],Cand[[#This Row],[Status]],JOs[Dept],Cand[[#This Row],[Dept]],JOs[Relo],Cand[[#This Row],[Relo]],JOs[2DigZip],Cand[[#This Row],[2DigZip]])+(0.00001*ROW())</f>
        <v>3.0008400000000002</v>
      </c>
      <c r="K84" s="8">
        <f>COUNTIFS(JOs[Dept],Cand[[#This Row],[Dept]],JOs[Relo],Cand[[#This Row],[Relo]],JOs[2DigZip],Cand[[#This Row],[2DigZip]])+(0.00001*ROW())</f>
        <v>18.00084</v>
      </c>
      <c r="L84" s="47"/>
    </row>
    <row r="85" spans="1:12" x14ac:dyDescent="0.3">
      <c r="A85" s="2">
        <v>9750184</v>
      </c>
      <c r="B85" s="2" t="s">
        <v>5</v>
      </c>
      <c r="C85" s="2" t="s">
        <v>3</v>
      </c>
      <c r="D85" s="2" t="s">
        <v>21</v>
      </c>
      <c r="E85" s="2">
        <v>0</v>
      </c>
      <c r="F85" s="2">
        <v>63141</v>
      </c>
      <c r="G85" s="5" t="str">
        <f t="shared" si="4"/>
        <v>63</v>
      </c>
      <c r="H85" s="8">
        <f>COUNTIFS(JOs[Relo],Cand[[#This Row],[Relo]],JOs[2DigZip],Cand[[#This Row],[2DigZip]])+(0.00001*ROW())</f>
        <v>20.00085</v>
      </c>
      <c r="I85" s="8">
        <f>COUNTIFS(JOs[Dept],Cand[[#This Row],[Dept]],JOs[Relo],Cand[[#This Row],[Relo]],JOs[2DigZip],Cand[[#This Row],[2DigZip]])+(0.00001*ROW())</f>
        <v>3.0008499999999998</v>
      </c>
      <c r="J85" s="8">
        <f>COUNTIFS(JOs[practice],Cand[[#This Row],[practice]],JOs[Status],Cand[[#This Row],[Status]],JOs[Dept],Cand[[#This Row],[Dept]],JOs[Relo],Cand[[#This Row],[Relo]],JOs[2DigZip],Cand[[#This Row],[2DigZip]])+(0.00001*ROW())</f>
        <v>8.5000000000000006E-4</v>
      </c>
      <c r="K85" s="8">
        <f>COUNTIFS(JOs[Dept],Cand[[#This Row],[Dept]],JOs[Relo],Cand[[#This Row],[Relo]],JOs[2DigZip],Cand[[#This Row],[2DigZip]])+(0.00001*ROW())</f>
        <v>3.0008499999999998</v>
      </c>
      <c r="L85" s="47"/>
    </row>
    <row r="86" spans="1:12" x14ac:dyDescent="0.3">
      <c r="A86" s="6">
        <v>9750185</v>
      </c>
      <c r="B86" s="2" t="s">
        <v>5</v>
      </c>
      <c r="C86" s="2" t="s">
        <v>3</v>
      </c>
      <c r="D86" s="2" t="s">
        <v>20</v>
      </c>
      <c r="E86" s="2">
        <v>0</v>
      </c>
      <c r="F86" s="2">
        <v>90210</v>
      </c>
      <c r="G86" s="5" t="str">
        <f t="shared" si="4"/>
        <v>90</v>
      </c>
      <c r="H86" s="8">
        <f>COUNTIFS(JOs[Relo],Cand[[#This Row],[Relo]],JOs[2DigZip],Cand[[#This Row],[2DigZip]])+(0.00001*ROW())</f>
        <v>26.000859999999999</v>
      </c>
      <c r="I86" s="8">
        <f>COUNTIFS(JOs[Dept],Cand[[#This Row],[Dept]],JOs[Relo],Cand[[#This Row],[Relo]],JOs[2DigZip],Cand[[#This Row],[2DigZip]])+(0.00001*ROW())</f>
        <v>10.000859999999999</v>
      </c>
      <c r="J86" s="8">
        <f>COUNTIFS(JOs[practice],Cand[[#This Row],[practice]],JOs[Status],Cand[[#This Row],[Status]],JOs[Dept],Cand[[#This Row],[Dept]],JOs[Relo],Cand[[#This Row],[Relo]],JOs[2DigZip],Cand[[#This Row],[2DigZip]])+(0.00001*ROW())</f>
        <v>4.0008600000000003</v>
      </c>
      <c r="K86" s="8">
        <f>COUNTIFS(JOs[Dept],Cand[[#This Row],[Dept]],JOs[Relo],Cand[[#This Row],[Relo]],JOs[2DigZip],Cand[[#This Row],[2DigZip]])+(0.00001*ROW())</f>
        <v>10.000859999999999</v>
      </c>
      <c r="L86" s="47"/>
    </row>
    <row r="87" spans="1:12" x14ac:dyDescent="0.3">
      <c r="A87" s="6">
        <v>9750186</v>
      </c>
      <c r="B87" s="2" t="s">
        <v>4</v>
      </c>
      <c r="C87" s="2" t="s">
        <v>8</v>
      </c>
      <c r="D87" s="6" t="s">
        <v>20</v>
      </c>
      <c r="E87" s="2">
        <v>0</v>
      </c>
      <c r="F87" s="2">
        <v>63017</v>
      </c>
      <c r="G87" s="5" t="str">
        <f t="shared" si="4"/>
        <v>63</v>
      </c>
      <c r="H87" s="8">
        <f>COUNTIFS(JOs[Relo],Cand[[#This Row],[Relo]],JOs[2DigZip],Cand[[#This Row],[2DigZip]])+(0.00001*ROW())</f>
        <v>20.000869999999999</v>
      </c>
      <c r="I87" s="8">
        <f>COUNTIFS(JOs[Dept],Cand[[#This Row],[Dept]],JOs[Relo],Cand[[#This Row],[Relo]],JOs[2DigZip],Cand[[#This Row],[2DigZip]])+(0.00001*ROW())</f>
        <v>7.0008699999999999</v>
      </c>
      <c r="J87" s="8">
        <f>COUNTIFS(JOs[practice],Cand[[#This Row],[practice]],JOs[Status],Cand[[#This Row],[Status]],JOs[Dept],Cand[[#This Row],[Dept]],JOs[Relo],Cand[[#This Row],[Relo]],JOs[2DigZip],Cand[[#This Row],[2DigZip]])+(0.00001*ROW())</f>
        <v>1.0008699999999999</v>
      </c>
      <c r="K87" s="8">
        <f>COUNTIFS(JOs[Dept],Cand[[#This Row],[Dept]],JOs[Relo],Cand[[#This Row],[Relo]],JOs[2DigZip],Cand[[#This Row],[2DigZip]])+(0.00001*ROW())</f>
        <v>7.0008699999999999</v>
      </c>
      <c r="L87" s="47"/>
    </row>
    <row r="88" spans="1:12" x14ac:dyDescent="0.3">
      <c r="A88" s="2">
        <v>9750187</v>
      </c>
      <c r="B88" s="2" t="s">
        <v>4</v>
      </c>
      <c r="C88" s="2" t="s">
        <v>3</v>
      </c>
      <c r="D88" s="2" t="s">
        <v>21</v>
      </c>
      <c r="E88" s="6">
        <v>0</v>
      </c>
      <c r="F88" s="2">
        <v>63141</v>
      </c>
      <c r="G88" s="5" t="str">
        <f t="shared" si="4"/>
        <v>63</v>
      </c>
      <c r="H88" s="8">
        <f>COUNTIFS(JOs[Relo],Cand[[#This Row],[Relo]],JOs[2DigZip],Cand[[#This Row],[2DigZip]])+(0.00001*ROW())</f>
        <v>20.000879999999999</v>
      </c>
      <c r="I88" s="8">
        <f>COUNTIFS(JOs[Dept],Cand[[#This Row],[Dept]],JOs[Relo],Cand[[#This Row],[Relo]],JOs[2DigZip],Cand[[#This Row],[2DigZip]])+(0.00001*ROW())</f>
        <v>3.00088</v>
      </c>
      <c r="J88" s="8">
        <f>COUNTIFS(JOs[practice],Cand[[#This Row],[practice]],JOs[Status],Cand[[#This Row],[Status]],JOs[Dept],Cand[[#This Row],[Dept]],JOs[Relo],Cand[[#This Row],[Relo]],JOs[2DigZip],Cand[[#This Row],[2DigZip]])+(0.00001*ROW())</f>
        <v>2.00088</v>
      </c>
      <c r="K88" s="8">
        <f>COUNTIFS(JOs[Dept],Cand[[#This Row],[Dept]],JOs[Relo],Cand[[#This Row],[Relo]],JOs[2DigZip],Cand[[#This Row],[2DigZip]])+(0.00001*ROW())</f>
        <v>3.00088</v>
      </c>
      <c r="L88" s="47"/>
    </row>
    <row r="89" spans="1:12" x14ac:dyDescent="0.3">
      <c r="A89" s="2">
        <v>9750188</v>
      </c>
      <c r="B89" s="2" t="s">
        <v>5</v>
      </c>
      <c r="C89" s="2" t="s">
        <v>8</v>
      </c>
      <c r="D89" s="2" t="s">
        <v>22</v>
      </c>
      <c r="E89" s="2">
        <v>0</v>
      </c>
      <c r="F89" s="6">
        <v>30067</v>
      </c>
      <c r="G89" s="5" t="str">
        <f t="shared" si="4"/>
        <v>30</v>
      </c>
      <c r="H89" s="8">
        <f>COUNTIFS(JOs[Relo],Cand[[#This Row],[Relo]],JOs[2DigZip],Cand[[#This Row],[2DigZip]])+(0.00001*ROW())</f>
        <v>7.0008900000000001</v>
      </c>
      <c r="I89" s="8">
        <f>COUNTIFS(JOs[Dept],Cand[[#This Row],[Dept]],JOs[Relo],Cand[[#This Row],[Relo]],JOs[2DigZip],Cand[[#This Row],[2DigZip]])+(0.00001*ROW())</f>
        <v>2.0008900000000001</v>
      </c>
      <c r="J89" s="8">
        <f>COUNTIFS(JOs[practice],Cand[[#This Row],[practice]],JOs[Status],Cand[[#This Row],[Status]],JOs[Dept],Cand[[#This Row],[Dept]],JOs[Relo],Cand[[#This Row],[Relo]],JOs[2DigZip],Cand[[#This Row],[2DigZip]])+(0.00001*ROW())</f>
        <v>8.9000000000000006E-4</v>
      </c>
      <c r="K89" s="8">
        <f>COUNTIFS(JOs[Dept],Cand[[#This Row],[Dept]],JOs[Relo],Cand[[#This Row],[Relo]],JOs[2DigZip],Cand[[#This Row],[2DigZip]])+(0.00001*ROW())</f>
        <v>2.0008900000000001</v>
      </c>
      <c r="L89" s="47"/>
    </row>
    <row r="90" spans="1:12" x14ac:dyDescent="0.3">
      <c r="A90" s="6">
        <v>9750189</v>
      </c>
      <c r="B90" s="2" t="s">
        <v>5</v>
      </c>
      <c r="C90" s="2" t="s">
        <v>3</v>
      </c>
      <c r="D90" s="2" t="s">
        <v>22</v>
      </c>
      <c r="E90" s="2">
        <v>0</v>
      </c>
      <c r="F90" s="2">
        <v>63017</v>
      </c>
      <c r="G90" s="5" t="str">
        <f t="shared" si="4"/>
        <v>63</v>
      </c>
      <c r="H90" s="8">
        <f>COUNTIFS(JOs[Relo],Cand[[#This Row],[Relo]],JOs[2DigZip],Cand[[#This Row],[2DigZip]])+(0.00001*ROW())</f>
        <v>20.000900000000001</v>
      </c>
      <c r="I90" s="8">
        <f>COUNTIFS(JOs[Dept],Cand[[#This Row],[Dept]],JOs[Relo],Cand[[#This Row],[Relo]],JOs[2DigZip],Cand[[#This Row],[2DigZip]])+(0.00001*ROW())</f>
        <v>10.0009</v>
      </c>
      <c r="J90" s="8">
        <f>COUNTIFS(JOs[practice],Cand[[#This Row],[practice]],JOs[Status],Cand[[#This Row],[Status]],JOs[Dept],Cand[[#This Row],[Dept]],JOs[Relo],Cand[[#This Row],[Relo]],JOs[2DigZip],Cand[[#This Row],[2DigZip]])+(0.00001*ROW())</f>
        <v>3.0009000000000001</v>
      </c>
      <c r="K90" s="8">
        <f>COUNTIFS(JOs[Dept],Cand[[#This Row],[Dept]],JOs[Relo],Cand[[#This Row],[Relo]],JOs[2DigZip],Cand[[#This Row],[2DigZip]])+(0.00001*ROW())</f>
        <v>10.0009</v>
      </c>
      <c r="L90" s="47"/>
    </row>
    <row r="91" spans="1:12" x14ac:dyDescent="0.3">
      <c r="A91" s="6">
        <v>9750190</v>
      </c>
      <c r="B91" s="2" t="s">
        <v>4</v>
      </c>
      <c r="C91" s="2" t="s">
        <v>8</v>
      </c>
      <c r="D91" s="2" t="s">
        <v>21</v>
      </c>
      <c r="E91" s="6">
        <v>0</v>
      </c>
      <c r="F91" s="2">
        <v>63141</v>
      </c>
      <c r="G91" s="5" t="str">
        <f t="shared" si="4"/>
        <v>63</v>
      </c>
      <c r="H91" s="8">
        <f>COUNTIFS(JOs[Relo],Cand[[#This Row],[Relo]],JOs[2DigZip],Cand[[#This Row],[2DigZip]])+(0.00001*ROW())</f>
        <v>20.000910000000001</v>
      </c>
      <c r="I91" s="8">
        <f>COUNTIFS(JOs[Dept],Cand[[#This Row],[Dept]],JOs[Relo],Cand[[#This Row],[Relo]],JOs[2DigZip],Cand[[#This Row],[2DigZip]])+(0.00001*ROW())</f>
        <v>3.0009100000000002</v>
      </c>
      <c r="J91" s="8">
        <f>COUNTIFS(JOs[practice],Cand[[#This Row],[practice]],JOs[Status],Cand[[#This Row],[Status]],JOs[Dept],Cand[[#This Row],[Dept]],JOs[Relo],Cand[[#This Row],[Relo]],JOs[2DigZip],Cand[[#This Row],[2DigZip]])+(0.00001*ROW())</f>
        <v>9.1000000000000011E-4</v>
      </c>
      <c r="K91" s="8">
        <f>COUNTIFS(JOs[Dept],Cand[[#This Row],[Dept]],JOs[Relo],Cand[[#This Row],[Relo]],JOs[2DigZip],Cand[[#This Row],[2DigZip]])+(0.00001*ROW())</f>
        <v>3.0009100000000002</v>
      </c>
      <c r="L91" s="47"/>
    </row>
    <row r="92" spans="1:12" x14ac:dyDescent="0.3">
      <c r="A92" s="2">
        <v>9750191</v>
      </c>
      <c r="B92" s="2" t="s">
        <v>4</v>
      </c>
      <c r="C92" s="2" t="s">
        <v>3</v>
      </c>
      <c r="D92" s="2" t="s">
        <v>20</v>
      </c>
      <c r="E92" s="2">
        <v>0</v>
      </c>
      <c r="F92" s="2">
        <v>63141</v>
      </c>
      <c r="G92" s="5" t="str">
        <f t="shared" si="4"/>
        <v>63</v>
      </c>
      <c r="H92" s="8">
        <f>COUNTIFS(JOs[Relo],Cand[[#This Row],[Relo]],JOs[2DigZip],Cand[[#This Row],[2DigZip]])+(0.00001*ROW())</f>
        <v>20.000920000000001</v>
      </c>
      <c r="I92" s="8">
        <f>COUNTIFS(JOs[Dept],Cand[[#This Row],[Dept]],JOs[Relo],Cand[[#This Row],[Relo]],JOs[2DigZip],Cand[[#This Row],[2DigZip]])+(0.00001*ROW())</f>
        <v>7.0009199999999998</v>
      </c>
      <c r="J92" s="8">
        <f>COUNTIFS(JOs[practice],Cand[[#This Row],[practice]],JOs[Status],Cand[[#This Row],[Status]],JOs[Dept],Cand[[#This Row],[Dept]],JOs[Relo],Cand[[#This Row],[Relo]],JOs[2DigZip],Cand[[#This Row],[2DigZip]])+(0.00001*ROW())</f>
        <v>1.00092</v>
      </c>
      <c r="K92" s="8">
        <f>COUNTIFS(JOs[Dept],Cand[[#This Row],[Dept]],JOs[Relo],Cand[[#This Row],[Relo]],JOs[2DigZip],Cand[[#This Row],[2DigZip]])+(0.00001*ROW())</f>
        <v>7.0009199999999998</v>
      </c>
      <c r="L92" s="47"/>
    </row>
    <row r="93" spans="1:12" x14ac:dyDescent="0.3">
      <c r="A93" s="2">
        <v>9750192</v>
      </c>
      <c r="B93" s="2" t="s">
        <v>4</v>
      </c>
      <c r="C93" s="2" t="s">
        <v>3</v>
      </c>
      <c r="D93" s="2" t="s">
        <v>20</v>
      </c>
      <c r="E93" s="2">
        <v>0</v>
      </c>
      <c r="F93" s="2">
        <v>75075</v>
      </c>
      <c r="G93" s="5" t="str">
        <f t="shared" si="4"/>
        <v>75</v>
      </c>
      <c r="H93" s="8">
        <f>COUNTIFS(JOs[Relo],Cand[[#This Row],[Relo]],JOs[2DigZip],Cand[[#This Row],[2DigZip]])+(0.00001*ROW())</f>
        <v>41.000929999999997</v>
      </c>
      <c r="I93" s="8">
        <f>COUNTIFS(JOs[Dept],Cand[[#This Row],[Dept]],JOs[Relo],Cand[[#This Row],[Relo]],JOs[2DigZip],Cand[[#This Row],[2DigZip]])+(0.00001*ROW())</f>
        <v>18.00093</v>
      </c>
      <c r="J93" s="8">
        <f>COUNTIFS(JOs[practice],Cand[[#This Row],[practice]],JOs[Status],Cand[[#This Row],[Status]],JOs[Dept],Cand[[#This Row],[Dept]],JOs[Relo],Cand[[#This Row],[Relo]],JOs[2DigZip],Cand[[#This Row],[2DigZip]])+(0.00001*ROW())</f>
        <v>12.00093</v>
      </c>
      <c r="K93" s="8">
        <f>COUNTIFS(JOs[Dept],Cand[[#This Row],[Dept]],JOs[Relo],Cand[[#This Row],[Relo]],JOs[2DigZip],Cand[[#This Row],[2DigZip]])+(0.00001*ROW())</f>
        <v>18.00093</v>
      </c>
      <c r="L93" s="47"/>
    </row>
    <row r="94" spans="1:12" x14ac:dyDescent="0.3">
      <c r="A94" s="6">
        <v>9750193</v>
      </c>
      <c r="B94" s="2" t="s">
        <v>5</v>
      </c>
      <c r="C94" s="2" t="s">
        <v>3</v>
      </c>
      <c r="D94" s="2" t="s">
        <v>21</v>
      </c>
      <c r="E94" s="2">
        <v>0</v>
      </c>
      <c r="F94" s="2">
        <v>63017</v>
      </c>
      <c r="G94" s="5" t="str">
        <f t="shared" si="4"/>
        <v>63</v>
      </c>
      <c r="H94" s="8">
        <f>COUNTIFS(JOs[Relo],Cand[[#This Row],[Relo]],JOs[2DigZip],Cand[[#This Row],[2DigZip]])+(0.00001*ROW())</f>
        <v>20.00094</v>
      </c>
      <c r="I94" s="8">
        <f>COUNTIFS(JOs[Dept],Cand[[#This Row],[Dept]],JOs[Relo],Cand[[#This Row],[Relo]],JOs[2DigZip],Cand[[#This Row],[2DigZip]])+(0.00001*ROW())</f>
        <v>3.0009399999999999</v>
      </c>
      <c r="J94" s="8">
        <f>COUNTIFS(JOs[practice],Cand[[#This Row],[practice]],JOs[Status],Cand[[#This Row],[Status]],JOs[Dept],Cand[[#This Row],[Dept]],JOs[Relo],Cand[[#This Row],[Relo]],JOs[2DigZip],Cand[[#This Row],[2DigZip]])+(0.00001*ROW())</f>
        <v>9.4000000000000008E-4</v>
      </c>
      <c r="K94" s="8">
        <f>COUNTIFS(JOs[Dept],Cand[[#This Row],[Dept]],JOs[Relo],Cand[[#This Row],[Relo]],JOs[2DigZip],Cand[[#This Row],[2DigZip]])+(0.00001*ROW())</f>
        <v>3.0009399999999999</v>
      </c>
      <c r="L94" s="47"/>
    </row>
    <row r="95" spans="1:12" x14ac:dyDescent="0.3">
      <c r="A95" s="6">
        <v>9750194</v>
      </c>
      <c r="B95" s="2" t="s">
        <v>4</v>
      </c>
      <c r="C95" s="2" t="s">
        <v>8</v>
      </c>
      <c r="D95" s="2" t="s">
        <v>22</v>
      </c>
      <c r="E95" s="2">
        <v>0</v>
      </c>
      <c r="F95" s="2">
        <v>63141</v>
      </c>
      <c r="G95" s="5" t="str">
        <f t="shared" si="4"/>
        <v>63</v>
      </c>
      <c r="H95" s="8">
        <f>COUNTIFS(JOs[Relo],Cand[[#This Row],[Relo]],JOs[2DigZip],Cand[[#This Row],[2DigZip]])+(0.00001*ROW())</f>
        <v>20.00095</v>
      </c>
      <c r="I95" s="8">
        <f>COUNTIFS(JOs[Dept],Cand[[#This Row],[Dept]],JOs[Relo],Cand[[#This Row],[Relo]],JOs[2DigZip],Cand[[#This Row],[2DigZip]])+(0.00001*ROW())</f>
        <v>10.00095</v>
      </c>
      <c r="J95" s="8">
        <f>COUNTIFS(JOs[practice],Cand[[#This Row],[practice]],JOs[Status],Cand[[#This Row],[Status]],JOs[Dept],Cand[[#This Row],[Dept]],JOs[Relo],Cand[[#This Row],[Relo]],JOs[2DigZip],Cand[[#This Row],[2DigZip]])+(0.00001*ROW())</f>
        <v>5.0009499999999996</v>
      </c>
      <c r="K95" s="8">
        <f>COUNTIFS(JOs[Dept],Cand[[#This Row],[Dept]],JOs[Relo],Cand[[#This Row],[Relo]],JOs[2DigZip],Cand[[#This Row],[2DigZip]])+(0.00001*ROW())</f>
        <v>10.00095</v>
      </c>
      <c r="L95" s="47"/>
    </row>
    <row r="96" spans="1:12" x14ac:dyDescent="0.3">
      <c r="A96" s="2">
        <v>9750195</v>
      </c>
      <c r="B96" s="2" t="s">
        <v>5</v>
      </c>
      <c r="C96" s="2" t="s">
        <v>8</v>
      </c>
      <c r="D96" s="2" t="s">
        <v>20</v>
      </c>
      <c r="E96" s="6">
        <v>0</v>
      </c>
      <c r="F96" s="6">
        <v>30067</v>
      </c>
      <c r="G96" s="5" t="str">
        <f t="shared" si="4"/>
        <v>30</v>
      </c>
      <c r="H96" s="8">
        <f>COUNTIFS(JOs[Relo],Cand[[#This Row],[Relo]],JOs[2DigZip],Cand[[#This Row],[2DigZip]])+(0.00001*ROW())</f>
        <v>7.0009600000000001</v>
      </c>
      <c r="I96" s="8">
        <f>COUNTIFS(JOs[Dept],Cand[[#This Row],[Dept]],JOs[Relo],Cand[[#This Row],[Relo]],JOs[2DigZip],Cand[[#This Row],[2DigZip]])+(0.00001*ROW())</f>
        <v>2.0009600000000001</v>
      </c>
      <c r="J96" s="8">
        <f>COUNTIFS(JOs[practice],Cand[[#This Row],[practice]],JOs[Status],Cand[[#This Row],[Status]],JOs[Dept],Cand[[#This Row],[Dept]],JOs[Relo],Cand[[#This Row],[Relo]],JOs[2DigZip],Cand[[#This Row],[2DigZip]])+(0.00001*ROW())</f>
        <v>9.6000000000000013E-4</v>
      </c>
      <c r="K96" s="8">
        <f>COUNTIFS(JOs[Dept],Cand[[#This Row],[Dept]],JOs[Relo],Cand[[#This Row],[Relo]],JOs[2DigZip],Cand[[#This Row],[2DigZip]])+(0.00001*ROW())</f>
        <v>2.0009600000000001</v>
      </c>
      <c r="L96" s="47"/>
    </row>
    <row r="97" spans="1:12" x14ac:dyDescent="0.3">
      <c r="A97" s="2">
        <v>9750196</v>
      </c>
      <c r="B97" s="2" t="s">
        <v>4</v>
      </c>
      <c r="C97" s="2" t="s">
        <v>3</v>
      </c>
      <c r="D97" s="2" t="s">
        <v>21</v>
      </c>
      <c r="E97" s="2">
        <v>0</v>
      </c>
      <c r="F97" s="2">
        <v>63017</v>
      </c>
      <c r="G97" s="5" t="str">
        <f t="shared" si="4"/>
        <v>63</v>
      </c>
      <c r="H97" s="8">
        <f>COUNTIFS(JOs[Relo],Cand[[#This Row],[Relo]],JOs[2DigZip],Cand[[#This Row],[2DigZip]])+(0.00001*ROW())</f>
        <v>20.000969999999999</v>
      </c>
      <c r="I97" s="8">
        <f>COUNTIFS(JOs[Dept],Cand[[#This Row],[Dept]],JOs[Relo],Cand[[#This Row],[Relo]],JOs[2DigZip],Cand[[#This Row],[2DigZip]])+(0.00001*ROW())</f>
        <v>3.0009700000000001</v>
      </c>
      <c r="J97" s="8">
        <f>COUNTIFS(JOs[practice],Cand[[#This Row],[practice]],JOs[Status],Cand[[#This Row],[Status]],JOs[Dept],Cand[[#This Row],[Dept]],JOs[Relo],Cand[[#This Row],[Relo]],JOs[2DigZip],Cand[[#This Row],[2DigZip]])+(0.00001*ROW())</f>
        <v>2.0009700000000001</v>
      </c>
      <c r="K97" s="8">
        <f>COUNTIFS(JOs[Dept],Cand[[#This Row],[Dept]],JOs[Relo],Cand[[#This Row],[Relo]],JOs[2DigZip],Cand[[#This Row],[2DigZip]])+(0.00001*ROW())</f>
        <v>3.0009700000000001</v>
      </c>
      <c r="L97" s="47"/>
    </row>
    <row r="98" spans="1:12" x14ac:dyDescent="0.3">
      <c r="A98" s="6">
        <v>9750197</v>
      </c>
      <c r="B98" s="2" t="s">
        <v>5</v>
      </c>
      <c r="C98" s="2" t="s">
        <v>3</v>
      </c>
      <c r="D98" s="2" t="s">
        <v>21</v>
      </c>
      <c r="E98" s="6">
        <v>0</v>
      </c>
      <c r="F98" s="2">
        <v>63141</v>
      </c>
      <c r="G98" s="5" t="str">
        <f t="shared" si="4"/>
        <v>63</v>
      </c>
      <c r="H98" s="8">
        <f>COUNTIFS(JOs[Relo],Cand[[#This Row],[Relo]],JOs[2DigZip],Cand[[#This Row],[2DigZip]])+(0.00001*ROW())</f>
        <v>20.000979999999998</v>
      </c>
      <c r="I98" s="8">
        <f>COUNTIFS(JOs[Dept],Cand[[#This Row],[Dept]],JOs[Relo],Cand[[#This Row],[Relo]],JOs[2DigZip],Cand[[#This Row],[2DigZip]])+(0.00001*ROW())</f>
        <v>3.0009800000000002</v>
      </c>
      <c r="J98" s="8">
        <f>COUNTIFS(JOs[practice],Cand[[#This Row],[practice]],JOs[Status],Cand[[#This Row],[Status]],JOs[Dept],Cand[[#This Row],[Dept]],JOs[Relo],Cand[[#This Row],[Relo]],JOs[2DigZip],Cand[[#This Row],[2DigZip]])+(0.00001*ROW())</f>
        <v>9.8000000000000019E-4</v>
      </c>
      <c r="K98" s="8">
        <f>COUNTIFS(JOs[Dept],Cand[[#This Row],[Dept]],JOs[Relo],Cand[[#This Row],[Relo]],JOs[2DigZip],Cand[[#This Row],[2DigZip]])+(0.00001*ROW())</f>
        <v>3.0009800000000002</v>
      </c>
      <c r="L98" s="47"/>
    </row>
    <row r="99" spans="1:12" x14ac:dyDescent="0.3">
      <c r="A99" s="6">
        <v>9750198</v>
      </c>
      <c r="B99" s="2" t="s">
        <v>4</v>
      </c>
      <c r="C99" s="2" t="s">
        <v>8</v>
      </c>
      <c r="D99" s="2" t="s">
        <v>20</v>
      </c>
      <c r="E99" s="2">
        <v>0</v>
      </c>
      <c r="F99" s="6">
        <v>63017</v>
      </c>
      <c r="G99" s="5" t="str">
        <f t="shared" si="4"/>
        <v>63</v>
      </c>
      <c r="H99" s="8">
        <f>COUNTIFS(JOs[Relo],Cand[[#This Row],[Relo]],JOs[2DigZip],Cand[[#This Row],[2DigZip]])+(0.00001*ROW())</f>
        <v>20.000990000000002</v>
      </c>
      <c r="I99" s="8">
        <f>COUNTIFS(JOs[Dept],Cand[[#This Row],[Dept]],JOs[Relo],Cand[[#This Row],[Relo]],JOs[2DigZip],Cand[[#This Row],[2DigZip]])+(0.00001*ROW())</f>
        <v>7.0009899999999998</v>
      </c>
      <c r="J99" s="8">
        <f>COUNTIFS(JOs[practice],Cand[[#This Row],[practice]],JOs[Status],Cand[[#This Row],[Status]],JOs[Dept],Cand[[#This Row],[Dept]],JOs[Relo],Cand[[#This Row],[Relo]],JOs[2DigZip],Cand[[#This Row],[2DigZip]])+(0.00001*ROW())</f>
        <v>1.00099</v>
      </c>
      <c r="K99" s="8">
        <f>COUNTIFS(JOs[Dept],Cand[[#This Row],[Dept]],JOs[Relo],Cand[[#This Row],[Relo]],JOs[2DigZip],Cand[[#This Row],[2DigZip]])+(0.00001*ROW())</f>
        <v>7.0009899999999998</v>
      </c>
      <c r="L99" s="47"/>
    </row>
    <row r="100" spans="1:12" x14ac:dyDescent="0.3">
      <c r="A100" s="2">
        <v>9750199</v>
      </c>
      <c r="B100" s="2" t="s">
        <v>5</v>
      </c>
      <c r="C100" s="2" t="s">
        <v>3</v>
      </c>
      <c r="D100" s="2" t="s">
        <v>22</v>
      </c>
      <c r="E100" s="2">
        <v>0</v>
      </c>
      <c r="F100" s="2">
        <v>63017</v>
      </c>
      <c r="G100" s="5" t="str">
        <f t="shared" si="4"/>
        <v>63</v>
      </c>
      <c r="H100" s="8">
        <f>COUNTIFS(JOs[Relo],Cand[[#This Row],[Relo]],JOs[2DigZip],Cand[[#This Row],[2DigZip]])+(0.00001*ROW())</f>
        <v>20.001000000000001</v>
      </c>
      <c r="I100" s="8">
        <f>COUNTIFS(JOs[Dept],Cand[[#This Row],[Dept]],JOs[Relo],Cand[[#This Row],[Relo]],JOs[2DigZip],Cand[[#This Row],[2DigZip]])+(0.00001*ROW())</f>
        <v>10.000999999999999</v>
      </c>
      <c r="J100" s="8">
        <f>COUNTIFS(JOs[practice],Cand[[#This Row],[practice]],JOs[Status],Cand[[#This Row],[Status]],JOs[Dept],Cand[[#This Row],[Dept]],JOs[Relo],Cand[[#This Row],[Relo]],JOs[2DigZip],Cand[[#This Row],[2DigZip]])+(0.00001*ROW())</f>
        <v>3.0009999999999999</v>
      </c>
      <c r="K100" s="8">
        <f>COUNTIFS(JOs[Dept],Cand[[#This Row],[Dept]],JOs[Relo],Cand[[#This Row],[Relo]],JOs[2DigZip],Cand[[#This Row],[2DigZip]])+(0.00001*ROW())</f>
        <v>10.000999999999999</v>
      </c>
      <c r="L100" s="47"/>
    </row>
    <row r="101" spans="1:12" x14ac:dyDescent="0.3">
      <c r="A101" s="2">
        <v>9750200</v>
      </c>
      <c r="B101" s="2" t="s">
        <v>4</v>
      </c>
      <c r="C101" s="2" t="s">
        <v>3</v>
      </c>
      <c r="D101" s="6" t="s">
        <v>20</v>
      </c>
      <c r="E101" s="6">
        <v>0</v>
      </c>
      <c r="F101" s="2">
        <v>63141</v>
      </c>
      <c r="G101" s="5" t="str">
        <f t="shared" si="4"/>
        <v>63</v>
      </c>
      <c r="H101" s="8">
        <f>COUNTIFS(JOs[Relo],Cand[[#This Row],[Relo]],JOs[2DigZip],Cand[[#This Row],[2DigZip]])+(0.00001*ROW())</f>
        <v>20.001010000000001</v>
      </c>
      <c r="I101" s="8">
        <f>COUNTIFS(JOs[Dept],Cand[[#This Row],[Dept]],JOs[Relo],Cand[[#This Row],[Relo]],JOs[2DigZip],Cand[[#This Row],[2DigZip]])+(0.00001*ROW())</f>
        <v>7.00101</v>
      </c>
      <c r="J101" s="8">
        <f>COUNTIFS(JOs[practice],Cand[[#This Row],[practice]],JOs[Status],Cand[[#This Row],[Status]],JOs[Dept],Cand[[#This Row],[Dept]],JOs[Relo],Cand[[#This Row],[Relo]],JOs[2DigZip],Cand[[#This Row],[2DigZip]])+(0.00001*ROW())</f>
        <v>1.00101</v>
      </c>
      <c r="K101" s="8">
        <f>COUNTIFS(JOs[Dept],Cand[[#This Row],[Dept]],JOs[Relo],Cand[[#This Row],[Relo]],JOs[2DigZip],Cand[[#This Row],[2DigZip]])+(0.00001*ROW())</f>
        <v>7.00101</v>
      </c>
      <c r="L101" s="47"/>
    </row>
    <row r="102" spans="1:12" x14ac:dyDescent="0.3">
      <c r="A102" s="6">
        <v>9750201</v>
      </c>
      <c r="B102" s="2" t="s">
        <v>5</v>
      </c>
      <c r="C102" s="2" t="s">
        <v>3</v>
      </c>
      <c r="D102" s="2" t="s">
        <v>21</v>
      </c>
      <c r="E102" s="2">
        <v>0</v>
      </c>
      <c r="F102" s="2">
        <v>63141</v>
      </c>
      <c r="G102" s="5" t="str">
        <f t="shared" ref="G102:G121" si="5">LEFT(F102, 2)</f>
        <v>63</v>
      </c>
      <c r="H102" s="8">
        <f>COUNTIFS(JOs[Relo],Cand[[#This Row],[Relo]],JOs[2DigZip],Cand[[#This Row],[2DigZip]])+(0.00001*ROW())</f>
        <v>20.00102</v>
      </c>
      <c r="I102" s="8">
        <f>COUNTIFS(JOs[Dept],Cand[[#This Row],[Dept]],JOs[Relo],Cand[[#This Row],[Relo]],JOs[2DigZip],Cand[[#This Row],[2DigZip]])+(0.00001*ROW())</f>
        <v>3.00102</v>
      </c>
      <c r="J102" s="8">
        <f>COUNTIFS(JOs[practice],Cand[[#This Row],[practice]],JOs[Status],Cand[[#This Row],[Status]],JOs[Dept],Cand[[#This Row],[Dept]],JOs[Relo],Cand[[#This Row],[Relo]],JOs[2DigZip],Cand[[#This Row],[2DigZip]])+(0.00001*ROW())</f>
        <v>1.0200000000000001E-3</v>
      </c>
      <c r="K102" s="8">
        <f>COUNTIFS(JOs[Dept],Cand[[#This Row],[Dept]],JOs[Relo],Cand[[#This Row],[Relo]],JOs[2DigZip],Cand[[#This Row],[2DigZip]])+(0.00001*ROW())</f>
        <v>3.00102</v>
      </c>
      <c r="L102" s="47"/>
    </row>
    <row r="103" spans="1:12" x14ac:dyDescent="0.3">
      <c r="A103" s="6">
        <v>9750202</v>
      </c>
      <c r="B103" s="2" t="s">
        <v>5</v>
      </c>
      <c r="C103" s="2" t="s">
        <v>3</v>
      </c>
      <c r="D103" s="2" t="s">
        <v>20</v>
      </c>
      <c r="E103" s="2">
        <v>0</v>
      </c>
      <c r="F103" s="2">
        <v>90210</v>
      </c>
      <c r="G103" s="5" t="str">
        <f t="shared" si="5"/>
        <v>90</v>
      </c>
      <c r="H103" s="8">
        <f>COUNTIFS(JOs[Relo],Cand[[#This Row],[Relo]],JOs[2DigZip],Cand[[#This Row],[2DigZip]])+(0.00001*ROW())</f>
        <v>26.00103</v>
      </c>
      <c r="I103" s="8">
        <f>COUNTIFS(JOs[Dept],Cand[[#This Row],[Dept]],JOs[Relo],Cand[[#This Row],[Relo]],JOs[2DigZip],Cand[[#This Row],[2DigZip]])+(0.00001*ROW())</f>
        <v>10.00103</v>
      </c>
      <c r="J103" s="8">
        <f>COUNTIFS(JOs[practice],Cand[[#This Row],[practice]],JOs[Status],Cand[[#This Row],[Status]],JOs[Dept],Cand[[#This Row],[Dept]],JOs[Relo],Cand[[#This Row],[Relo]],JOs[2DigZip],Cand[[#This Row],[2DigZip]])+(0.00001*ROW())</f>
        <v>4.0010300000000001</v>
      </c>
      <c r="K103" s="8">
        <f>COUNTIFS(JOs[Dept],Cand[[#This Row],[Dept]],JOs[Relo],Cand[[#This Row],[Relo]],JOs[2DigZip],Cand[[#This Row],[2DigZip]])+(0.00001*ROW())</f>
        <v>10.00103</v>
      </c>
      <c r="L103" s="47"/>
    </row>
    <row r="104" spans="1:12" x14ac:dyDescent="0.3">
      <c r="A104" s="2">
        <v>9750203</v>
      </c>
      <c r="B104" s="2" t="s">
        <v>4</v>
      </c>
      <c r="C104" s="2" t="s">
        <v>3</v>
      </c>
      <c r="D104" s="6" t="s">
        <v>20</v>
      </c>
      <c r="E104" s="2">
        <v>0</v>
      </c>
      <c r="F104" s="2">
        <v>63017</v>
      </c>
      <c r="G104" s="5" t="str">
        <f t="shared" si="5"/>
        <v>63</v>
      </c>
      <c r="H104" s="8">
        <f>COUNTIFS(JOs[Relo],Cand[[#This Row],[Relo]],JOs[2DigZip],Cand[[#This Row],[2DigZip]])+(0.00001*ROW())</f>
        <v>20.00104</v>
      </c>
      <c r="I104" s="8">
        <f>COUNTIFS(JOs[Dept],Cand[[#This Row],[Dept]],JOs[Relo],Cand[[#This Row],[Relo]],JOs[2DigZip],Cand[[#This Row],[2DigZip]])+(0.00001*ROW())</f>
        <v>7.0010399999999997</v>
      </c>
      <c r="J104" s="8">
        <f>COUNTIFS(JOs[practice],Cand[[#This Row],[practice]],JOs[Status],Cand[[#This Row],[Status]],JOs[Dept],Cand[[#This Row],[Dept]],JOs[Relo],Cand[[#This Row],[Relo]],JOs[2DigZip],Cand[[#This Row],[2DigZip]])+(0.00001*ROW())</f>
        <v>1.0010399999999999</v>
      </c>
      <c r="K104" s="8">
        <f>COUNTIFS(JOs[Dept],Cand[[#This Row],[Dept]],JOs[Relo],Cand[[#This Row],[Relo]],JOs[2DigZip],Cand[[#This Row],[2DigZip]])+(0.00001*ROW())</f>
        <v>7.0010399999999997</v>
      </c>
      <c r="L104" s="47"/>
    </row>
    <row r="105" spans="1:12" x14ac:dyDescent="0.3">
      <c r="A105" s="2">
        <v>9750204</v>
      </c>
      <c r="B105" s="2" t="s">
        <v>4</v>
      </c>
      <c r="C105" s="2" t="s">
        <v>3</v>
      </c>
      <c r="D105" s="2" t="s">
        <v>21</v>
      </c>
      <c r="E105" s="6">
        <v>0</v>
      </c>
      <c r="F105" s="2">
        <v>63141</v>
      </c>
      <c r="G105" s="5" t="str">
        <f t="shared" si="5"/>
        <v>63</v>
      </c>
      <c r="H105" s="8">
        <f>COUNTIFS(JOs[Relo],Cand[[#This Row],[Relo]],JOs[2DigZip],Cand[[#This Row],[2DigZip]])+(0.00001*ROW())</f>
        <v>20.001049999999999</v>
      </c>
      <c r="I105" s="8">
        <f>COUNTIFS(JOs[Dept],Cand[[#This Row],[Dept]],JOs[Relo],Cand[[#This Row],[Relo]],JOs[2DigZip],Cand[[#This Row],[2DigZip]])+(0.00001*ROW())</f>
        <v>3.0010500000000002</v>
      </c>
      <c r="J105" s="8">
        <f>COUNTIFS(JOs[practice],Cand[[#This Row],[practice]],JOs[Status],Cand[[#This Row],[Status]],JOs[Dept],Cand[[#This Row],[Dept]],JOs[Relo],Cand[[#This Row],[Relo]],JOs[2DigZip],Cand[[#This Row],[2DigZip]])+(0.00001*ROW())</f>
        <v>2.0010500000000002</v>
      </c>
      <c r="K105" s="8">
        <f>COUNTIFS(JOs[Dept],Cand[[#This Row],[Dept]],JOs[Relo],Cand[[#This Row],[Relo]],JOs[2DigZip],Cand[[#This Row],[2DigZip]])+(0.00001*ROW())</f>
        <v>3.0010500000000002</v>
      </c>
      <c r="L105" s="47"/>
    </row>
    <row r="106" spans="1:12" x14ac:dyDescent="0.3">
      <c r="A106" s="6">
        <v>9750205</v>
      </c>
      <c r="B106" s="2" t="s">
        <v>5</v>
      </c>
      <c r="C106" s="2" t="s">
        <v>3</v>
      </c>
      <c r="D106" s="2" t="s">
        <v>22</v>
      </c>
      <c r="E106" s="2">
        <v>0</v>
      </c>
      <c r="F106" s="6">
        <v>30067</v>
      </c>
      <c r="G106" s="5" t="str">
        <f t="shared" si="5"/>
        <v>30</v>
      </c>
      <c r="H106" s="8">
        <f>COUNTIFS(JOs[Relo],Cand[[#This Row],[Relo]],JOs[2DigZip],Cand[[#This Row],[2DigZip]])+(0.00001*ROW())</f>
        <v>7.0010599999999998</v>
      </c>
      <c r="I106" s="8">
        <f>COUNTIFS(JOs[Dept],Cand[[#This Row],[Dept]],JOs[Relo],Cand[[#This Row],[Relo]],JOs[2DigZip],Cand[[#This Row],[2DigZip]])+(0.00001*ROW())</f>
        <v>2.0010599999999998</v>
      </c>
      <c r="J106" s="8">
        <f>COUNTIFS(JOs[practice],Cand[[#This Row],[practice]],JOs[Status],Cand[[#This Row],[Status]],JOs[Dept],Cand[[#This Row],[Dept]],JOs[Relo],Cand[[#This Row],[Relo]],JOs[2DigZip],Cand[[#This Row],[2DigZip]])+(0.00001*ROW())</f>
        <v>1.0010600000000001</v>
      </c>
      <c r="K106" s="8">
        <f>COUNTIFS(JOs[Dept],Cand[[#This Row],[Dept]],JOs[Relo],Cand[[#This Row],[Relo]],JOs[2DigZip],Cand[[#This Row],[2DigZip]])+(0.00001*ROW())</f>
        <v>2.0010599999999998</v>
      </c>
      <c r="L106" s="47"/>
    </row>
    <row r="107" spans="1:12" x14ac:dyDescent="0.3">
      <c r="A107" s="6">
        <v>9750206</v>
      </c>
      <c r="B107" s="2" t="s">
        <v>4</v>
      </c>
      <c r="C107" s="2" t="s">
        <v>3</v>
      </c>
      <c r="D107" s="2" t="s">
        <v>21</v>
      </c>
      <c r="E107" s="2">
        <v>0</v>
      </c>
      <c r="F107" s="2">
        <v>63017</v>
      </c>
      <c r="G107" s="5" t="str">
        <f t="shared" si="5"/>
        <v>63</v>
      </c>
      <c r="H107" s="8">
        <f>COUNTIFS(JOs[Relo],Cand[[#This Row],[Relo]],JOs[2DigZip],Cand[[#This Row],[2DigZip]])+(0.00001*ROW())</f>
        <v>20.001069999999999</v>
      </c>
      <c r="I107" s="8">
        <f>COUNTIFS(JOs[Dept],Cand[[#This Row],[Dept]],JOs[Relo],Cand[[#This Row],[Relo]],JOs[2DigZip],Cand[[#This Row],[2DigZip]])+(0.00001*ROW())</f>
        <v>3.0010699999999999</v>
      </c>
      <c r="J107" s="8">
        <f>COUNTIFS(JOs[practice],Cand[[#This Row],[practice]],JOs[Status],Cand[[#This Row],[Status]],JOs[Dept],Cand[[#This Row],[Dept]],JOs[Relo],Cand[[#This Row],[Relo]],JOs[2DigZip],Cand[[#This Row],[2DigZip]])+(0.00001*ROW())</f>
        <v>2.0010699999999999</v>
      </c>
      <c r="K107" s="8">
        <f>COUNTIFS(JOs[Dept],Cand[[#This Row],[Dept]],JOs[Relo],Cand[[#This Row],[Relo]],JOs[2DigZip],Cand[[#This Row],[2DigZip]])+(0.00001*ROW())</f>
        <v>3.0010699999999999</v>
      </c>
      <c r="L107" s="47"/>
    </row>
    <row r="108" spans="1:12" x14ac:dyDescent="0.3">
      <c r="A108" s="2">
        <v>9750207</v>
      </c>
      <c r="B108" s="2" t="s">
        <v>5</v>
      </c>
      <c r="C108" s="2" t="s">
        <v>3</v>
      </c>
      <c r="D108" s="2" t="s">
        <v>21</v>
      </c>
      <c r="E108" s="6">
        <v>0</v>
      </c>
      <c r="F108" s="2">
        <v>63141</v>
      </c>
      <c r="G108" s="5" t="str">
        <f t="shared" si="5"/>
        <v>63</v>
      </c>
      <c r="H108" s="8">
        <f>COUNTIFS(JOs[Relo],Cand[[#This Row],[Relo]],JOs[2DigZip],Cand[[#This Row],[2DigZip]])+(0.00001*ROW())</f>
        <v>20.001080000000002</v>
      </c>
      <c r="I108" s="8">
        <f>COUNTIFS(JOs[Dept],Cand[[#This Row],[Dept]],JOs[Relo],Cand[[#This Row],[Relo]],JOs[2DigZip],Cand[[#This Row],[2DigZip]])+(0.00001*ROW())</f>
        <v>3.00108</v>
      </c>
      <c r="J108" s="8">
        <f>COUNTIFS(JOs[practice],Cand[[#This Row],[practice]],JOs[Status],Cand[[#This Row],[Status]],JOs[Dept],Cand[[#This Row],[Dept]],JOs[Relo],Cand[[#This Row],[Relo]],JOs[2DigZip],Cand[[#This Row],[2DigZip]])+(0.00001*ROW())</f>
        <v>1.08E-3</v>
      </c>
      <c r="K108" s="8">
        <f>COUNTIFS(JOs[Dept],Cand[[#This Row],[Dept]],JOs[Relo],Cand[[#This Row],[Relo]],JOs[2DigZip],Cand[[#This Row],[2DigZip]])+(0.00001*ROW())</f>
        <v>3.00108</v>
      </c>
      <c r="L108" s="47"/>
    </row>
    <row r="109" spans="1:12" x14ac:dyDescent="0.3">
      <c r="A109" s="2">
        <v>9750208</v>
      </c>
      <c r="B109" s="2" t="s">
        <v>4</v>
      </c>
      <c r="C109" s="2" t="s">
        <v>3</v>
      </c>
      <c r="D109" s="2" t="s">
        <v>20</v>
      </c>
      <c r="E109" s="2">
        <v>0</v>
      </c>
      <c r="F109" s="6">
        <v>63017</v>
      </c>
      <c r="G109" s="5" t="str">
        <f t="shared" si="5"/>
        <v>63</v>
      </c>
      <c r="H109" s="8">
        <f>COUNTIFS(JOs[Relo],Cand[[#This Row],[Relo]],JOs[2DigZip],Cand[[#This Row],[2DigZip]])+(0.00001*ROW())</f>
        <v>20.001090000000001</v>
      </c>
      <c r="I109" s="8">
        <f>COUNTIFS(JOs[Dept],Cand[[#This Row],[Dept]],JOs[Relo],Cand[[#This Row],[Relo]],JOs[2DigZip],Cand[[#This Row],[2DigZip]])+(0.00001*ROW())</f>
        <v>7.0010899999999996</v>
      </c>
      <c r="J109" s="8">
        <f>COUNTIFS(JOs[practice],Cand[[#This Row],[practice]],JOs[Status],Cand[[#This Row],[Status]],JOs[Dept],Cand[[#This Row],[Dept]],JOs[Relo],Cand[[#This Row],[Relo]],JOs[2DigZip],Cand[[#This Row],[2DigZip]])+(0.00001*ROW())</f>
        <v>1.00109</v>
      </c>
      <c r="K109" s="8">
        <f>COUNTIFS(JOs[Dept],Cand[[#This Row],[Dept]],JOs[Relo],Cand[[#This Row],[Relo]],JOs[2DigZip],Cand[[#This Row],[2DigZip]])+(0.00001*ROW())</f>
        <v>7.0010899999999996</v>
      </c>
      <c r="L109" s="47"/>
    </row>
    <row r="110" spans="1:12" x14ac:dyDescent="0.3">
      <c r="A110" s="6">
        <v>9750209</v>
      </c>
      <c r="B110" s="2" t="s">
        <v>5</v>
      </c>
      <c r="C110" s="2" t="s">
        <v>3</v>
      </c>
      <c r="D110" s="2" t="s">
        <v>22</v>
      </c>
      <c r="E110" s="2">
        <v>0</v>
      </c>
      <c r="F110" s="2">
        <v>63017</v>
      </c>
      <c r="G110" s="5" t="str">
        <f t="shared" si="5"/>
        <v>63</v>
      </c>
      <c r="H110" s="8">
        <f>COUNTIFS(JOs[Relo],Cand[[#This Row],[Relo]],JOs[2DigZip],Cand[[#This Row],[2DigZip]])+(0.00001*ROW())</f>
        <v>20.001100000000001</v>
      </c>
      <c r="I110" s="8">
        <f>COUNTIFS(JOs[Dept],Cand[[#This Row],[Dept]],JOs[Relo],Cand[[#This Row],[Relo]],JOs[2DigZip],Cand[[#This Row],[2DigZip]])+(0.00001*ROW())</f>
        <v>10.001099999999999</v>
      </c>
      <c r="J110" s="8">
        <f>COUNTIFS(JOs[practice],Cand[[#This Row],[practice]],JOs[Status],Cand[[#This Row],[Status]],JOs[Dept],Cand[[#This Row],[Dept]],JOs[Relo],Cand[[#This Row],[Relo]],JOs[2DigZip],Cand[[#This Row],[2DigZip]])+(0.00001*ROW())</f>
        <v>3.0011000000000001</v>
      </c>
      <c r="K110" s="8">
        <f>COUNTIFS(JOs[Dept],Cand[[#This Row],[Dept]],JOs[Relo],Cand[[#This Row],[Relo]],JOs[2DigZip],Cand[[#This Row],[2DigZip]])+(0.00001*ROW())</f>
        <v>10.001099999999999</v>
      </c>
      <c r="L110" s="47"/>
    </row>
    <row r="111" spans="1:12" x14ac:dyDescent="0.3">
      <c r="A111" s="6">
        <v>9750210</v>
      </c>
      <c r="B111" s="2" t="s">
        <v>4</v>
      </c>
      <c r="C111" s="2" t="s">
        <v>3</v>
      </c>
      <c r="D111" s="6" t="s">
        <v>20</v>
      </c>
      <c r="E111" s="6">
        <v>0</v>
      </c>
      <c r="F111" s="2">
        <v>63141</v>
      </c>
      <c r="G111" s="5" t="str">
        <f t="shared" si="5"/>
        <v>63</v>
      </c>
      <c r="H111" s="8">
        <f>COUNTIFS(JOs[Relo],Cand[[#This Row],[Relo]],JOs[2DigZip],Cand[[#This Row],[2DigZip]])+(0.00001*ROW())</f>
        <v>20.001110000000001</v>
      </c>
      <c r="I111" s="8">
        <f>COUNTIFS(JOs[Dept],Cand[[#This Row],[Dept]],JOs[Relo],Cand[[#This Row],[Relo]],JOs[2DigZip],Cand[[#This Row],[2DigZip]])+(0.00001*ROW())</f>
        <v>7.0011099999999997</v>
      </c>
      <c r="J111" s="8">
        <f>COUNTIFS(JOs[practice],Cand[[#This Row],[practice]],JOs[Status],Cand[[#This Row],[Status]],JOs[Dept],Cand[[#This Row],[Dept]],JOs[Relo],Cand[[#This Row],[Relo]],JOs[2DigZip],Cand[[#This Row],[2DigZip]])+(0.00001*ROW())</f>
        <v>1.0011099999999999</v>
      </c>
      <c r="K111" s="8">
        <f>COUNTIFS(JOs[Dept],Cand[[#This Row],[Dept]],JOs[Relo],Cand[[#This Row],[Relo]],JOs[2DigZip],Cand[[#This Row],[2DigZip]])+(0.00001*ROW())</f>
        <v>7.0011099999999997</v>
      </c>
      <c r="L111" s="47"/>
    </row>
    <row r="112" spans="1:12" x14ac:dyDescent="0.3">
      <c r="A112" s="2">
        <v>9750211</v>
      </c>
      <c r="B112" s="2" t="s">
        <v>4</v>
      </c>
      <c r="C112" s="2" t="s">
        <v>8</v>
      </c>
      <c r="D112" s="2" t="s">
        <v>21</v>
      </c>
      <c r="E112" s="2">
        <v>0</v>
      </c>
      <c r="F112" s="2">
        <v>63017</v>
      </c>
      <c r="G112" s="5" t="str">
        <f t="shared" si="5"/>
        <v>63</v>
      </c>
      <c r="H112" s="8">
        <f>COUNTIFS(JOs[Relo],Cand[[#This Row],[Relo]],JOs[2DigZip],Cand[[#This Row],[2DigZip]])+(0.00001*ROW())</f>
        <v>20.00112</v>
      </c>
      <c r="I112" s="8">
        <f>COUNTIFS(JOs[Dept],Cand[[#This Row],[Dept]],JOs[Relo],Cand[[#This Row],[Relo]],JOs[2DigZip],Cand[[#This Row],[2DigZip]])+(0.00001*ROW())</f>
        <v>3.0011199999999998</v>
      </c>
      <c r="J112" s="8">
        <f>COUNTIFS(JOs[practice],Cand[[#This Row],[practice]],JOs[Status],Cand[[#This Row],[Status]],JOs[Dept],Cand[[#This Row],[Dept]],JOs[Relo],Cand[[#This Row],[Relo]],JOs[2DigZip],Cand[[#This Row],[2DigZip]])+(0.00001*ROW())</f>
        <v>1.1200000000000001E-3</v>
      </c>
      <c r="K112" s="8">
        <f>COUNTIFS(JOs[Dept],Cand[[#This Row],[Dept]],JOs[Relo],Cand[[#This Row],[Relo]],JOs[2DigZip],Cand[[#This Row],[2DigZip]])+(0.00001*ROW())</f>
        <v>3.0011199999999998</v>
      </c>
      <c r="L112" s="47"/>
    </row>
    <row r="113" spans="1:12" x14ac:dyDescent="0.3">
      <c r="A113" s="2">
        <v>9750212</v>
      </c>
      <c r="B113" s="2" t="s">
        <v>4</v>
      </c>
      <c r="C113" s="2" t="s">
        <v>8</v>
      </c>
      <c r="D113" s="2" t="s">
        <v>21</v>
      </c>
      <c r="E113" s="6">
        <v>0</v>
      </c>
      <c r="F113" s="2">
        <v>63141</v>
      </c>
      <c r="G113" s="5" t="str">
        <f t="shared" si="5"/>
        <v>63</v>
      </c>
      <c r="H113" s="8">
        <f>COUNTIFS(JOs[Relo],Cand[[#This Row],[Relo]],JOs[2DigZip],Cand[[#This Row],[2DigZip]])+(0.00001*ROW())</f>
        <v>20.00113</v>
      </c>
      <c r="I113" s="8">
        <f>COUNTIFS(JOs[Dept],Cand[[#This Row],[Dept]],JOs[Relo],Cand[[#This Row],[Relo]],JOs[2DigZip],Cand[[#This Row],[2DigZip]])+(0.00001*ROW())</f>
        <v>3.0011299999999999</v>
      </c>
      <c r="J113" s="8">
        <f>COUNTIFS(JOs[practice],Cand[[#This Row],[practice]],JOs[Status],Cand[[#This Row],[Status]],JOs[Dept],Cand[[#This Row],[Dept]],JOs[Relo],Cand[[#This Row],[Relo]],JOs[2DigZip],Cand[[#This Row],[2DigZip]])+(0.00001*ROW())</f>
        <v>1.1300000000000001E-3</v>
      </c>
      <c r="K113" s="8">
        <f>COUNTIFS(JOs[Dept],Cand[[#This Row],[Dept]],JOs[Relo],Cand[[#This Row],[Relo]],JOs[2DigZip],Cand[[#This Row],[2DigZip]])+(0.00001*ROW())</f>
        <v>3.0011299999999999</v>
      </c>
      <c r="L113" s="47"/>
    </row>
    <row r="114" spans="1:12" x14ac:dyDescent="0.3">
      <c r="A114" s="6">
        <v>9750213</v>
      </c>
      <c r="B114" s="2" t="s">
        <v>5</v>
      </c>
      <c r="C114" s="2" t="s">
        <v>3</v>
      </c>
      <c r="D114" s="2" t="s">
        <v>20</v>
      </c>
      <c r="E114" s="2">
        <v>0</v>
      </c>
      <c r="F114" s="2">
        <v>75075</v>
      </c>
      <c r="G114" s="5" t="str">
        <f t="shared" si="5"/>
        <v>75</v>
      </c>
      <c r="H114" s="8">
        <f>COUNTIFS(JOs[Relo],Cand[[#This Row],[Relo]],JOs[2DigZip],Cand[[#This Row],[2DigZip]])+(0.00001*ROW())</f>
        <v>41.001139999999999</v>
      </c>
      <c r="I114" s="8">
        <f>COUNTIFS(JOs[Dept],Cand[[#This Row],[Dept]],JOs[Relo],Cand[[#This Row],[Relo]],JOs[2DigZip],Cand[[#This Row],[2DigZip]])+(0.00001*ROW())</f>
        <v>18.001139999999999</v>
      </c>
      <c r="J114" s="8">
        <f>COUNTIFS(JOs[practice],Cand[[#This Row],[practice]],JOs[Status],Cand[[#This Row],[Status]],JOs[Dept],Cand[[#This Row],[Dept]],JOs[Relo],Cand[[#This Row],[Relo]],JOs[2DigZip],Cand[[#This Row],[2DigZip]])+(0.00001*ROW())</f>
        <v>3.0011399999999999</v>
      </c>
      <c r="K114" s="8">
        <f>COUNTIFS(JOs[Dept],Cand[[#This Row],[Dept]],JOs[Relo],Cand[[#This Row],[Relo]],JOs[2DigZip],Cand[[#This Row],[2DigZip]])+(0.00001*ROW())</f>
        <v>18.001139999999999</v>
      </c>
      <c r="L114" s="47"/>
    </row>
    <row r="115" spans="1:12" x14ac:dyDescent="0.3">
      <c r="A115" s="6">
        <v>9750214</v>
      </c>
      <c r="B115" s="2" t="s">
        <v>5</v>
      </c>
      <c r="C115" s="2" t="s">
        <v>3</v>
      </c>
      <c r="D115" s="2" t="s">
        <v>22</v>
      </c>
      <c r="E115" s="2">
        <v>0</v>
      </c>
      <c r="F115" s="2">
        <v>63141</v>
      </c>
      <c r="G115" s="5" t="str">
        <f t="shared" si="5"/>
        <v>63</v>
      </c>
      <c r="H115" s="8">
        <f>COUNTIFS(JOs[Relo],Cand[[#This Row],[Relo]],JOs[2DigZip],Cand[[#This Row],[2DigZip]])+(0.00001*ROW())</f>
        <v>20.001149999999999</v>
      </c>
      <c r="I115" s="8">
        <f>COUNTIFS(JOs[Dept],Cand[[#This Row],[Dept]],JOs[Relo],Cand[[#This Row],[Relo]],JOs[2DigZip],Cand[[#This Row],[2DigZip]])+(0.00001*ROW())</f>
        <v>10.001150000000001</v>
      </c>
      <c r="J115" s="8">
        <f>COUNTIFS(JOs[practice],Cand[[#This Row],[practice]],JOs[Status],Cand[[#This Row],[Status]],JOs[Dept],Cand[[#This Row],[Dept]],JOs[Relo],Cand[[#This Row],[Relo]],JOs[2DigZip],Cand[[#This Row],[2DigZip]])+(0.00001*ROW())</f>
        <v>3.00115</v>
      </c>
      <c r="K115" s="8">
        <f>COUNTIFS(JOs[Dept],Cand[[#This Row],[Dept]],JOs[Relo],Cand[[#This Row],[Relo]],JOs[2DigZip],Cand[[#This Row],[2DigZip]])+(0.00001*ROW())</f>
        <v>10.001150000000001</v>
      </c>
      <c r="L115" s="47"/>
    </row>
    <row r="116" spans="1:12" x14ac:dyDescent="0.3">
      <c r="A116" s="2">
        <v>9750215</v>
      </c>
      <c r="B116" s="2" t="s">
        <v>5</v>
      </c>
      <c r="C116" s="2" t="s">
        <v>3</v>
      </c>
      <c r="D116" s="6" t="s">
        <v>20</v>
      </c>
      <c r="E116" s="6">
        <v>0</v>
      </c>
      <c r="F116" s="2">
        <v>90210</v>
      </c>
      <c r="G116" s="5" t="str">
        <f t="shared" si="5"/>
        <v>90</v>
      </c>
      <c r="H116" s="8">
        <f>COUNTIFS(JOs[Relo],Cand[[#This Row],[Relo]],JOs[2DigZip],Cand[[#This Row],[2DigZip]])+(0.00001*ROW())</f>
        <v>26.001159999999999</v>
      </c>
      <c r="I116" s="8">
        <f>COUNTIFS(JOs[Dept],Cand[[#This Row],[Dept]],JOs[Relo],Cand[[#This Row],[Relo]],JOs[2DigZip],Cand[[#This Row],[2DigZip]])+(0.00001*ROW())</f>
        <v>10.00116</v>
      </c>
      <c r="J116" s="8">
        <f>COUNTIFS(JOs[practice],Cand[[#This Row],[practice]],JOs[Status],Cand[[#This Row],[Status]],JOs[Dept],Cand[[#This Row],[Dept]],JOs[Relo],Cand[[#This Row],[Relo]],JOs[2DigZip],Cand[[#This Row],[2DigZip]])+(0.00001*ROW())</f>
        <v>4.0011599999999996</v>
      </c>
      <c r="K116" s="8">
        <f>COUNTIFS(JOs[Dept],Cand[[#This Row],[Dept]],JOs[Relo],Cand[[#This Row],[Relo]],JOs[2DigZip],Cand[[#This Row],[2DigZip]])+(0.00001*ROW())</f>
        <v>10.00116</v>
      </c>
      <c r="L116" s="47"/>
    </row>
    <row r="117" spans="1:12" x14ac:dyDescent="0.3">
      <c r="A117" s="2">
        <v>9750216</v>
      </c>
      <c r="B117" s="2" t="s">
        <v>4</v>
      </c>
      <c r="C117" s="2" t="s">
        <v>3</v>
      </c>
      <c r="D117" s="2" t="s">
        <v>21</v>
      </c>
      <c r="E117" s="2">
        <v>0</v>
      </c>
      <c r="F117" s="2">
        <v>63017</v>
      </c>
      <c r="G117" s="5" t="str">
        <f t="shared" si="5"/>
        <v>63</v>
      </c>
      <c r="H117" s="8">
        <f>COUNTIFS(JOs[Relo],Cand[[#This Row],[Relo]],JOs[2DigZip],Cand[[#This Row],[2DigZip]])+(0.00001*ROW())</f>
        <v>20.001169999999998</v>
      </c>
      <c r="I117" s="8">
        <f>COUNTIFS(JOs[Dept],Cand[[#This Row],[Dept]],JOs[Relo],Cand[[#This Row],[Relo]],JOs[2DigZip],Cand[[#This Row],[2DigZip]])+(0.00001*ROW())</f>
        <v>3.0011700000000001</v>
      </c>
      <c r="J117" s="8">
        <f>COUNTIFS(JOs[practice],Cand[[#This Row],[practice]],JOs[Status],Cand[[#This Row],[Status]],JOs[Dept],Cand[[#This Row],[Dept]],JOs[Relo],Cand[[#This Row],[Relo]],JOs[2DigZip],Cand[[#This Row],[2DigZip]])+(0.00001*ROW())</f>
        <v>2.0011700000000001</v>
      </c>
      <c r="K117" s="8">
        <f>COUNTIFS(JOs[Dept],Cand[[#This Row],[Dept]],JOs[Relo],Cand[[#This Row],[Relo]],JOs[2DigZip],Cand[[#This Row],[2DigZip]])+(0.00001*ROW())</f>
        <v>3.0011700000000001</v>
      </c>
      <c r="L117" s="47"/>
    </row>
    <row r="118" spans="1:12" x14ac:dyDescent="0.3">
      <c r="A118" s="6">
        <v>9750217</v>
      </c>
      <c r="B118" s="2" t="s">
        <v>5</v>
      </c>
      <c r="C118" s="2" t="s">
        <v>3</v>
      </c>
      <c r="D118" s="2" t="s">
        <v>21</v>
      </c>
      <c r="E118" s="6">
        <v>0</v>
      </c>
      <c r="F118" s="2">
        <v>63141</v>
      </c>
      <c r="G118" s="5" t="str">
        <f t="shared" si="5"/>
        <v>63</v>
      </c>
      <c r="H118" s="8">
        <f>COUNTIFS(JOs[Relo],Cand[[#This Row],[Relo]],JOs[2DigZip],Cand[[#This Row],[2DigZip]])+(0.00001*ROW())</f>
        <v>20.001180000000002</v>
      </c>
      <c r="I118" s="8">
        <f>COUNTIFS(JOs[Dept],Cand[[#This Row],[Dept]],JOs[Relo],Cand[[#This Row],[Relo]],JOs[2DigZip],Cand[[#This Row],[2DigZip]])+(0.00001*ROW())</f>
        <v>3.0011800000000002</v>
      </c>
      <c r="J118" s="8">
        <f>COUNTIFS(JOs[practice],Cand[[#This Row],[practice]],JOs[Status],Cand[[#This Row],[Status]],JOs[Dept],Cand[[#This Row],[Dept]],JOs[Relo],Cand[[#This Row],[Relo]],JOs[2DigZip],Cand[[#This Row],[2DigZip]])+(0.00001*ROW())</f>
        <v>1.1800000000000001E-3</v>
      </c>
      <c r="K118" s="8">
        <f>COUNTIFS(JOs[Dept],Cand[[#This Row],[Dept]],JOs[Relo],Cand[[#This Row],[Relo]],JOs[2DigZip],Cand[[#This Row],[2DigZip]])+(0.00001*ROW())</f>
        <v>3.0011800000000002</v>
      </c>
      <c r="L118" s="47"/>
    </row>
    <row r="119" spans="1:12" x14ac:dyDescent="0.3">
      <c r="A119" s="6">
        <v>9750218</v>
      </c>
      <c r="B119" s="2" t="s">
        <v>4</v>
      </c>
      <c r="C119" s="2" t="s">
        <v>8</v>
      </c>
      <c r="D119" s="2" t="s">
        <v>20</v>
      </c>
      <c r="E119" s="2">
        <v>0</v>
      </c>
      <c r="F119" s="6">
        <v>63017</v>
      </c>
      <c r="G119" s="5" t="str">
        <f t="shared" si="5"/>
        <v>63</v>
      </c>
      <c r="H119" s="8">
        <f>COUNTIFS(JOs[Relo],Cand[[#This Row],[Relo]],JOs[2DigZip],Cand[[#This Row],[2DigZip]])+(0.00001*ROW())</f>
        <v>20.001190000000001</v>
      </c>
      <c r="I119" s="8">
        <f>COUNTIFS(JOs[Dept],Cand[[#This Row],[Dept]],JOs[Relo],Cand[[#This Row],[Relo]],JOs[2DigZip],Cand[[#This Row],[2DigZip]])+(0.00001*ROW())</f>
        <v>7.0011900000000002</v>
      </c>
      <c r="J119" s="8">
        <f>COUNTIFS(JOs[practice],Cand[[#This Row],[practice]],JOs[Status],Cand[[#This Row],[Status]],JOs[Dept],Cand[[#This Row],[Dept]],JOs[Relo],Cand[[#This Row],[Relo]],JOs[2DigZip],Cand[[#This Row],[2DigZip]])+(0.00001*ROW())</f>
        <v>1.00119</v>
      </c>
      <c r="K119" s="8">
        <f>COUNTIFS(JOs[Dept],Cand[[#This Row],[Dept]],JOs[Relo],Cand[[#This Row],[Relo]],JOs[2DigZip],Cand[[#This Row],[2DigZip]])+(0.00001*ROW())</f>
        <v>7.0011900000000002</v>
      </c>
      <c r="L119" s="47"/>
    </row>
    <row r="120" spans="1:12" x14ac:dyDescent="0.3">
      <c r="A120" s="2">
        <v>9750219</v>
      </c>
      <c r="B120" s="2" t="s">
        <v>5</v>
      </c>
      <c r="C120" s="2" t="s">
        <v>3</v>
      </c>
      <c r="D120" s="2" t="s">
        <v>22</v>
      </c>
      <c r="E120" s="2">
        <v>0</v>
      </c>
      <c r="F120" s="2">
        <v>63017</v>
      </c>
      <c r="G120" s="5" t="str">
        <f t="shared" si="5"/>
        <v>63</v>
      </c>
      <c r="H120" s="10">
        <f>COUNTIFS(JOs[Relo],Cand[[#This Row],[Relo]],JOs[2DigZip],Cand[[#This Row],[2DigZip]])+(0.00001*ROW())</f>
        <v>20.001200000000001</v>
      </c>
      <c r="I120" s="10">
        <f>COUNTIFS(JOs[Dept],Cand[[#This Row],[Dept]],JOs[Relo],Cand[[#This Row],[Relo]],JOs[2DigZip],Cand[[#This Row],[2DigZip]])+(0.00001*ROW())</f>
        <v>10.001200000000001</v>
      </c>
      <c r="J120" s="10">
        <f>COUNTIFS(JOs[practice],Cand[[#This Row],[practice]],JOs[Status],Cand[[#This Row],[Status]],JOs[Dept],Cand[[#This Row],[Dept]],JOs[Relo],Cand[[#This Row],[Relo]],JOs[2DigZip],Cand[[#This Row],[2DigZip]])+(0.00001*ROW())</f>
        <v>3.0011999999999999</v>
      </c>
      <c r="K120" s="8">
        <f>COUNTIFS(JOs[Dept],Cand[[#This Row],[Dept]],JOs[Relo],Cand[[#This Row],[Relo]],JOs[2DigZip],Cand[[#This Row],[2DigZip]])+(0.00001*ROW())</f>
        <v>10.001200000000001</v>
      </c>
      <c r="L120" s="47"/>
    </row>
    <row r="121" spans="1:12" x14ac:dyDescent="0.3">
      <c r="A121" s="2">
        <v>9750220</v>
      </c>
      <c r="B121" s="2" t="s">
        <v>4</v>
      </c>
      <c r="C121" s="2" t="s">
        <v>8</v>
      </c>
      <c r="D121" s="6" t="s">
        <v>20</v>
      </c>
      <c r="E121" s="6">
        <v>1</v>
      </c>
      <c r="F121" s="2">
        <v>63141</v>
      </c>
      <c r="G121" s="5" t="str">
        <f t="shared" si="5"/>
        <v>63</v>
      </c>
      <c r="H121" s="8">
        <f>COUNTIFS(JOs[Relo],Cand[[#This Row],[Relo]],JOs[2DigZip],Cand[[#This Row],[2DigZip]])+(0.00001*ROW())</f>
        <v>2.0012099999999999</v>
      </c>
      <c r="I121" s="8">
        <f>COUNTIFS(JOs[Dept],Cand[[#This Row],[Dept]],JOs[Relo],Cand[[#This Row],[Relo]],JOs[2DigZip],Cand[[#This Row],[2DigZip]])+(0.00001*ROW())</f>
        <v>1.0012099999999999</v>
      </c>
      <c r="J121" s="8">
        <f>COUNTIFS(JOs[practice],Cand[[#This Row],[practice]],JOs[Status],Cand[[#This Row],[Status]],JOs[Dept],Cand[[#This Row],[Dept]],JOs[Relo],Cand[[#This Row],[Relo]],JOs[2DigZip],Cand[[#This Row],[2DigZip]])+(0.00001*ROW())</f>
        <v>1.2100000000000001E-3</v>
      </c>
      <c r="K121" s="8">
        <f>COUNTIFS(JOs[Dept],Cand[[#This Row],[Dept]],JOs[Relo],Cand[[#This Row],[Relo]],JOs[2DigZip],Cand[[#This Row],[2DigZip]])+(0.00001*ROW())</f>
        <v>1.0012099999999999</v>
      </c>
      <c r="L121" s="47"/>
    </row>
    <row r="122" spans="1:12" x14ac:dyDescent="0.3">
      <c r="A122" s="6">
        <v>9750221</v>
      </c>
      <c r="B122" s="2" t="s">
        <v>5</v>
      </c>
      <c r="C122" s="2" t="s">
        <v>3</v>
      </c>
      <c r="D122" s="2" t="s">
        <v>20</v>
      </c>
      <c r="E122" s="2">
        <v>0</v>
      </c>
      <c r="F122" s="2">
        <v>75075</v>
      </c>
      <c r="G122" s="5" t="str">
        <f t="shared" ref="G122:G146" si="6">LEFT(F122, 2)</f>
        <v>75</v>
      </c>
      <c r="H122" s="8">
        <f>COUNTIFS(JOs[Relo],Cand[[#This Row],[Relo]],JOs[2DigZip],Cand[[#This Row],[2DigZip]])+(0.00001*ROW())</f>
        <v>41.001220000000004</v>
      </c>
      <c r="I122" s="8">
        <f>COUNTIFS(JOs[Dept],Cand[[#This Row],[Dept]],JOs[Relo],Cand[[#This Row],[Relo]],JOs[2DigZip],Cand[[#This Row],[2DigZip]])+(0.00001*ROW())</f>
        <v>18.00122</v>
      </c>
      <c r="J122" s="8">
        <f>COUNTIFS(JOs[practice],Cand[[#This Row],[practice]],JOs[Status],Cand[[#This Row],[Status]],JOs[Dept],Cand[[#This Row],[Dept]],JOs[Relo],Cand[[#This Row],[Relo]],JOs[2DigZip],Cand[[#This Row],[2DigZip]])+(0.00001*ROW())</f>
        <v>3.00122</v>
      </c>
      <c r="K122" s="8">
        <f>COUNTIFS(JOs[Dept],Cand[[#This Row],[Dept]],JOs[Relo],Cand[[#This Row],[Relo]],JOs[2DigZip],Cand[[#This Row],[2DigZip]])+(0.00001*ROW())</f>
        <v>18.00122</v>
      </c>
      <c r="L122" s="47"/>
    </row>
    <row r="123" spans="1:12" x14ac:dyDescent="0.3">
      <c r="A123" s="6">
        <v>9750222</v>
      </c>
      <c r="B123" s="2" t="s">
        <v>5</v>
      </c>
      <c r="C123" s="2" t="s">
        <v>3</v>
      </c>
      <c r="D123" s="2" t="s">
        <v>22</v>
      </c>
      <c r="E123" s="2">
        <v>0</v>
      </c>
      <c r="F123" s="2">
        <v>63141</v>
      </c>
      <c r="G123" s="5" t="str">
        <f t="shared" si="6"/>
        <v>63</v>
      </c>
      <c r="H123" s="8">
        <f>COUNTIFS(JOs[Relo],Cand[[#This Row],[Relo]],JOs[2DigZip],Cand[[#This Row],[2DigZip]])+(0.00001*ROW())</f>
        <v>20.00123</v>
      </c>
      <c r="I123" s="8">
        <f>COUNTIFS(JOs[Dept],Cand[[#This Row],[Dept]],JOs[Relo],Cand[[#This Row],[Relo]],JOs[2DigZip],Cand[[#This Row],[2DigZip]])+(0.00001*ROW())</f>
        <v>10.00123</v>
      </c>
      <c r="J123" s="8">
        <f>COUNTIFS(JOs[practice],Cand[[#This Row],[practice]],JOs[Status],Cand[[#This Row],[Status]],JOs[Dept],Cand[[#This Row],[Dept]],JOs[Relo],Cand[[#This Row],[Relo]],JOs[2DigZip],Cand[[#This Row],[2DigZip]])+(0.00001*ROW())</f>
        <v>3.0012300000000001</v>
      </c>
      <c r="K123" s="8">
        <f>COUNTIFS(JOs[Dept],Cand[[#This Row],[Dept]],JOs[Relo],Cand[[#This Row],[Relo]],JOs[2DigZip],Cand[[#This Row],[2DigZip]])+(0.00001*ROW())</f>
        <v>10.00123</v>
      </c>
      <c r="L123" s="47"/>
    </row>
    <row r="124" spans="1:12" x14ac:dyDescent="0.3">
      <c r="A124" s="2">
        <v>9750223</v>
      </c>
      <c r="B124" s="2" t="s">
        <v>5</v>
      </c>
      <c r="C124" s="2" t="s">
        <v>3</v>
      </c>
      <c r="D124" s="6" t="s">
        <v>20</v>
      </c>
      <c r="E124" s="6">
        <v>0</v>
      </c>
      <c r="F124" s="2">
        <v>90210</v>
      </c>
      <c r="G124" s="5" t="str">
        <f t="shared" si="6"/>
        <v>90</v>
      </c>
      <c r="H124" s="8">
        <f>COUNTIFS(JOs[Relo],Cand[[#This Row],[Relo]],JOs[2DigZip],Cand[[#This Row],[2DigZip]])+(0.00001*ROW())</f>
        <v>26.001239999999999</v>
      </c>
      <c r="I124" s="8">
        <f>COUNTIFS(JOs[Dept],Cand[[#This Row],[Dept]],JOs[Relo],Cand[[#This Row],[Relo]],JOs[2DigZip],Cand[[#This Row],[2DigZip]])+(0.00001*ROW())</f>
        <v>10.001239999999999</v>
      </c>
      <c r="J124" s="8">
        <f>COUNTIFS(JOs[practice],Cand[[#This Row],[practice]],JOs[Status],Cand[[#This Row],[Status]],JOs[Dept],Cand[[#This Row],[Dept]],JOs[Relo],Cand[[#This Row],[Relo]],JOs[2DigZip],Cand[[#This Row],[2DigZip]])+(0.00001*ROW())</f>
        <v>4.0012400000000001</v>
      </c>
      <c r="K124" s="8">
        <f>COUNTIFS(JOs[Dept],Cand[[#This Row],[Dept]],JOs[Relo],Cand[[#This Row],[Relo]],JOs[2DigZip],Cand[[#This Row],[2DigZip]])+(0.00001*ROW())</f>
        <v>10.001239999999999</v>
      </c>
      <c r="L124" s="47"/>
    </row>
    <row r="125" spans="1:12" x14ac:dyDescent="0.3">
      <c r="A125" s="2">
        <v>9750224</v>
      </c>
      <c r="B125" s="2" t="s">
        <v>4</v>
      </c>
      <c r="C125" s="2" t="s">
        <v>3</v>
      </c>
      <c r="D125" s="2" t="s">
        <v>20</v>
      </c>
      <c r="E125" s="6">
        <v>0</v>
      </c>
      <c r="F125" s="2">
        <v>75075</v>
      </c>
      <c r="G125" s="5" t="str">
        <f t="shared" si="6"/>
        <v>75</v>
      </c>
      <c r="H125" s="8">
        <f>COUNTIFS(JOs[Relo],Cand[[#This Row],[Relo]],JOs[2DigZip],Cand[[#This Row],[2DigZip]])+(0.00001*ROW())</f>
        <v>41.001249999999999</v>
      </c>
      <c r="I125" s="8">
        <f>COUNTIFS(JOs[Dept],Cand[[#This Row],[Dept]],JOs[Relo],Cand[[#This Row],[Relo]],JOs[2DigZip],Cand[[#This Row],[2DigZip]])+(0.00001*ROW())</f>
        <v>18.001249999999999</v>
      </c>
      <c r="J125" s="8">
        <f>COUNTIFS(JOs[practice],Cand[[#This Row],[practice]],JOs[Status],Cand[[#This Row],[Status]],JOs[Dept],Cand[[#This Row],[Dept]],JOs[Relo],Cand[[#This Row],[Relo]],JOs[2DigZip],Cand[[#This Row],[2DigZip]])+(0.00001*ROW())</f>
        <v>12.001250000000001</v>
      </c>
      <c r="K125" s="8">
        <f>COUNTIFS(JOs[Dept],Cand[[#This Row],[Dept]],JOs[Relo],Cand[[#This Row],[Relo]],JOs[2DigZip],Cand[[#This Row],[2DigZip]])+(0.00001*ROW())</f>
        <v>18.001249999999999</v>
      </c>
      <c r="L125" s="47"/>
    </row>
    <row r="126" spans="1:12" x14ac:dyDescent="0.3">
      <c r="A126" s="6">
        <v>9750225</v>
      </c>
      <c r="B126" s="2" t="s">
        <v>4</v>
      </c>
      <c r="C126" s="2" t="s">
        <v>3</v>
      </c>
      <c r="D126" s="2" t="s">
        <v>21</v>
      </c>
      <c r="E126" s="2">
        <v>1</v>
      </c>
      <c r="F126" s="2">
        <v>63141</v>
      </c>
      <c r="G126" s="5" t="str">
        <f t="shared" si="6"/>
        <v>63</v>
      </c>
      <c r="H126" s="8">
        <f>COUNTIFS(JOs[Relo],Cand[[#This Row],[Relo]],JOs[2DigZip],Cand[[#This Row],[2DigZip]])+(0.00001*ROW())</f>
        <v>2.0012599999999998</v>
      </c>
      <c r="I126" s="8">
        <f>COUNTIFS(JOs[Dept],Cand[[#This Row],[Dept]],JOs[Relo],Cand[[#This Row],[Relo]],JOs[2DigZip],Cand[[#This Row],[2DigZip]])+(0.00001*ROW())</f>
        <v>1.2600000000000001E-3</v>
      </c>
      <c r="J126" s="8">
        <f>COUNTIFS(JOs[practice],Cand[[#This Row],[practice]],JOs[Status],Cand[[#This Row],[Status]],JOs[Dept],Cand[[#This Row],[Dept]],JOs[Relo],Cand[[#This Row],[Relo]],JOs[2DigZip],Cand[[#This Row],[2DigZip]])+(0.00001*ROW())</f>
        <v>1.2600000000000001E-3</v>
      </c>
      <c r="K126" s="8">
        <f>COUNTIFS(JOs[Dept],Cand[[#This Row],[Dept]],JOs[Relo],Cand[[#This Row],[Relo]],JOs[2DigZip],Cand[[#This Row],[2DigZip]])+(0.00001*ROW())</f>
        <v>1.2600000000000001E-3</v>
      </c>
      <c r="L126" s="47"/>
    </row>
    <row r="127" spans="1:12" x14ac:dyDescent="0.3">
      <c r="A127" s="6">
        <v>9750226</v>
      </c>
      <c r="B127" s="2" t="s">
        <v>4</v>
      </c>
      <c r="C127" s="2" t="s">
        <v>3</v>
      </c>
      <c r="D127" s="2" t="s">
        <v>21</v>
      </c>
      <c r="E127" s="6">
        <v>0</v>
      </c>
      <c r="F127" s="6">
        <v>63141</v>
      </c>
      <c r="G127" s="5" t="str">
        <f t="shared" si="6"/>
        <v>63</v>
      </c>
      <c r="H127" s="8">
        <f>COUNTIFS(JOs[Relo],Cand[[#This Row],[Relo]],JOs[2DigZip],Cand[[#This Row],[2DigZip]])+(0.00001*ROW())</f>
        <v>20.001270000000002</v>
      </c>
      <c r="I127" s="8">
        <f>COUNTIFS(JOs[Dept],Cand[[#This Row],[Dept]],JOs[Relo],Cand[[#This Row],[Relo]],JOs[2DigZip],Cand[[#This Row],[2DigZip]])+(0.00001*ROW())</f>
        <v>3.0012699999999999</v>
      </c>
      <c r="J127" s="8">
        <f>COUNTIFS(JOs[practice],Cand[[#This Row],[practice]],JOs[Status],Cand[[#This Row],[Status]],JOs[Dept],Cand[[#This Row],[Dept]],JOs[Relo],Cand[[#This Row],[Relo]],JOs[2DigZip],Cand[[#This Row],[2DigZip]])+(0.00001*ROW())</f>
        <v>2.0012699999999999</v>
      </c>
      <c r="K127" s="8">
        <f>COUNTIFS(JOs[Dept],Cand[[#This Row],[Dept]],JOs[Relo],Cand[[#This Row],[Relo]],JOs[2DigZip],Cand[[#This Row],[2DigZip]])+(0.00001*ROW())</f>
        <v>3.0012699999999999</v>
      </c>
      <c r="L127" s="47"/>
    </row>
    <row r="128" spans="1:12" x14ac:dyDescent="0.3">
      <c r="A128" s="2">
        <v>9750227</v>
      </c>
      <c r="B128" s="2" t="s">
        <v>5</v>
      </c>
      <c r="C128" s="2" t="s">
        <v>3</v>
      </c>
      <c r="D128" s="6" t="s">
        <v>22</v>
      </c>
      <c r="E128" s="6">
        <v>0</v>
      </c>
      <c r="F128" s="2">
        <v>90210</v>
      </c>
      <c r="G128" s="5" t="str">
        <f t="shared" si="6"/>
        <v>90</v>
      </c>
      <c r="H128" s="8">
        <f>COUNTIFS(JOs[Relo],Cand[[#This Row],[Relo]],JOs[2DigZip],Cand[[#This Row],[2DigZip]])+(0.00001*ROW())</f>
        <v>26.001280000000001</v>
      </c>
      <c r="I128" s="8">
        <f>COUNTIFS(JOs[Dept],Cand[[#This Row],[Dept]],JOs[Relo],Cand[[#This Row],[Relo]],JOs[2DigZip],Cand[[#This Row],[2DigZip]])+(0.00001*ROW())</f>
        <v>4.0012800000000004</v>
      </c>
      <c r="J128" s="8">
        <f>COUNTIFS(JOs[practice],Cand[[#This Row],[practice]],JOs[Status],Cand[[#This Row],[Status]],JOs[Dept],Cand[[#This Row],[Dept]],JOs[Relo],Cand[[#This Row],[Relo]],JOs[2DigZip],Cand[[#This Row],[2DigZip]])+(0.00001*ROW())</f>
        <v>3.0012799999999999</v>
      </c>
      <c r="K128" s="8">
        <f>COUNTIFS(JOs[Dept],Cand[[#This Row],[Dept]],JOs[Relo],Cand[[#This Row],[Relo]],JOs[2DigZip],Cand[[#This Row],[2DigZip]])+(0.00001*ROW())</f>
        <v>4.0012800000000004</v>
      </c>
      <c r="L128" s="47"/>
    </row>
    <row r="129" spans="1:12" x14ac:dyDescent="0.3">
      <c r="A129" s="2">
        <v>9750228</v>
      </c>
      <c r="B129" s="2" t="s">
        <v>4</v>
      </c>
      <c r="C129" s="2" t="s">
        <v>3</v>
      </c>
      <c r="D129" s="2" t="s">
        <v>22</v>
      </c>
      <c r="E129" s="6">
        <v>0</v>
      </c>
      <c r="F129" s="2">
        <v>75075</v>
      </c>
      <c r="G129" s="5" t="str">
        <f t="shared" si="6"/>
        <v>75</v>
      </c>
      <c r="H129" s="8">
        <f>COUNTIFS(JOs[Relo],Cand[[#This Row],[Relo]],JOs[2DigZip],Cand[[#This Row],[2DigZip]])+(0.00001*ROW())</f>
        <v>41.001289999999997</v>
      </c>
      <c r="I129" s="8">
        <f>COUNTIFS(JOs[Dept],Cand[[#This Row],[Dept]],JOs[Relo],Cand[[#This Row],[Relo]],JOs[2DigZip],Cand[[#This Row],[2DigZip]])+(0.00001*ROW())</f>
        <v>15.001289999999999</v>
      </c>
      <c r="J129" s="8">
        <f>COUNTIFS(JOs[practice],Cand[[#This Row],[practice]],JOs[Status],Cand[[#This Row],[Status]],JOs[Dept],Cand[[#This Row],[Dept]],JOs[Relo],Cand[[#This Row],[Relo]],JOs[2DigZip],Cand[[#This Row],[2DigZip]])+(0.00001*ROW())</f>
        <v>2.00129</v>
      </c>
      <c r="K129" s="8">
        <f>COUNTIFS(JOs[Dept],Cand[[#This Row],[Dept]],JOs[Relo],Cand[[#This Row],[Relo]],JOs[2DigZip],Cand[[#This Row],[2DigZip]])+(0.00001*ROW())</f>
        <v>15.001289999999999</v>
      </c>
      <c r="L129" s="47"/>
    </row>
    <row r="130" spans="1:12" x14ac:dyDescent="0.3">
      <c r="A130" s="6">
        <v>9750229</v>
      </c>
      <c r="B130" s="2" t="s">
        <v>4</v>
      </c>
      <c r="C130" s="2" t="s">
        <v>3</v>
      </c>
      <c r="D130" s="2" t="s">
        <v>21</v>
      </c>
      <c r="E130" s="2">
        <v>0</v>
      </c>
      <c r="F130" s="2">
        <v>63141</v>
      </c>
      <c r="G130" s="5" t="str">
        <f t="shared" si="6"/>
        <v>63</v>
      </c>
      <c r="H130" s="8">
        <f>COUNTIFS(JOs[Relo],Cand[[#This Row],[Relo]],JOs[2DigZip],Cand[[#This Row],[2DigZip]])+(0.00001*ROW())</f>
        <v>20.001300000000001</v>
      </c>
      <c r="I130" s="8">
        <f>COUNTIFS(JOs[Dept],Cand[[#This Row],[Dept]],JOs[Relo],Cand[[#This Row],[Relo]],JOs[2DigZip],Cand[[#This Row],[2DigZip]])+(0.00001*ROW())</f>
        <v>3.0013000000000001</v>
      </c>
      <c r="J130" s="8">
        <f>COUNTIFS(JOs[practice],Cand[[#This Row],[practice]],JOs[Status],Cand[[#This Row],[Status]],JOs[Dept],Cand[[#This Row],[Dept]],JOs[Relo],Cand[[#This Row],[Relo]],JOs[2DigZip],Cand[[#This Row],[2DigZip]])+(0.00001*ROW())</f>
        <v>2.0013000000000001</v>
      </c>
      <c r="K130" s="8">
        <f>COUNTIFS(JOs[Dept],Cand[[#This Row],[Dept]],JOs[Relo],Cand[[#This Row],[Relo]],JOs[2DigZip],Cand[[#This Row],[2DigZip]])+(0.00001*ROW())</f>
        <v>3.0013000000000001</v>
      </c>
      <c r="L130" s="47"/>
    </row>
    <row r="131" spans="1:12" x14ac:dyDescent="0.3">
      <c r="A131" s="6">
        <v>9750230</v>
      </c>
      <c r="B131" s="2" t="s">
        <v>4</v>
      </c>
      <c r="C131" s="2" t="s">
        <v>3</v>
      </c>
      <c r="D131" s="2" t="s">
        <v>21</v>
      </c>
      <c r="E131" s="6">
        <v>1</v>
      </c>
      <c r="F131" s="6">
        <v>63141</v>
      </c>
      <c r="G131" s="5" t="str">
        <f t="shared" si="6"/>
        <v>63</v>
      </c>
      <c r="H131" s="8">
        <f>COUNTIFS(JOs[Relo],Cand[[#This Row],[Relo]],JOs[2DigZip],Cand[[#This Row],[2DigZip]])+(0.00001*ROW())</f>
        <v>2.0013100000000001</v>
      </c>
      <c r="I131" s="8">
        <f>COUNTIFS(JOs[Dept],Cand[[#This Row],[Dept]],JOs[Relo],Cand[[#This Row],[Relo]],JOs[2DigZip],Cand[[#This Row],[2DigZip]])+(0.00001*ROW())</f>
        <v>1.3100000000000002E-3</v>
      </c>
      <c r="J131" s="8">
        <f>COUNTIFS(JOs[practice],Cand[[#This Row],[practice]],JOs[Status],Cand[[#This Row],[Status]],JOs[Dept],Cand[[#This Row],[Dept]],JOs[Relo],Cand[[#This Row],[Relo]],JOs[2DigZip],Cand[[#This Row],[2DigZip]])+(0.00001*ROW())</f>
        <v>1.3100000000000002E-3</v>
      </c>
      <c r="K131" s="8">
        <f>COUNTIFS(JOs[Dept],Cand[[#This Row],[Dept]],JOs[Relo],Cand[[#This Row],[Relo]],JOs[2DigZip],Cand[[#This Row],[2DigZip]])+(0.00001*ROW())</f>
        <v>1.3100000000000002E-3</v>
      </c>
      <c r="L131" s="47"/>
    </row>
    <row r="132" spans="1:12" x14ac:dyDescent="0.3">
      <c r="A132" s="2">
        <v>9750231</v>
      </c>
      <c r="B132" s="2" t="s">
        <v>4</v>
      </c>
      <c r="C132" s="2" t="s">
        <v>8</v>
      </c>
      <c r="D132" s="2" t="s">
        <v>22</v>
      </c>
      <c r="E132" s="2">
        <v>0</v>
      </c>
      <c r="F132" s="2">
        <v>75075</v>
      </c>
      <c r="G132" s="5" t="str">
        <f t="shared" si="6"/>
        <v>75</v>
      </c>
      <c r="H132" s="8">
        <f>COUNTIFS(JOs[Relo],Cand[[#This Row],[Relo]],JOs[2DigZip],Cand[[#This Row],[2DigZip]])+(0.00001*ROW())</f>
        <v>41.00132</v>
      </c>
      <c r="I132" s="8">
        <f>COUNTIFS(JOs[Dept],Cand[[#This Row],[Dept]],JOs[Relo],Cand[[#This Row],[Relo]],JOs[2DigZip],Cand[[#This Row],[2DigZip]])+(0.00001*ROW())</f>
        <v>15.00132</v>
      </c>
      <c r="J132" s="8">
        <f>COUNTIFS(JOs[practice],Cand[[#This Row],[practice]],JOs[Status],Cand[[#This Row],[Status]],JOs[Dept],Cand[[#This Row],[Dept]],JOs[Relo],Cand[[#This Row],[Relo]],JOs[2DigZip],Cand[[#This Row],[2DigZip]])+(0.00001*ROW())</f>
        <v>4.0013199999999998</v>
      </c>
      <c r="K132" s="8">
        <f>COUNTIFS(JOs[Dept],Cand[[#This Row],[Dept]],JOs[Relo],Cand[[#This Row],[Relo]],JOs[2DigZip],Cand[[#This Row],[2DigZip]])+(0.00001*ROW())</f>
        <v>15.00132</v>
      </c>
      <c r="L132" s="47"/>
    </row>
    <row r="133" spans="1:12" x14ac:dyDescent="0.3">
      <c r="A133" s="2">
        <v>9750232</v>
      </c>
      <c r="B133" s="2" t="s">
        <v>5</v>
      </c>
      <c r="C133" s="2" t="s">
        <v>8</v>
      </c>
      <c r="D133" s="2" t="s">
        <v>20</v>
      </c>
      <c r="E133" s="6">
        <v>0</v>
      </c>
      <c r="F133" s="2">
        <v>63017</v>
      </c>
      <c r="G133" s="5" t="str">
        <f t="shared" si="6"/>
        <v>63</v>
      </c>
      <c r="H133" s="8">
        <f>COUNTIFS(JOs[Relo],Cand[[#This Row],[Relo]],JOs[2DigZip],Cand[[#This Row],[2DigZip]])+(0.00001*ROW())</f>
        <v>20.001329999999999</v>
      </c>
      <c r="I133" s="8">
        <f>COUNTIFS(JOs[Dept],Cand[[#This Row],[Dept]],JOs[Relo],Cand[[#This Row],[Relo]],JOs[2DigZip],Cand[[#This Row],[2DigZip]])+(0.00001*ROW())</f>
        <v>7.0013300000000003</v>
      </c>
      <c r="J133" s="8">
        <f>COUNTIFS(JOs[practice],Cand[[#This Row],[practice]],JOs[Status],Cand[[#This Row],[Status]],JOs[Dept],Cand[[#This Row],[Dept]],JOs[Relo],Cand[[#This Row],[Relo]],JOs[2DigZip],Cand[[#This Row],[2DigZip]])+(0.00001*ROW())</f>
        <v>2.0013299999999998</v>
      </c>
      <c r="K133" s="8">
        <f>COUNTIFS(JOs[Dept],Cand[[#This Row],[Dept]],JOs[Relo],Cand[[#This Row],[Relo]],JOs[2DigZip],Cand[[#This Row],[2DigZip]])+(0.00001*ROW())</f>
        <v>7.0013300000000003</v>
      </c>
      <c r="L133" s="47"/>
    </row>
    <row r="134" spans="1:12" x14ac:dyDescent="0.3">
      <c r="A134" s="6">
        <v>9750233</v>
      </c>
      <c r="B134" s="2" t="s">
        <v>4</v>
      </c>
      <c r="C134" s="2" t="s">
        <v>3</v>
      </c>
      <c r="D134" s="2" t="s">
        <v>21</v>
      </c>
      <c r="E134" s="2">
        <v>0</v>
      </c>
      <c r="F134" s="2">
        <v>63141</v>
      </c>
      <c r="G134" s="5" t="str">
        <f t="shared" si="6"/>
        <v>63</v>
      </c>
      <c r="H134" s="8">
        <f>COUNTIFS(JOs[Relo],Cand[[#This Row],[Relo]],JOs[2DigZip],Cand[[#This Row],[2DigZip]])+(0.00001*ROW())</f>
        <v>20.001339999999999</v>
      </c>
      <c r="I134" s="8">
        <f>COUNTIFS(JOs[Dept],Cand[[#This Row],[Dept]],JOs[Relo],Cand[[#This Row],[Relo]],JOs[2DigZip],Cand[[#This Row],[2DigZip]])+(0.00001*ROW())</f>
        <v>3.0013399999999999</v>
      </c>
      <c r="J134" s="8">
        <f>COUNTIFS(JOs[practice],Cand[[#This Row],[practice]],JOs[Status],Cand[[#This Row],[Status]],JOs[Dept],Cand[[#This Row],[Dept]],JOs[Relo],Cand[[#This Row],[Relo]],JOs[2DigZip],Cand[[#This Row],[2DigZip]])+(0.00001*ROW())</f>
        <v>2.0013399999999999</v>
      </c>
      <c r="K134" s="8">
        <f>COUNTIFS(JOs[Dept],Cand[[#This Row],[Dept]],JOs[Relo],Cand[[#This Row],[Relo]],JOs[2DigZip],Cand[[#This Row],[2DigZip]])+(0.00001*ROW())</f>
        <v>3.0013399999999999</v>
      </c>
      <c r="L134" s="47"/>
    </row>
    <row r="135" spans="1:12" x14ac:dyDescent="0.3">
      <c r="A135" s="6">
        <v>9750234</v>
      </c>
      <c r="B135" s="2" t="s">
        <v>5</v>
      </c>
      <c r="C135" s="2" t="s">
        <v>3</v>
      </c>
      <c r="D135" s="2" t="s">
        <v>21</v>
      </c>
      <c r="E135" s="2">
        <v>0</v>
      </c>
      <c r="F135" s="6">
        <v>75075</v>
      </c>
      <c r="G135" s="5" t="str">
        <f t="shared" si="6"/>
        <v>75</v>
      </c>
      <c r="H135" s="8">
        <f>COUNTIFS(JOs[Relo],Cand[[#This Row],[Relo]],JOs[2DigZip],Cand[[#This Row],[2DigZip]])+(0.00001*ROW())</f>
        <v>41.001350000000002</v>
      </c>
      <c r="I135" s="8">
        <f>COUNTIFS(JOs[Dept],Cand[[#This Row],[Dept]],JOs[Relo],Cand[[#This Row],[Relo]],JOs[2DigZip],Cand[[#This Row],[2DigZip]])+(0.00001*ROW())</f>
        <v>8.0013500000000004</v>
      </c>
      <c r="J135" s="8">
        <f>COUNTIFS(JOs[practice],Cand[[#This Row],[practice]],JOs[Status],Cand[[#This Row],[Status]],JOs[Dept],Cand[[#This Row],[Dept]],JOs[Relo],Cand[[#This Row],[Relo]],JOs[2DigZip],Cand[[#This Row],[2DigZip]])+(0.00001*ROW())</f>
        <v>5.0013500000000004</v>
      </c>
      <c r="K135" s="8">
        <f>COUNTIFS(JOs[Dept],Cand[[#This Row],[Dept]],JOs[Relo],Cand[[#This Row],[Relo]],JOs[2DigZip],Cand[[#This Row],[2DigZip]])+(0.00001*ROW())</f>
        <v>8.0013500000000004</v>
      </c>
      <c r="L135" s="47"/>
    </row>
    <row r="136" spans="1:12" x14ac:dyDescent="0.3">
      <c r="A136" s="2">
        <v>9750235</v>
      </c>
      <c r="B136" s="2" t="s">
        <v>4</v>
      </c>
      <c r="C136" s="2" t="s">
        <v>8</v>
      </c>
      <c r="D136" s="2" t="s">
        <v>20</v>
      </c>
      <c r="E136" s="6">
        <v>1</v>
      </c>
      <c r="F136" s="2">
        <v>63017</v>
      </c>
      <c r="G136" s="5" t="str">
        <f t="shared" si="6"/>
        <v>63</v>
      </c>
      <c r="H136" s="8">
        <f>COUNTIFS(JOs[Relo],Cand[[#This Row],[Relo]],JOs[2DigZip],Cand[[#This Row],[2DigZip]])+(0.00001*ROW())</f>
        <v>2.00136</v>
      </c>
      <c r="I136" s="8">
        <f>COUNTIFS(JOs[Dept],Cand[[#This Row],[Dept]],JOs[Relo],Cand[[#This Row],[Relo]],JOs[2DigZip],Cand[[#This Row],[2DigZip]])+(0.00001*ROW())</f>
        <v>1.00136</v>
      </c>
      <c r="J136" s="8">
        <f>COUNTIFS(JOs[practice],Cand[[#This Row],[practice]],JOs[Status],Cand[[#This Row],[Status]],JOs[Dept],Cand[[#This Row],[Dept]],JOs[Relo],Cand[[#This Row],[Relo]],JOs[2DigZip],Cand[[#This Row],[2DigZip]])+(0.00001*ROW())</f>
        <v>1.3600000000000001E-3</v>
      </c>
      <c r="K136" s="8">
        <f>COUNTIFS(JOs[Dept],Cand[[#This Row],[Dept]],JOs[Relo],Cand[[#This Row],[Relo]],JOs[2DigZip],Cand[[#This Row],[2DigZip]])+(0.00001*ROW())</f>
        <v>1.00136</v>
      </c>
      <c r="L136" s="47"/>
    </row>
    <row r="137" spans="1:12" x14ac:dyDescent="0.3">
      <c r="A137" s="2">
        <v>9750236</v>
      </c>
      <c r="B137" s="2" t="s">
        <v>5</v>
      </c>
      <c r="C137" s="2" t="s">
        <v>3</v>
      </c>
      <c r="D137" s="2" t="s">
        <v>22</v>
      </c>
      <c r="E137" s="2">
        <v>0</v>
      </c>
      <c r="F137" s="2">
        <v>75075</v>
      </c>
      <c r="G137" s="5" t="str">
        <f t="shared" si="6"/>
        <v>75</v>
      </c>
      <c r="H137" s="8">
        <f>COUNTIFS(JOs[Relo],Cand[[#This Row],[Relo]],JOs[2DigZip],Cand[[#This Row],[2DigZip]])+(0.00001*ROW())</f>
        <v>41.001370000000001</v>
      </c>
      <c r="I137" s="8">
        <f>COUNTIFS(JOs[Dept],Cand[[#This Row],[Dept]],JOs[Relo],Cand[[#This Row],[Relo]],JOs[2DigZip],Cand[[#This Row],[2DigZip]])+(0.00001*ROW())</f>
        <v>15.00137</v>
      </c>
      <c r="J137" s="8">
        <f>COUNTIFS(JOs[practice],Cand[[#This Row],[practice]],JOs[Status],Cand[[#This Row],[Status]],JOs[Dept],Cand[[#This Row],[Dept]],JOs[Relo],Cand[[#This Row],[Relo]],JOs[2DigZip],Cand[[#This Row],[2DigZip]])+(0.00001*ROW())</f>
        <v>7.0013699999999996</v>
      </c>
      <c r="K137" s="8">
        <f>COUNTIFS(JOs[Dept],Cand[[#This Row],[Dept]],JOs[Relo],Cand[[#This Row],[Relo]],JOs[2DigZip],Cand[[#This Row],[2DigZip]])+(0.00001*ROW())</f>
        <v>15.00137</v>
      </c>
      <c r="L137" s="47"/>
    </row>
    <row r="138" spans="1:12" x14ac:dyDescent="0.3">
      <c r="A138" s="6">
        <v>9750237</v>
      </c>
      <c r="B138" s="2" t="s">
        <v>4</v>
      </c>
      <c r="C138" s="2" t="s">
        <v>8</v>
      </c>
      <c r="D138" s="6" t="s">
        <v>20</v>
      </c>
      <c r="E138" s="6">
        <v>0</v>
      </c>
      <c r="F138" s="2">
        <v>63017</v>
      </c>
      <c r="G138" s="5" t="str">
        <f t="shared" si="6"/>
        <v>63</v>
      </c>
      <c r="H138" s="8">
        <f>COUNTIFS(JOs[Relo],Cand[[#This Row],[Relo]],JOs[2DigZip],Cand[[#This Row],[2DigZip]])+(0.00001*ROW())</f>
        <v>20.001380000000001</v>
      </c>
      <c r="I138" s="8">
        <f>COUNTIFS(JOs[Dept],Cand[[#This Row],[Dept]],JOs[Relo],Cand[[#This Row],[Relo]],JOs[2DigZip],Cand[[#This Row],[2DigZip]])+(0.00001*ROW())</f>
        <v>7.0013800000000002</v>
      </c>
      <c r="J138" s="8">
        <f>COUNTIFS(JOs[practice],Cand[[#This Row],[practice]],JOs[Status],Cand[[#This Row],[Status]],JOs[Dept],Cand[[#This Row],[Dept]],JOs[Relo],Cand[[#This Row],[Relo]],JOs[2DigZip],Cand[[#This Row],[2DigZip]])+(0.00001*ROW())</f>
        <v>1.0013799999999999</v>
      </c>
      <c r="K138" s="8">
        <f>COUNTIFS(JOs[Dept],Cand[[#This Row],[Dept]],JOs[Relo],Cand[[#This Row],[Relo]],JOs[2DigZip],Cand[[#This Row],[2DigZip]])+(0.00001*ROW())</f>
        <v>7.0013800000000002</v>
      </c>
      <c r="L138" s="47"/>
    </row>
    <row r="139" spans="1:12" x14ac:dyDescent="0.3">
      <c r="A139" s="6">
        <v>9750238</v>
      </c>
      <c r="B139" s="2" t="s">
        <v>5</v>
      </c>
      <c r="C139" s="2" t="s">
        <v>3</v>
      </c>
      <c r="D139" s="2" t="s">
        <v>21</v>
      </c>
      <c r="E139" s="2">
        <v>0</v>
      </c>
      <c r="F139" s="2">
        <v>63141</v>
      </c>
      <c r="G139" s="5" t="str">
        <f t="shared" si="6"/>
        <v>63</v>
      </c>
      <c r="H139" s="8">
        <f>COUNTIFS(JOs[Relo],Cand[[#This Row],[Relo]],JOs[2DigZip],Cand[[#This Row],[2DigZip]])+(0.00001*ROW())</f>
        <v>20.001390000000001</v>
      </c>
      <c r="I139" s="8">
        <f>COUNTIFS(JOs[Dept],Cand[[#This Row],[Dept]],JOs[Relo],Cand[[#This Row],[Relo]],JOs[2DigZip],Cand[[#This Row],[2DigZip]])+(0.00001*ROW())</f>
        <v>3.0013899999999998</v>
      </c>
      <c r="J139" s="8">
        <f>COUNTIFS(JOs[practice],Cand[[#This Row],[practice]],JOs[Status],Cand[[#This Row],[Status]],JOs[Dept],Cand[[#This Row],[Dept]],JOs[Relo],Cand[[#This Row],[Relo]],JOs[2DigZip],Cand[[#This Row],[2DigZip]])+(0.00001*ROW())</f>
        <v>1.3900000000000002E-3</v>
      </c>
      <c r="K139" s="8">
        <f>COUNTIFS(JOs[Dept],Cand[[#This Row],[Dept]],JOs[Relo],Cand[[#This Row],[Relo]],JOs[2DigZip],Cand[[#This Row],[2DigZip]])+(0.00001*ROW())</f>
        <v>3.0013899999999998</v>
      </c>
      <c r="L139" s="47"/>
    </row>
    <row r="140" spans="1:12" x14ac:dyDescent="0.3">
      <c r="A140" s="2">
        <v>9750239</v>
      </c>
      <c r="B140" s="2" t="s">
        <v>5</v>
      </c>
      <c r="C140" s="2" t="s">
        <v>3</v>
      </c>
      <c r="D140" s="2" t="s">
        <v>20</v>
      </c>
      <c r="E140" s="2">
        <v>0</v>
      </c>
      <c r="F140" s="6">
        <v>75075</v>
      </c>
      <c r="G140" s="5" t="str">
        <f t="shared" si="6"/>
        <v>75</v>
      </c>
      <c r="H140" s="8">
        <f>COUNTIFS(JOs[Relo],Cand[[#This Row],[Relo]],JOs[2DigZip],Cand[[#This Row],[2DigZip]])+(0.00001*ROW())</f>
        <v>41.001399999999997</v>
      </c>
      <c r="I140" s="8">
        <f>COUNTIFS(JOs[Dept],Cand[[#This Row],[Dept]],JOs[Relo],Cand[[#This Row],[Relo]],JOs[2DigZip],Cand[[#This Row],[2DigZip]])+(0.00001*ROW())</f>
        <v>18.0014</v>
      </c>
      <c r="J140" s="8">
        <f>COUNTIFS(JOs[practice],Cand[[#This Row],[practice]],JOs[Status],Cand[[#This Row],[Status]],JOs[Dept],Cand[[#This Row],[Dept]],JOs[Relo],Cand[[#This Row],[Relo]],JOs[2DigZip],Cand[[#This Row],[2DigZip]])+(0.00001*ROW())</f>
        <v>3.0013999999999998</v>
      </c>
      <c r="K140" s="8">
        <f>COUNTIFS(JOs[Dept],Cand[[#This Row],[Dept]],JOs[Relo],Cand[[#This Row],[Relo]],JOs[2DigZip],Cand[[#This Row],[2DigZip]])+(0.00001*ROW())</f>
        <v>18.0014</v>
      </c>
      <c r="L140" s="47"/>
    </row>
    <row r="141" spans="1:12" x14ac:dyDescent="0.3">
      <c r="A141" s="2">
        <v>9750240</v>
      </c>
      <c r="B141" s="2" t="s">
        <v>4</v>
      </c>
      <c r="C141" s="2" t="s">
        <v>8</v>
      </c>
      <c r="D141" s="6" t="s">
        <v>20</v>
      </c>
      <c r="E141" s="6">
        <v>1</v>
      </c>
      <c r="F141" s="2">
        <v>63017</v>
      </c>
      <c r="G141" s="5" t="str">
        <f t="shared" si="6"/>
        <v>63</v>
      </c>
      <c r="H141" s="8">
        <f>COUNTIFS(JOs[Relo],Cand[[#This Row],[Relo]],JOs[2DigZip],Cand[[#This Row],[2DigZip]])+(0.00001*ROW())</f>
        <v>2.0014099999999999</v>
      </c>
      <c r="I141" s="8">
        <f>COUNTIFS(JOs[Dept],Cand[[#This Row],[Dept]],JOs[Relo],Cand[[#This Row],[Relo]],JOs[2DigZip],Cand[[#This Row],[2DigZip]])+(0.00001*ROW())</f>
        <v>1.0014099999999999</v>
      </c>
      <c r="J141" s="8">
        <f>COUNTIFS(JOs[practice],Cand[[#This Row],[practice]],JOs[Status],Cand[[#This Row],[Status]],JOs[Dept],Cand[[#This Row],[Dept]],JOs[Relo],Cand[[#This Row],[Relo]],JOs[2DigZip],Cand[[#This Row],[2DigZip]])+(0.00001*ROW())</f>
        <v>1.41E-3</v>
      </c>
      <c r="K141" s="8">
        <f>COUNTIFS(JOs[Dept],Cand[[#This Row],[Dept]],JOs[Relo],Cand[[#This Row],[Relo]],JOs[2DigZip],Cand[[#This Row],[2DigZip]])+(0.00001*ROW())</f>
        <v>1.0014099999999999</v>
      </c>
      <c r="L141" s="47"/>
    </row>
    <row r="142" spans="1:12" x14ac:dyDescent="0.3">
      <c r="A142" s="6">
        <v>9750241</v>
      </c>
      <c r="B142" s="2" t="s">
        <v>4</v>
      </c>
      <c r="C142" s="2" t="s">
        <v>3</v>
      </c>
      <c r="D142" s="2" t="s">
        <v>20</v>
      </c>
      <c r="E142" s="6">
        <v>0</v>
      </c>
      <c r="F142" s="2">
        <v>75075</v>
      </c>
      <c r="G142" s="5" t="str">
        <f t="shared" si="6"/>
        <v>75</v>
      </c>
      <c r="H142" s="8">
        <f>COUNTIFS(JOs[Relo],Cand[[#This Row],[Relo]],JOs[2DigZip],Cand[[#This Row],[2DigZip]])+(0.00001*ROW())</f>
        <v>41.001420000000003</v>
      </c>
      <c r="I142" s="8">
        <f>COUNTIFS(JOs[Dept],Cand[[#This Row],[Dept]],JOs[Relo],Cand[[#This Row],[Relo]],JOs[2DigZip],Cand[[#This Row],[2DigZip]])+(0.00001*ROW())</f>
        <v>18.00142</v>
      </c>
      <c r="J142" s="8">
        <f>COUNTIFS(JOs[practice],Cand[[#This Row],[practice]],JOs[Status],Cand[[#This Row],[Status]],JOs[Dept],Cand[[#This Row],[Dept]],JOs[Relo],Cand[[#This Row],[Relo]],JOs[2DigZip],Cand[[#This Row],[2DigZip]])+(0.00001*ROW())</f>
        <v>12.00142</v>
      </c>
      <c r="K142" s="8">
        <f>COUNTIFS(JOs[Dept],Cand[[#This Row],[Dept]],JOs[Relo],Cand[[#This Row],[Relo]],JOs[2DigZip],Cand[[#This Row],[2DigZip]])+(0.00001*ROW())</f>
        <v>18.00142</v>
      </c>
      <c r="L142" s="47"/>
    </row>
    <row r="143" spans="1:12" x14ac:dyDescent="0.3">
      <c r="A143" s="6">
        <v>9750242</v>
      </c>
      <c r="B143" s="2" t="s">
        <v>4</v>
      </c>
      <c r="C143" s="2" t="s">
        <v>3</v>
      </c>
      <c r="D143" s="2" t="s">
        <v>21</v>
      </c>
      <c r="E143" s="2">
        <v>0</v>
      </c>
      <c r="F143" s="2">
        <v>63141</v>
      </c>
      <c r="G143" s="5" t="str">
        <f t="shared" si="6"/>
        <v>63</v>
      </c>
      <c r="H143" s="8">
        <f>COUNTIFS(JOs[Relo],Cand[[#This Row],[Relo]],JOs[2DigZip],Cand[[#This Row],[2DigZip]])+(0.00001*ROW())</f>
        <v>20.001429999999999</v>
      </c>
      <c r="I143" s="8">
        <f>COUNTIFS(JOs[Dept],Cand[[#This Row],[Dept]],JOs[Relo],Cand[[#This Row],[Relo]],JOs[2DigZip],Cand[[#This Row],[2DigZip]])+(0.00001*ROW())</f>
        <v>3.00143</v>
      </c>
      <c r="J143" s="8">
        <f>COUNTIFS(JOs[practice],Cand[[#This Row],[practice]],JOs[Status],Cand[[#This Row],[Status]],JOs[Dept],Cand[[#This Row],[Dept]],JOs[Relo],Cand[[#This Row],[Relo]],JOs[2DigZip],Cand[[#This Row],[2DigZip]])+(0.00001*ROW())</f>
        <v>2.00143</v>
      </c>
      <c r="K143" s="8">
        <f>COUNTIFS(JOs[Dept],Cand[[#This Row],[Dept]],JOs[Relo],Cand[[#This Row],[Relo]],JOs[2DigZip],Cand[[#This Row],[2DigZip]])+(0.00001*ROW())</f>
        <v>3.00143</v>
      </c>
      <c r="L143" s="47"/>
    </row>
    <row r="144" spans="1:12" x14ac:dyDescent="0.3">
      <c r="A144" s="2">
        <v>9750243</v>
      </c>
      <c r="B144" s="2" t="s">
        <v>4</v>
      </c>
      <c r="C144" s="2" t="s">
        <v>3</v>
      </c>
      <c r="D144" s="2" t="s">
        <v>21</v>
      </c>
      <c r="E144" s="6">
        <v>0</v>
      </c>
      <c r="F144" s="6">
        <v>63141</v>
      </c>
      <c r="G144" s="5" t="str">
        <f t="shared" si="6"/>
        <v>63</v>
      </c>
      <c r="H144" s="8">
        <f>COUNTIFS(JOs[Relo],Cand[[#This Row],[Relo]],JOs[2DigZip],Cand[[#This Row],[2DigZip]])+(0.00001*ROW())</f>
        <v>20.001439999999999</v>
      </c>
      <c r="I144" s="8">
        <f>COUNTIFS(JOs[Dept],Cand[[#This Row],[Dept]],JOs[Relo],Cand[[#This Row],[Relo]],JOs[2DigZip],Cand[[#This Row],[2DigZip]])+(0.00001*ROW())</f>
        <v>3.0014400000000001</v>
      </c>
      <c r="J144" s="8">
        <f>COUNTIFS(JOs[practice],Cand[[#This Row],[practice]],JOs[Status],Cand[[#This Row],[Status]],JOs[Dept],Cand[[#This Row],[Dept]],JOs[Relo],Cand[[#This Row],[Relo]],JOs[2DigZip],Cand[[#This Row],[2DigZip]])+(0.00001*ROW())</f>
        <v>2.0014400000000001</v>
      </c>
      <c r="K144" s="8">
        <f>COUNTIFS(JOs[Dept],Cand[[#This Row],[Dept]],JOs[Relo],Cand[[#This Row],[Relo]],JOs[2DigZip],Cand[[#This Row],[2DigZip]])+(0.00001*ROW())</f>
        <v>3.0014400000000001</v>
      </c>
      <c r="L144" s="47"/>
    </row>
    <row r="145" spans="1:12" x14ac:dyDescent="0.3">
      <c r="A145" s="2">
        <v>9750244</v>
      </c>
      <c r="B145" s="2" t="s">
        <v>4</v>
      </c>
      <c r="C145" s="2" t="s">
        <v>3</v>
      </c>
      <c r="D145" s="2" t="s">
        <v>20</v>
      </c>
      <c r="E145" s="6">
        <v>0</v>
      </c>
      <c r="F145" s="2">
        <v>75075</v>
      </c>
      <c r="G145" s="5" t="str">
        <f t="shared" si="6"/>
        <v>75</v>
      </c>
      <c r="H145" s="8">
        <f>COUNTIFS(JOs[Relo],Cand[[#This Row],[Relo]],JOs[2DigZip],Cand[[#This Row],[2DigZip]])+(0.00001*ROW())</f>
        <v>41.001449999999998</v>
      </c>
      <c r="I145" s="8">
        <f>COUNTIFS(JOs[Dept],Cand[[#This Row],[Dept]],JOs[Relo],Cand[[#This Row],[Relo]],JOs[2DigZip],Cand[[#This Row],[2DigZip]])+(0.00001*ROW())</f>
        <v>18.001449999999998</v>
      </c>
      <c r="J145" s="8">
        <f>COUNTIFS(JOs[practice],Cand[[#This Row],[practice]],JOs[Status],Cand[[#This Row],[Status]],JOs[Dept],Cand[[#This Row],[Dept]],JOs[Relo],Cand[[#This Row],[Relo]],JOs[2DigZip],Cand[[#This Row],[2DigZip]])+(0.00001*ROW())</f>
        <v>12.00145</v>
      </c>
      <c r="K145" s="8">
        <f>COUNTIFS(JOs[Dept],Cand[[#This Row],[Dept]],JOs[Relo],Cand[[#This Row],[Relo]],JOs[2DigZip],Cand[[#This Row],[2DigZip]])+(0.00001*ROW())</f>
        <v>18.001449999999998</v>
      </c>
      <c r="L145" s="47"/>
    </row>
    <row r="146" spans="1:12" x14ac:dyDescent="0.3">
      <c r="A146" s="6">
        <v>9750245</v>
      </c>
      <c r="B146" s="2" t="s">
        <v>4</v>
      </c>
      <c r="C146" s="2" t="s">
        <v>3</v>
      </c>
      <c r="D146" s="2" t="s">
        <v>21</v>
      </c>
      <c r="E146" s="2">
        <v>1</v>
      </c>
      <c r="F146" s="13">
        <v>75075</v>
      </c>
      <c r="G146" s="12" t="str">
        <f t="shared" si="6"/>
        <v>75</v>
      </c>
      <c r="H146" s="10">
        <f>COUNTIFS(JOs[Relo],Cand[[#This Row],[Relo]],JOs[2DigZip],Cand[[#This Row],[2DigZip]])+(0.00001*ROW())</f>
        <v>1.4600000000000001E-3</v>
      </c>
      <c r="I146" s="10">
        <f>COUNTIFS(JOs[Dept],Cand[[#This Row],[Dept]],JOs[Relo],Cand[[#This Row],[Relo]],JOs[2DigZip],Cand[[#This Row],[2DigZip]])+(0.00001*ROW())</f>
        <v>1.4600000000000001E-3</v>
      </c>
      <c r="J146" s="10">
        <f>COUNTIFS(JOs[practice],Cand[[#This Row],[practice]],JOs[Status],Cand[[#This Row],[Status]],JOs[Dept],Cand[[#This Row],[Dept]],JOs[Relo],Cand[[#This Row],[Relo]],JOs[2DigZip],Cand[[#This Row],[2DigZip]])+(0.00001*ROW())</f>
        <v>1.4600000000000001E-3</v>
      </c>
      <c r="K146" s="8">
        <f>COUNTIFS(JOs[Dept],Cand[[#This Row],[Dept]],JOs[Relo],Cand[[#This Row],[Relo]],JOs[2DigZip],Cand[[#This Row],[2DigZip]])+(0.00001*ROW())</f>
        <v>1.4600000000000001E-3</v>
      </c>
      <c r="L146" s="47"/>
    </row>
    <row r="147" spans="1:12" x14ac:dyDescent="0.3">
      <c r="A147" s="6">
        <v>9750246</v>
      </c>
      <c r="B147" s="2" t="s">
        <v>5</v>
      </c>
      <c r="C147" s="2" t="s">
        <v>3</v>
      </c>
      <c r="D147" s="2" t="s">
        <v>21</v>
      </c>
      <c r="E147" s="2">
        <v>0</v>
      </c>
      <c r="F147" s="2">
        <v>90210</v>
      </c>
      <c r="G147" s="5" t="str">
        <f t="shared" ref="G147:G155" si="7">LEFT(F147, 2)</f>
        <v>90</v>
      </c>
      <c r="H147" s="8">
        <f>COUNTIFS(JOs[Relo],Cand[[#This Row],[Relo]],JOs[2DigZip],Cand[[#This Row],[2DigZip]])+(0.00001*ROW())</f>
        <v>26.001470000000001</v>
      </c>
      <c r="I147" s="8">
        <f>COUNTIFS(JOs[Dept],Cand[[#This Row],[Dept]],JOs[Relo],Cand[[#This Row],[Relo]],JOs[2DigZip],Cand[[#This Row],[2DigZip]])+(0.00001*ROW())</f>
        <v>12.001469999999999</v>
      </c>
      <c r="J147" s="8">
        <f>COUNTIFS(JOs[practice],Cand[[#This Row],[practice]],JOs[Status],Cand[[#This Row],[Status]],JOs[Dept],Cand[[#This Row],[Dept]],JOs[Relo],Cand[[#This Row],[Relo]],JOs[2DigZip],Cand[[#This Row],[2DigZip]])+(0.00001*ROW())</f>
        <v>6.0014700000000003</v>
      </c>
      <c r="K147" s="8">
        <f>COUNTIFS(JOs[Dept],Cand[[#This Row],[Dept]],JOs[Relo],Cand[[#This Row],[Relo]],JOs[2DigZip],Cand[[#This Row],[2DigZip]])+(0.00001*ROW())</f>
        <v>12.001469999999999</v>
      </c>
      <c r="L147" s="47"/>
    </row>
    <row r="148" spans="1:12" x14ac:dyDescent="0.3">
      <c r="A148" s="2">
        <v>9750247</v>
      </c>
      <c r="B148" s="2" t="s">
        <v>4</v>
      </c>
      <c r="C148" s="2" t="s">
        <v>3</v>
      </c>
      <c r="D148" s="2" t="s">
        <v>21</v>
      </c>
      <c r="E148" s="2">
        <v>0</v>
      </c>
      <c r="F148" s="2">
        <v>63141</v>
      </c>
      <c r="G148" s="5" t="str">
        <f t="shared" si="7"/>
        <v>63</v>
      </c>
      <c r="H148" s="8">
        <f>COUNTIFS(JOs[Relo],Cand[[#This Row],[Relo]],JOs[2DigZip],Cand[[#This Row],[2DigZip]])+(0.00001*ROW())</f>
        <v>20.001480000000001</v>
      </c>
      <c r="I148" s="8">
        <f>COUNTIFS(JOs[Dept],Cand[[#This Row],[Dept]],JOs[Relo],Cand[[#This Row],[Relo]],JOs[2DigZip],Cand[[#This Row],[2DigZip]])+(0.00001*ROW())</f>
        <v>3.0014799999999999</v>
      </c>
      <c r="J148" s="8">
        <f>COUNTIFS(JOs[practice],Cand[[#This Row],[practice]],JOs[Status],Cand[[#This Row],[Status]],JOs[Dept],Cand[[#This Row],[Dept]],JOs[Relo],Cand[[#This Row],[Relo]],JOs[2DigZip],Cand[[#This Row],[2DigZip]])+(0.00001*ROW())</f>
        <v>2.0014799999999999</v>
      </c>
      <c r="K148" s="8">
        <f>COUNTIFS(JOs[Dept],Cand[[#This Row],[Dept]],JOs[Relo],Cand[[#This Row],[Relo]],JOs[2DigZip],Cand[[#This Row],[2DigZip]])+(0.00001*ROW())</f>
        <v>3.0014799999999999</v>
      </c>
      <c r="L148" s="47"/>
    </row>
    <row r="149" spans="1:12" x14ac:dyDescent="0.3">
      <c r="A149" s="6">
        <v>9750248</v>
      </c>
      <c r="B149" s="2" t="s">
        <v>5</v>
      </c>
      <c r="C149" s="2" t="s">
        <v>3</v>
      </c>
      <c r="D149" s="2" t="s">
        <v>20</v>
      </c>
      <c r="E149" s="2">
        <v>0</v>
      </c>
      <c r="F149" s="2">
        <v>75075</v>
      </c>
      <c r="G149" s="5" t="str">
        <f t="shared" si="7"/>
        <v>75</v>
      </c>
      <c r="H149" s="8">
        <f>COUNTIFS(JOs[Relo],Cand[[#This Row],[Relo]],JOs[2DigZip],Cand[[#This Row],[2DigZip]])+(0.00001*ROW())</f>
        <v>41.001489999999997</v>
      </c>
      <c r="I149" s="8">
        <f>COUNTIFS(JOs[Dept],Cand[[#This Row],[Dept]],JOs[Relo],Cand[[#This Row],[Relo]],JOs[2DigZip],Cand[[#This Row],[2DigZip]])+(0.00001*ROW())</f>
        <v>18.00149</v>
      </c>
      <c r="J149" s="8">
        <f>COUNTIFS(JOs[practice],Cand[[#This Row],[practice]],JOs[Status],Cand[[#This Row],[Status]],JOs[Dept],Cand[[#This Row],[Dept]],JOs[Relo],Cand[[#This Row],[Relo]],JOs[2DigZip],Cand[[#This Row],[2DigZip]])+(0.00001*ROW())</f>
        <v>3.00149</v>
      </c>
      <c r="K149" s="8">
        <f>COUNTIFS(JOs[Dept],Cand[[#This Row],[Dept]],JOs[Relo],Cand[[#This Row],[Relo]],JOs[2DigZip],Cand[[#This Row],[2DigZip]])+(0.00001*ROW())</f>
        <v>18.00149</v>
      </c>
      <c r="L149" s="47"/>
    </row>
    <row r="150" spans="1:12" x14ac:dyDescent="0.3">
      <c r="A150" s="6">
        <v>9750249</v>
      </c>
      <c r="B150" s="2" t="s">
        <v>5</v>
      </c>
      <c r="C150" s="2" t="s">
        <v>3</v>
      </c>
      <c r="D150" s="2" t="s">
        <v>22</v>
      </c>
      <c r="E150" s="2">
        <v>0</v>
      </c>
      <c r="F150" s="2">
        <v>63141</v>
      </c>
      <c r="G150" s="5" t="str">
        <f t="shared" si="7"/>
        <v>63</v>
      </c>
      <c r="H150" s="8">
        <f>COUNTIFS(JOs[Relo],Cand[[#This Row],[Relo]],JOs[2DigZip],Cand[[#This Row],[2DigZip]])+(0.00001*ROW())</f>
        <v>20.0015</v>
      </c>
      <c r="I150" s="8">
        <f>COUNTIFS(JOs[Dept],Cand[[#This Row],[Dept]],JOs[Relo],Cand[[#This Row],[Relo]],JOs[2DigZip],Cand[[#This Row],[2DigZip]])+(0.00001*ROW())</f>
        <v>10.0015</v>
      </c>
      <c r="J150" s="8">
        <f>COUNTIFS(JOs[practice],Cand[[#This Row],[practice]],JOs[Status],Cand[[#This Row],[Status]],JOs[Dept],Cand[[#This Row],[Dept]],JOs[Relo],Cand[[#This Row],[Relo]],JOs[2DigZip],Cand[[#This Row],[2DigZip]])+(0.00001*ROW())</f>
        <v>3.0015000000000001</v>
      </c>
      <c r="K150" s="8">
        <f>COUNTIFS(JOs[Dept],Cand[[#This Row],[Dept]],JOs[Relo],Cand[[#This Row],[Relo]],JOs[2DigZip],Cand[[#This Row],[2DigZip]])+(0.00001*ROW())</f>
        <v>10.0015</v>
      </c>
      <c r="L150" s="47"/>
    </row>
    <row r="151" spans="1:12" x14ac:dyDescent="0.3">
      <c r="A151" s="2">
        <v>9750250</v>
      </c>
      <c r="B151" s="2" t="s">
        <v>5</v>
      </c>
      <c r="C151" s="2" t="s">
        <v>3</v>
      </c>
      <c r="D151" s="6" t="s">
        <v>20</v>
      </c>
      <c r="E151" s="6">
        <v>1</v>
      </c>
      <c r="F151" s="2">
        <v>90210</v>
      </c>
      <c r="G151" s="5" t="str">
        <f t="shared" si="7"/>
        <v>90</v>
      </c>
      <c r="H151" s="8">
        <f>COUNTIFS(JOs[Relo],Cand[[#This Row],[Relo]],JOs[2DigZip],Cand[[#This Row],[2DigZip]])+(0.00001*ROW())</f>
        <v>1.0015099999999999</v>
      </c>
      <c r="I151" s="8">
        <f>COUNTIFS(JOs[Dept],Cand[[#This Row],[Dept]],JOs[Relo],Cand[[#This Row],[Relo]],JOs[2DigZip],Cand[[#This Row],[2DigZip]])+(0.00001*ROW())</f>
        <v>1.5100000000000001E-3</v>
      </c>
      <c r="J151" s="8">
        <f>COUNTIFS(JOs[practice],Cand[[#This Row],[practice]],JOs[Status],Cand[[#This Row],[Status]],JOs[Dept],Cand[[#This Row],[Dept]],JOs[Relo],Cand[[#This Row],[Relo]],JOs[2DigZip],Cand[[#This Row],[2DigZip]])+(0.00001*ROW())</f>
        <v>1.5100000000000001E-3</v>
      </c>
      <c r="K151" s="8">
        <f>COUNTIFS(JOs[Dept],Cand[[#This Row],[Dept]],JOs[Relo],Cand[[#This Row],[Relo]],JOs[2DigZip],Cand[[#This Row],[2DigZip]])+(0.00001*ROW())</f>
        <v>1.5100000000000001E-3</v>
      </c>
      <c r="L151" s="47"/>
    </row>
    <row r="152" spans="1:12" x14ac:dyDescent="0.3">
      <c r="A152" s="6">
        <v>9750251</v>
      </c>
      <c r="B152" s="2" t="s">
        <v>4</v>
      </c>
      <c r="C152" s="2" t="s">
        <v>3</v>
      </c>
      <c r="D152" s="2" t="s">
        <v>21</v>
      </c>
      <c r="E152" s="6">
        <v>0</v>
      </c>
      <c r="F152" s="6">
        <v>63141</v>
      </c>
      <c r="G152" s="5" t="str">
        <f t="shared" si="7"/>
        <v>63</v>
      </c>
      <c r="H152" s="8">
        <f>COUNTIFS(JOs[Relo],Cand[[#This Row],[Relo]],JOs[2DigZip],Cand[[#This Row],[2DigZip]])+(0.00001*ROW())</f>
        <v>20.001519999999999</v>
      </c>
      <c r="I152" s="8">
        <f>COUNTIFS(JOs[Dept],Cand[[#This Row],[Dept]],JOs[Relo],Cand[[#This Row],[Relo]],JOs[2DigZip],Cand[[#This Row],[2DigZip]])+(0.00001*ROW())</f>
        <v>3.0015200000000002</v>
      </c>
      <c r="J152" s="8">
        <f>COUNTIFS(JOs[practice],Cand[[#This Row],[practice]],JOs[Status],Cand[[#This Row],[Status]],JOs[Dept],Cand[[#This Row],[Dept]],JOs[Relo],Cand[[#This Row],[Relo]],JOs[2DigZip],Cand[[#This Row],[2DigZip]])+(0.00001*ROW())</f>
        <v>2.0015200000000002</v>
      </c>
      <c r="K152" s="8">
        <f>COUNTIFS(JOs[Dept],Cand[[#This Row],[Dept]],JOs[Relo],Cand[[#This Row],[Relo]],JOs[2DigZip],Cand[[#This Row],[2DigZip]])+(0.00001*ROW())</f>
        <v>3.0015200000000002</v>
      </c>
      <c r="L152" s="47"/>
    </row>
    <row r="153" spans="1:12" x14ac:dyDescent="0.3">
      <c r="A153" s="6">
        <v>9750252</v>
      </c>
      <c r="B153" s="2" t="s">
        <v>5</v>
      </c>
      <c r="C153" s="2" t="s">
        <v>3</v>
      </c>
      <c r="D153" s="6" t="s">
        <v>22</v>
      </c>
      <c r="E153" s="6">
        <v>0</v>
      </c>
      <c r="F153" s="2">
        <v>90210</v>
      </c>
      <c r="G153" s="5" t="str">
        <f t="shared" si="7"/>
        <v>90</v>
      </c>
      <c r="H153" s="8">
        <f>COUNTIFS(JOs[Relo],Cand[[#This Row],[Relo]],JOs[2DigZip],Cand[[#This Row],[2DigZip]])+(0.00001*ROW())</f>
        <v>26.001529999999999</v>
      </c>
      <c r="I153" s="8">
        <f>COUNTIFS(JOs[Dept],Cand[[#This Row],[Dept]],JOs[Relo],Cand[[#This Row],[Relo]],JOs[2DigZip],Cand[[#This Row],[2DigZip]])+(0.00001*ROW())</f>
        <v>4.0015299999999998</v>
      </c>
      <c r="J153" s="8">
        <f>COUNTIFS(JOs[practice],Cand[[#This Row],[practice]],JOs[Status],Cand[[#This Row],[Status]],JOs[Dept],Cand[[#This Row],[Dept]],JOs[Relo],Cand[[#This Row],[Relo]],JOs[2DigZip],Cand[[#This Row],[2DigZip]])+(0.00001*ROW())</f>
        <v>3.0015299999999998</v>
      </c>
      <c r="K153" s="8">
        <f>COUNTIFS(JOs[Dept],Cand[[#This Row],[Dept]],JOs[Relo],Cand[[#This Row],[Relo]],JOs[2DigZip],Cand[[#This Row],[2DigZip]])+(0.00001*ROW())</f>
        <v>4.0015299999999998</v>
      </c>
      <c r="L153" s="47"/>
    </row>
    <row r="154" spans="1:12" x14ac:dyDescent="0.3">
      <c r="A154" s="2">
        <v>9750253</v>
      </c>
      <c r="B154" s="2" t="s">
        <v>4</v>
      </c>
      <c r="C154" s="2" t="s">
        <v>3</v>
      </c>
      <c r="D154" s="2" t="s">
        <v>22</v>
      </c>
      <c r="E154" s="6">
        <v>0</v>
      </c>
      <c r="F154" s="2">
        <v>75075</v>
      </c>
      <c r="G154" s="5" t="str">
        <f t="shared" si="7"/>
        <v>75</v>
      </c>
      <c r="H154" s="8">
        <f>COUNTIFS(JOs[Relo],Cand[[#This Row],[Relo]],JOs[2DigZip],Cand[[#This Row],[2DigZip]])+(0.00001*ROW())</f>
        <v>41.001539999999999</v>
      </c>
      <c r="I154" s="8">
        <f>COUNTIFS(JOs[Dept],Cand[[#This Row],[Dept]],JOs[Relo],Cand[[#This Row],[Relo]],JOs[2DigZip],Cand[[#This Row],[2DigZip]])+(0.00001*ROW())</f>
        <v>15.00154</v>
      </c>
      <c r="J154" s="8">
        <f>COUNTIFS(JOs[practice],Cand[[#This Row],[practice]],JOs[Status],Cand[[#This Row],[Status]],JOs[Dept],Cand[[#This Row],[Dept]],JOs[Relo],Cand[[#This Row],[Relo]],JOs[2DigZip],Cand[[#This Row],[2DigZip]])+(0.00001*ROW())</f>
        <v>2.0015399999999999</v>
      </c>
      <c r="K154" s="8">
        <f>COUNTIFS(JOs[Dept],Cand[[#This Row],[Dept]],JOs[Relo],Cand[[#This Row],[Relo]],JOs[2DigZip],Cand[[#This Row],[2DigZip]])+(0.00001*ROW())</f>
        <v>15.00154</v>
      </c>
      <c r="L154" s="47"/>
    </row>
    <row r="155" spans="1:12" x14ac:dyDescent="0.3">
      <c r="A155" s="6">
        <v>9750254</v>
      </c>
      <c r="B155" s="2" t="s">
        <v>4</v>
      </c>
      <c r="C155" s="2" t="s">
        <v>3</v>
      </c>
      <c r="D155" s="2" t="s">
        <v>21</v>
      </c>
      <c r="E155" s="2">
        <v>0</v>
      </c>
      <c r="F155" s="2">
        <v>63141</v>
      </c>
      <c r="G155" s="5" t="str">
        <f t="shared" si="7"/>
        <v>63</v>
      </c>
      <c r="H155" s="8">
        <f>COUNTIFS(JOs[Relo],Cand[[#This Row],[Relo]],JOs[2DigZip],Cand[[#This Row],[2DigZip]])+(0.00001*ROW())</f>
        <v>20.001550000000002</v>
      </c>
      <c r="I155" s="8">
        <f>COUNTIFS(JOs[Dept],Cand[[#This Row],[Dept]],JOs[Relo],Cand[[#This Row],[Relo]],JOs[2DigZip],Cand[[#This Row],[2DigZip]])+(0.00001*ROW())</f>
        <v>3.0015499999999999</v>
      </c>
      <c r="J155" s="8">
        <f>COUNTIFS(JOs[practice],Cand[[#This Row],[practice]],JOs[Status],Cand[[#This Row],[Status]],JOs[Dept],Cand[[#This Row],[Dept]],JOs[Relo],Cand[[#This Row],[Relo]],JOs[2DigZip],Cand[[#This Row],[2DigZip]])+(0.00001*ROW())</f>
        <v>2.0015499999999999</v>
      </c>
      <c r="K155" s="8">
        <f>COUNTIFS(JOs[Dept],Cand[[#This Row],[Dept]],JOs[Relo],Cand[[#This Row],[Relo]],JOs[2DigZip],Cand[[#This Row],[2DigZip]])+(0.00001*ROW())</f>
        <v>3.0015499999999999</v>
      </c>
      <c r="L155" s="47"/>
    </row>
    <row r="156" spans="1:12" x14ac:dyDescent="0.3">
      <c r="A156" s="6">
        <v>9750255</v>
      </c>
      <c r="B156" s="2" t="s">
        <v>5</v>
      </c>
      <c r="C156" s="2" t="s">
        <v>3</v>
      </c>
      <c r="D156" s="6" t="s">
        <v>20</v>
      </c>
      <c r="E156" s="6">
        <v>1</v>
      </c>
      <c r="F156" s="2">
        <v>90210</v>
      </c>
      <c r="G156" s="5" t="str">
        <f t="shared" ref="G156:G190" si="8">LEFT(F156, 2)</f>
        <v>90</v>
      </c>
      <c r="H156" s="8">
        <f>COUNTIFS(JOs[Relo],Cand[[#This Row],[Relo]],JOs[2DigZip],Cand[[#This Row],[2DigZip]])+(0.00001*ROW())</f>
        <v>1.00156</v>
      </c>
      <c r="I156" s="8">
        <f>COUNTIFS(JOs[Dept],Cand[[#This Row],[Dept]],JOs[Relo],Cand[[#This Row],[Relo]],JOs[2DigZip],Cand[[#This Row],[2DigZip]])+(0.00001*ROW())</f>
        <v>1.5600000000000002E-3</v>
      </c>
      <c r="J156" s="8">
        <f>COUNTIFS(JOs[practice],Cand[[#This Row],[practice]],JOs[Status],Cand[[#This Row],[Status]],JOs[Dept],Cand[[#This Row],[Dept]],JOs[Relo],Cand[[#This Row],[Relo]],JOs[2DigZip],Cand[[#This Row],[2DigZip]])+(0.00001*ROW())</f>
        <v>1.5600000000000002E-3</v>
      </c>
      <c r="K156" s="8">
        <f>COUNTIFS(JOs[Dept],Cand[[#This Row],[Dept]],JOs[Relo],Cand[[#This Row],[Relo]],JOs[2DigZip],Cand[[#This Row],[2DigZip]])+(0.00001*ROW())</f>
        <v>1.5600000000000002E-3</v>
      </c>
      <c r="L156" s="47"/>
    </row>
    <row r="157" spans="1:12" x14ac:dyDescent="0.3">
      <c r="A157" s="2">
        <v>9750256</v>
      </c>
      <c r="B157" s="2" t="s">
        <v>4</v>
      </c>
      <c r="C157" s="2" t="s">
        <v>3</v>
      </c>
      <c r="D157" s="2" t="s">
        <v>21</v>
      </c>
      <c r="E157" s="6">
        <v>0</v>
      </c>
      <c r="F157" s="6">
        <v>63141</v>
      </c>
      <c r="G157" s="5" t="str">
        <f t="shared" si="8"/>
        <v>63</v>
      </c>
      <c r="H157" s="8">
        <f>COUNTIFS(JOs[Relo],Cand[[#This Row],[Relo]],JOs[2DigZip],Cand[[#This Row],[2DigZip]])+(0.00001*ROW())</f>
        <v>20.001570000000001</v>
      </c>
      <c r="I157" s="8">
        <f>COUNTIFS(JOs[Dept],Cand[[#This Row],[Dept]],JOs[Relo],Cand[[#This Row],[Relo]],JOs[2DigZip],Cand[[#This Row],[2DigZip]])+(0.00001*ROW())</f>
        <v>3.0015700000000001</v>
      </c>
      <c r="J157" s="8">
        <f>COUNTIFS(JOs[practice],Cand[[#This Row],[practice]],JOs[Status],Cand[[#This Row],[Status]],JOs[Dept],Cand[[#This Row],[Dept]],JOs[Relo],Cand[[#This Row],[Relo]],JOs[2DigZip],Cand[[#This Row],[2DigZip]])+(0.00001*ROW())</f>
        <v>2.0015700000000001</v>
      </c>
      <c r="K157" s="8">
        <f>COUNTIFS(JOs[Dept],Cand[[#This Row],[Dept]],JOs[Relo],Cand[[#This Row],[Relo]],JOs[2DigZip],Cand[[#This Row],[2DigZip]])+(0.00001*ROW())</f>
        <v>3.0015700000000001</v>
      </c>
      <c r="L157" s="47"/>
    </row>
    <row r="158" spans="1:12" x14ac:dyDescent="0.3">
      <c r="A158" s="6">
        <v>9750257</v>
      </c>
      <c r="B158" s="2" t="s">
        <v>5</v>
      </c>
      <c r="C158" s="2" t="s">
        <v>3</v>
      </c>
      <c r="D158" s="6" t="s">
        <v>22</v>
      </c>
      <c r="E158" s="6">
        <v>0</v>
      </c>
      <c r="F158" s="2">
        <v>90210</v>
      </c>
      <c r="G158" s="5" t="str">
        <f t="shared" si="8"/>
        <v>90</v>
      </c>
      <c r="H158" s="8">
        <f>COUNTIFS(JOs[Relo],Cand[[#This Row],[Relo]],JOs[2DigZip],Cand[[#This Row],[2DigZip]])+(0.00001*ROW())</f>
        <v>26.001580000000001</v>
      </c>
      <c r="I158" s="8">
        <f>COUNTIFS(JOs[Dept],Cand[[#This Row],[Dept]],JOs[Relo],Cand[[#This Row],[Relo]],JOs[2DigZip],Cand[[#This Row],[2DigZip]])+(0.00001*ROW())</f>
        <v>4.0015799999999997</v>
      </c>
      <c r="J158" s="8">
        <f>COUNTIFS(JOs[practice],Cand[[#This Row],[practice]],JOs[Status],Cand[[#This Row],[Status]],JOs[Dept],Cand[[#This Row],[Dept]],JOs[Relo],Cand[[#This Row],[Relo]],JOs[2DigZip],Cand[[#This Row],[2DigZip]])+(0.00001*ROW())</f>
        <v>3.0015800000000001</v>
      </c>
      <c r="K158" s="8">
        <f>COUNTIFS(JOs[Dept],Cand[[#This Row],[Dept]],JOs[Relo],Cand[[#This Row],[Relo]],JOs[2DigZip],Cand[[#This Row],[2DigZip]])+(0.00001*ROW())</f>
        <v>4.0015799999999997</v>
      </c>
      <c r="L158" s="47"/>
    </row>
    <row r="159" spans="1:12" x14ac:dyDescent="0.3">
      <c r="A159" s="6">
        <v>9750258</v>
      </c>
      <c r="B159" s="2" t="s">
        <v>4</v>
      </c>
      <c r="C159" s="2" t="s">
        <v>3</v>
      </c>
      <c r="D159" s="2" t="s">
        <v>22</v>
      </c>
      <c r="E159" s="6">
        <v>0</v>
      </c>
      <c r="F159" s="2">
        <v>75075</v>
      </c>
      <c r="G159" s="5" t="str">
        <f t="shared" si="8"/>
        <v>75</v>
      </c>
      <c r="H159" s="8">
        <f>COUNTIFS(JOs[Relo],Cand[[#This Row],[Relo]],JOs[2DigZip],Cand[[#This Row],[2DigZip]])+(0.00001*ROW())</f>
        <v>41.00159</v>
      </c>
      <c r="I159" s="8">
        <f>COUNTIFS(JOs[Dept],Cand[[#This Row],[Dept]],JOs[Relo],Cand[[#This Row],[Relo]],JOs[2DigZip],Cand[[#This Row],[2DigZip]])+(0.00001*ROW())</f>
        <v>15.00159</v>
      </c>
      <c r="J159" s="8">
        <f>COUNTIFS(JOs[practice],Cand[[#This Row],[practice]],JOs[Status],Cand[[#This Row],[Status]],JOs[Dept],Cand[[#This Row],[Dept]],JOs[Relo],Cand[[#This Row],[Relo]],JOs[2DigZip],Cand[[#This Row],[2DigZip]])+(0.00001*ROW())</f>
        <v>2.0015900000000002</v>
      </c>
      <c r="K159" s="8">
        <f>COUNTIFS(JOs[Dept],Cand[[#This Row],[Dept]],JOs[Relo],Cand[[#This Row],[Relo]],JOs[2DigZip],Cand[[#This Row],[2DigZip]])+(0.00001*ROW())</f>
        <v>15.00159</v>
      </c>
      <c r="L159" s="47"/>
    </row>
    <row r="160" spans="1:12" x14ac:dyDescent="0.3">
      <c r="A160" s="2">
        <v>9750259</v>
      </c>
      <c r="B160" s="2" t="s">
        <v>4</v>
      </c>
      <c r="C160" s="2" t="s">
        <v>3</v>
      </c>
      <c r="D160" s="2" t="s">
        <v>21</v>
      </c>
      <c r="E160" s="2">
        <v>0</v>
      </c>
      <c r="F160" s="2">
        <v>63141</v>
      </c>
      <c r="G160" s="5" t="str">
        <f t="shared" si="8"/>
        <v>63</v>
      </c>
      <c r="H160" s="8">
        <f>COUNTIFS(JOs[Relo],Cand[[#This Row],[Relo]],JOs[2DigZip],Cand[[#This Row],[2DigZip]])+(0.00001*ROW())</f>
        <v>20.0016</v>
      </c>
      <c r="I160" s="8">
        <f>COUNTIFS(JOs[Dept],Cand[[#This Row],[Dept]],JOs[Relo],Cand[[#This Row],[Relo]],JOs[2DigZip],Cand[[#This Row],[2DigZip]])+(0.00001*ROW())</f>
        <v>3.0015999999999998</v>
      </c>
      <c r="J160" s="8">
        <f>COUNTIFS(JOs[practice],Cand[[#This Row],[practice]],JOs[Status],Cand[[#This Row],[Status]],JOs[Dept],Cand[[#This Row],[Dept]],JOs[Relo],Cand[[#This Row],[Relo]],JOs[2DigZip],Cand[[#This Row],[2DigZip]])+(0.00001*ROW())</f>
        <v>2.0015999999999998</v>
      </c>
      <c r="K160" s="8">
        <f>COUNTIFS(JOs[Dept],Cand[[#This Row],[Dept]],JOs[Relo],Cand[[#This Row],[Relo]],JOs[2DigZip],Cand[[#This Row],[2DigZip]])+(0.00001*ROW())</f>
        <v>3.0015999999999998</v>
      </c>
      <c r="L160" s="47"/>
    </row>
    <row r="161" spans="1:12" x14ac:dyDescent="0.3">
      <c r="A161" s="6">
        <v>9750260</v>
      </c>
      <c r="B161" s="2" t="s">
        <v>4</v>
      </c>
      <c r="C161" s="2" t="s">
        <v>3</v>
      </c>
      <c r="D161" s="2" t="s">
        <v>21</v>
      </c>
      <c r="E161" s="2">
        <v>0</v>
      </c>
      <c r="F161" s="2">
        <v>63141</v>
      </c>
      <c r="G161" s="5" t="str">
        <f t="shared" si="8"/>
        <v>63</v>
      </c>
      <c r="H161" s="8">
        <f>COUNTIFS(JOs[Relo],Cand[[#This Row],[Relo]],JOs[2DigZip],Cand[[#This Row],[2DigZip]])+(0.00001*ROW())</f>
        <v>20.001609999999999</v>
      </c>
      <c r="I161" s="8">
        <f>COUNTIFS(JOs[Dept],Cand[[#This Row],[Dept]],JOs[Relo],Cand[[#This Row],[Relo]],JOs[2DigZip],Cand[[#This Row],[2DigZip]])+(0.00001*ROW())</f>
        <v>3.0016099999999999</v>
      </c>
      <c r="J161" s="8">
        <f>COUNTIFS(JOs[practice],Cand[[#This Row],[practice]],JOs[Status],Cand[[#This Row],[Status]],JOs[Dept],Cand[[#This Row],[Dept]],JOs[Relo],Cand[[#This Row],[Relo]],JOs[2DigZip],Cand[[#This Row],[2DigZip]])+(0.00001*ROW())</f>
        <v>2.0016099999999999</v>
      </c>
      <c r="K161" s="8">
        <f>COUNTIFS(JOs[Dept],Cand[[#This Row],[Dept]],JOs[Relo],Cand[[#This Row],[Relo]],JOs[2DigZip],Cand[[#This Row],[2DigZip]])+(0.00001*ROW())</f>
        <v>3.0016099999999999</v>
      </c>
      <c r="L161" s="47"/>
    </row>
    <row r="162" spans="1:12" x14ac:dyDescent="0.3">
      <c r="A162" s="6">
        <v>9750261</v>
      </c>
      <c r="B162" s="2" t="s">
        <v>5</v>
      </c>
      <c r="C162" s="2" t="s">
        <v>3</v>
      </c>
      <c r="D162" s="2" t="s">
        <v>21</v>
      </c>
      <c r="E162" s="2">
        <v>0</v>
      </c>
      <c r="F162" s="6">
        <v>75075</v>
      </c>
      <c r="G162" s="5" t="str">
        <f t="shared" si="8"/>
        <v>75</v>
      </c>
      <c r="H162" s="8">
        <f>COUNTIFS(JOs[Relo],Cand[[#This Row],[Relo]],JOs[2DigZip],Cand[[#This Row],[2DigZip]])+(0.00001*ROW())</f>
        <v>41.001620000000003</v>
      </c>
      <c r="I162" s="8">
        <f>COUNTIFS(JOs[Dept],Cand[[#This Row],[Dept]],JOs[Relo],Cand[[#This Row],[Relo]],JOs[2DigZip],Cand[[#This Row],[2DigZip]])+(0.00001*ROW())</f>
        <v>8.0016200000000008</v>
      </c>
      <c r="J162" s="8">
        <f>COUNTIFS(JOs[practice],Cand[[#This Row],[practice]],JOs[Status],Cand[[#This Row],[Status]],JOs[Dept],Cand[[#This Row],[Dept]],JOs[Relo],Cand[[#This Row],[Relo]],JOs[2DigZip],Cand[[#This Row],[2DigZip]])+(0.00001*ROW())</f>
        <v>5.00162</v>
      </c>
      <c r="K162" s="8">
        <f>COUNTIFS(JOs[Dept],Cand[[#This Row],[Dept]],JOs[Relo],Cand[[#This Row],[Relo]],JOs[2DigZip],Cand[[#This Row],[2DigZip]])+(0.00001*ROW())</f>
        <v>8.0016200000000008</v>
      </c>
      <c r="L162" s="47"/>
    </row>
    <row r="163" spans="1:12" x14ac:dyDescent="0.3">
      <c r="A163" s="2">
        <v>9750262</v>
      </c>
      <c r="B163" s="2" t="s">
        <v>4</v>
      </c>
      <c r="C163" s="2" t="s">
        <v>8</v>
      </c>
      <c r="D163" s="2" t="s">
        <v>20</v>
      </c>
      <c r="E163" s="6">
        <v>1</v>
      </c>
      <c r="F163" s="2">
        <v>63017</v>
      </c>
      <c r="G163" s="5" t="str">
        <f t="shared" si="8"/>
        <v>63</v>
      </c>
      <c r="H163" s="8">
        <f>COUNTIFS(JOs[Relo],Cand[[#This Row],[Relo]],JOs[2DigZip],Cand[[#This Row],[2DigZip]])+(0.00001*ROW())</f>
        <v>2.00163</v>
      </c>
      <c r="I163" s="8">
        <f>COUNTIFS(JOs[Dept],Cand[[#This Row],[Dept]],JOs[Relo],Cand[[#This Row],[Relo]],JOs[2DigZip],Cand[[#This Row],[2DigZip]])+(0.00001*ROW())</f>
        <v>1.00163</v>
      </c>
      <c r="J163" s="8">
        <f>COUNTIFS(JOs[practice],Cand[[#This Row],[practice]],JOs[Status],Cand[[#This Row],[Status]],JOs[Dept],Cand[[#This Row],[Dept]],JOs[Relo],Cand[[#This Row],[Relo]],JOs[2DigZip],Cand[[#This Row],[2DigZip]])+(0.00001*ROW())</f>
        <v>1.6300000000000002E-3</v>
      </c>
      <c r="K163" s="8">
        <f>COUNTIFS(JOs[Dept],Cand[[#This Row],[Dept]],JOs[Relo],Cand[[#This Row],[Relo]],JOs[2DigZip],Cand[[#This Row],[2DigZip]])+(0.00001*ROW())</f>
        <v>1.00163</v>
      </c>
      <c r="L163" s="47"/>
    </row>
    <row r="164" spans="1:12" x14ac:dyDescent="0.3">
      <c r="A164" s="6">
        <v>9750263</v>
      </c>
      <c r="B164" s="2" t="s">
        <v>5</v>
      </c>
      <c r="C164" s="2" t="s">
        <v>3</v>
      </c>
      <c r="D164" s="2" t="s">
        <v>22</v>
      </c>
      <c r="E164" s="2">
        <v>0</v>
      </c>
      <c r="F164" s="2">
        <v>75075</v>
      </c>
      <c r="G164" s="5" t="str">
        <f t="shared" si="8"/>
        <v>75</v>
      </c>
      <c r="H164" s="8">
        <f>COUNTIFS(JOs[Relo],Cand[[#This Row],[Relo]],JOs[2DigZip],Cand[[#This Row],[2DigZip]])+(0.00001*ROW())</f>
        <v>41.001640000000002</v>
      </c>
      <c r="I164" s="8">
        <f>COUNTIFS(JOs[Dept],Cand[[#This Row],[Dept]],JOs[Relo],Cand[[#This Row],[Relo]],JOs[2DigZip],Cand[[#This Row],[2DigZip]])+(0.00001*ROW())</f>
        <v>15.00164</v>
      </c>
      <c r="J164" s="8">
        <f>COUNTIFS(JOs[practice],Cand[[#This Row],[practice]],JOs[Status],Cand[[#This Row],[Status]],JOs[Dept],Cand[[#This Row],[Dept]],JOs[Relo],Cand[[#This Row],[Relo]],JOs[2DigZip],Cand[[#This Row],[2DigZip]])+(0.00001*ROW())</f>
        <v>7.0016400000000001</v>
      </c>
      <c r="K164" s="8">
        <f>COUNTIFS(JOs[Dept],Cand[[#This Row],[Dept]],JOs[Relo],Cand[[#This Row],[Relo]],JOs[2DigZip],Cand[[#This Row],[2DigZip]])+(0.00001*ROW())</f>
        <v>15.00164</v>
      </c>
      <c r="L164" s="47"/>
    </row>
    <row r="165" spans="1:12" x14ac:dyDescent="0.3">
      <c r="A165" s="6">
        <v>9750264</v>
      </c>
      <c r="B165" s="2" t="s">
        <v>4</v>
      </c>
      <c r="C165" s="2" t="s">
        <v>8</v>
      </c>
      <c r="D165" s="6" t="s">
        <v>20</v>
      </c>
      <c r="E165" s="6">
        <v>0</v>
      </c>
      <c r="F165" s="2">
        <v>63017</v>
      </c>
      <c r="G165" s="5" t="str">
        <f t="shared" si="8"/>
        <v>63</v>
      </c>
      <c r="H165" s="8">
        <f>COUNTIFS(JOs[Relo],Cand[[#This Row],[Relo]],JOs[2DigZip],Cand[[#This Row],[2DigZip]])+(0.00001*ROW())</f>
        <v>20.001650000000001</v>
      </c>
      <c r="I165" s="8">
        <f>COUNTIFS(JOs[Dept],Cand[[#This Row],[Dept]],JOs[Relo],Cand[[#This Row],[Relo]],JOs[2DigZip],Cand[[#This Row],[2DigZip]])+(0.00001*ROW())</f>
        <v>7.0016499999999997</v>
      </c>
      <c r="J165" s="8">
        <f>COUNTIFS(JOs[practice],Cand[[#This Row],[practice]],JOs[Status],Cand[[#This Row],[Status]],JOs[Dept],Cand[[#This Row],[Dept]],JOs[Relo],Cand[[#This Row],[Relo]],JOs[2DigZip],Cand[[#This Row],[2DigZip]])+(0.00001*ROW())</f>
        <v>1.0016499999999999</v>
      </c>
      <c r="K165" s="8">
        <f>COUNTIFS(JOs[Dept],Cand[[#This Row],[Dept]],JOs[Relo],Cand[[#This Row],[Relo]],JOs[2DigZip],Cand[[#This Row],[2DigZip]])+(0.00001*ROW())</f>
        <v>7.0016499999999997</v>
      </c>
      <c r="L165" s="47"/>
    </row>
    <row r="166" spans="1:12" x14ac:dyDescent="0.3">
      <c r="A166" s="2">
        <v>9750265</v>
      </c>
      <c r="B166" s="2" t="s">
        <v>5</v>
      </c>
      <c r="C166" s="2" t="s">
        <v>3</v>
      </c>
      <c r="D166" s="2" t="s">
        <v>22</v>
      </c>
      <c r="E166" s="2">
        <v>0</v>
      </c>
      <c r="F166" s="6">
        <v>63141</v>
      </c>
      <c r="G166" s="5" t="str">
        <f t="shared" si="8"/>
        <v>63</v>
      </c>
      <c r="H166" s="8">
        <f>COUNTIFS(JOs[Relo],Cand[[#This Row],[Relo]],JOs[2DigZip],Cand[[#This Row],[2DigZip]])+(0.00001*ROW())</f>
        <v>20.001660000000001</v>
      </c>
      <c r="I166" s="8">
        <f>COUNTIFS(JOs[Dept],Cand[[#This Row],[Dept]],JOs[Relo],Cand[[#This Row],[Relo]],JOs[2DigZip],Cand[[#This Row],[2DigZip]])+(0.00001*ROW())</f>
        <v>10.001659999999999</v>
      </c>
      <c r="J166" s="8">
        <f>COUNTIFS(JOs[practice],Cand[[#This Row],[practice]],JOs[Status],Cand[[#This Row],[Status]],JOs[Dept],Cand[[#This Row],[Dept]],JOs[Relo],Cand[[#This Row],[Relo]],JOs[2DigZip],Cand[[#This Row],[2DigZip]])+(0.00001*ROW())</f>
        <v>3.0016600000000002</v>
      </c>
      <c r="K166" s="8">
        <f>COUNTIFS(JOs[Dept],Cand[[#This Row],[Dept]],JOs[Relo],Cand[[#This Row],[Relo]],JOs[2DigZip],Cand[[#This Row],[2DigZip]])+(0.00001*ROW())</f>
        <v>10.001659999999999</v>
      </c>
      <c r="L166" s="47"/>
    </row>
    <row r="167" spans="1:12" x14ac:dyDescent="0.3">
      <c r="A167" s="6">
        <v>9750266</v>
      </c>
      <c r="B167" s="2" t="s">
        <v>4</v>
      </c>
      <c r="C167" s="2" t="s">
        <v>3</v>
      </c>
      <c r="D167" s="2" t="s">
        <v>21</v>
      </c>
      <c r="E167" s="6">
        <v>0</v>
      </c>
      <c r="F167" s="2">
        <v>90210</v>
      </c>
      <c r="G167" s="5" t="str">
        <f t="shared" si="8"/>
        <v>90</v>
      </c>
      <c r="H167" s="8">
        <f>COUNTIFS(JOs[Relo],Cand[[#This Row],[Relo]],JOs[2DigZip],Cand[[#This Row],[2DigZip]])+(0.00001*ROW())</f>
        <v>26.001670000000001</v>
      </c>
      <c r="I167" s="8">
        <f>COUNTIFS(JOs[Dept],Cand[[#This Row],[Dept]],JOs[Relo],Cand[[#This Row],[Relo]],JOs[2DigZip],Cand[[#This Row],[2DigZip]])+(0.00001*ROW())</f>
        <v>12.001670000000001</v>
      </c>
      <c r="J167" s="8">
        <f>COUNTIFS(JOs[practice],Cand[[#This Row],[practice]],JOs[Status],Cand[[#This Row],[Status]],JOs[Dept],Cand[[#This Row],[Dept]],JOs[Relo],Cand[[#This Row],[Relo]],JOs[2DigZip],Cand[[#This Row],[2DigZip]])+(0.00001*ROW())</f>
        <v>4.0016699999999998</v>
      </c>
      <c r="K167" s="8">
        <f>COUNTIFS(JOs[Dept],Cand[[#This Row],[Dept]],JOs[Relo],Cand[[#This Row],[Relo]],JOs[2DigZip],Cand[[#This Row],[2DigZip]])+(0.00001*ROW())</f>
        <v>12.001670000000001</v>
      </c>
      <c r="L167" s="47"/>
    </row>
    <row r="168" spans="1:12" x14ac:dyDescent="0.3">
      <c r="A168" s="6">
        <v>9750267</v>
      </c>
      <c r="B168" s="2" t="s">
        <v>5</v>
      </c>
      <c r="C168" s="2" t="s">
        <v>8</v>
      </c>
      <c r="D168" s="6" t="s">
        <v>20</v>
      </c>
      <c r="E168" s="2">
        <v>0</v>
      </c>
      <c r="F168" s="2">
        <v>75075</v>
      </c>
      <c r="G168" s="5" t="str">
        <f t="shared" si="8"/>
        <v>75</v>
      </c>
      <c r="H168" s="8">
        <f>COUNTIFS(JOs[Relo],Cand[[#This Row],[Relo]],JOs[2DigZip],Cand[[#This Row],[2DigZip]])+(0.00001*ROW())</f>
        <v>41.00168</v>
      </c>
      <c r="I168" s="8">
        <f>COUNTIFS(JOs[Dept],Cand[[#This Row],[Dept]],JOs[Relo],Cand[[#This Row],[Relo]],JOs[2DigZip],Cand[[#This Row],[2DigZip]])+(0.00001*ROW())</f>
        <v>18.00168</v>
      </c>
      <c r="J168" s="8">
        <f>COUNTIFS(JOs[practice],Cand[[#This Row],[practice]],JOs[Status],Cand[[#This Row],[Status]],JOs[Dept],Cand[[#This Row],[Dept]],JOs[Relo],Cand[[#This Row],[Relo]],JOs[2DigZip],Cand[[#This Row],[2DigZip]])+(0.00001*ROW())</f>
        <v>1.0016799999999999</v>
      </c>
      <c r="K168" s="8">
        <f>COUNTIFS(JOs[Dept],Cand[[#This Row],[Dept]],JOs[Relo],Cand[[#This Row],[Relo]],JOs[2DigZip],Cand[[#This Row],[2DigZip]])+(0.00001*ROW())</f>
        <v>18.00168</v>
      </c>
      <c r="L168" s="47"/>
    </row>
    <row r="169" spans="1:12" x14ac:dyDescent="0.3">
      <c r="A169" s="2">
        <v>9750268</v>
      </c>
      <c r="B169" s="2" t="s">
        <v>4</v>
      </c>
      <c r="C169" s="2" t="s">
        <v>3</v>
      </c>
      <c r="D169" s="2" t="s">
        <v>21</v>
      </c>
      <c r="E169" s="6">
        <v>0</v>
      </c>
      <c r="F169" s="2">
        <v>63141</v>
      </c>
      <c r="G169" s="5" t="str">
        <f t="shared" si="8"/>
        <v>63</v>
      </c>
      <c r="H169" s="8">
        <f>COUNTIFS(JOs[Relo],Cand[[#This Row],[Relo]],JOs[2DigZip],Cand[[#This Row],[2DigZip]])+(0.00001*ROW())</f>
        <v>20.00169</v>
      </c>
      <c r="I169" s="8">
        <f>COUNTIFS(JOs[Dept],Cand[[#This Row],[Dept]],JOs[Relo],Cand[[#This Row],[Relo]],JOs[2DigZip],Cand[[#This Row],[2DigZip]])+(0.00001*ROW())</f>
        <v>3.00169</v>
      </c>
      <c r="J169" s="8">
        <f>COUNTIFS(JOs[practice],Cand[[#This Row],[practice]],JOs[Status],Cand[[#This Row],[Status]],JOs[Dept],Cand[[#This Row],[Dept]],JOs[Relo],Cand[[#This Row],[Relo]],JOs[2DigZip],Cand[[#This Row],[2DigZip]])+(0.00001*ROW())</f>
        <v>2.00169</v>
      </c>
      <c r="K169" s="8">
        <f>COUNTIFS(JOs[Dept],Cand[[#This Row],[Dept]],JOs[Relo],Cand[[#This Row],[Relo]],JOs[2DigZip],Cand[[#This Row],[2DigZip]])+(0.00001*ROW())</f>
        <v>3.00169</v>
      </c>
      <c r="L169" s="47"/>
    </row>
    <row r="170" spans="1:12" x14ac:dyDescent="0.3">
      <c r="A170" s="6">
        <v>9750269</v>
      </c>
      <c r="B170" s="2" t="s">
        <v>4</v>
      </c>
      <c r="C170" s="2" t="s">
        <v>8</v>
      </c>
      <c r="D170" s="6" t="s">
        <v>22</v>
      </c>
      <c r="E170" s="2">
        <v>0</v>
      </c>
      <c r="F170" s="2">
        <v>63141</v>
      </c>
      <c r="G170" s="5" t="str">
        <f t="shared" si="8"/>
        <v>63</v>
      </c>
      <c r="H170" s="8">
        <f>COUNTIFS(JOs[Relo],Cand[[#This Row],[Relo]],JOs[2DigZip],Cand[[#This Row],[2DigZip]])+(0.00001*ROW())</f>
        <v>20.0017</v>
      </c>
      <c r="I170" s="8">
        <f>COUNTIFS(JOs[Dept],Cand[[#This Row],[Dept]],JOs[Relo],Cand[[#This Row],[Relo]],JOs[2DigZip],Cand[[#This Row],[2DigZip]])+(0.00001*ROW())</f>
        <v>10.0017</v>
      </c>
      <c r="J170" s="8">
        <f>COUNTIFS(JOs[practice],Cand[[#This Row],[practice]],JOs[Status],Cand[[#This Row],[Status]],JOs[Dept],Cand[[#This Row],[Dept]],JOs[Relo],Cand[[#This Row],[Relo]],JOs[2DigZip],Cand[[#This Row],[2DigZip]])+(0.00001*ROW())</f>
        <v>5.0016999999999996</v>
      </c>
      <c r="K170" s="8">
        <f>COUNTIFS(JOs[Dept],Cand[[#This Row],[Dept]],JOs[Relo],Cand[[#This Row],[Relo]],JOs[2DigZip],Cand[[#This Row],[2DigZip]])+(0.00001*ROW())</f>
        <v>10.0017</v>
      </c>
      <c r="L170" s="47"/>
    </row>
    <row r="171" spans="1:12" x14ac:dyDescent="0.3">
      <c r="A171" s="6">
        <v>9750270</v>
      </c>
      <c r="B171" s="2" t="s">
        <v>4</v>
      </c>
      <c r="C171" s="2" t="s">
        <v>3</v>
      </c>
      <c r="D171" s="2" t="s">
        <v>22</v>
      </c>
      <c r="E171" s="6">
        <v>0</v>
      </c>
      <c r="F171" s="2">
        <v>75075</v>
      </c>
      <c r="G171" s="5" t="str">
        <f t="shared" si="8"/>
        <v>75</v>
      </c>
      <c r="H171" s="8">
        <f>COUNTIFS(JOs[Relo],Cand[[#This Row],[Relo]],JOs[2DigZip],Cand[[#This Row],[2DigZip]])+(0.00001*ROW())</f>
        <v>41.001710000000003</v>
      </c>
      <c r="I171" s="8">
        <f>COUNTIFS(JOs[Dept],Cand[[#This Row],[Dept]],JOs[Relo],Cand[[#This Row],[Relo]],JOs[2DigZip],Cand[[#This Row],[2DigZip]])+(0.00001*ROW())</f>
        <v>15.001709999999999</v>
      </c>
      <c r="J171" s="8">
        <f>COUNTIFS(JOs[practice],Cand[[#This Row],[practice]],JOs[Status],Cand[[#This Row],[Status]],JOs[Dept],Cand[[#This Row],[Dept]],JOs[Relo],Cand[[#This Row],[Relo]],JOs[2DigZip],Cand[[#This Row],[2DigZip]])+(0.00001*ROW())</f>
        <v>2.0017100000000001</v>
      </c>
      <c r="K171" s="8">
        <f>COUNTIFS(JOs[Dept],Cand[[#This Row],[Dept]],JOs[Relo],Cand[[#This Row],[Relo]],JOs[2DigZip],Cand[[#This Row],[2DigZip]])+(0.00001*ROW())</f>
        <v>15.001709999999999</v>
      </c>
      <c r="L171" s="47"/>
    </row>
    <row r="172" spans="1:12" x14ac:dyDescent="0.3">
      <c r="A172" s="2">
        <v>9750271</v>
      </c>
      <c r="B172" s="2" t="s">
        <v>5</v>
      </c>
      <c r="C172" s="2" t="s">
        <v>3</v>
      </c>
      <c r="D172" s="2" t="s">
        <v>21</v>
      </c>
      <c r="E172" s="2">
        <v>0</v>
      </c>
      <c r="F172" s="2">
        <v>63141</v>
      </c>
      <c r="G172" s="5" t="str">
        <f t="shared" si="8"/>
        <v>63</v>
      </c>
      <c r="H172" s="8">
        <f>COUNTIFS(JOs[Relo],Cand[[#This Row],[Relo]],JOs[2DigZip],Cand[[#This Row],[2DigZip]])+(0.00001*ROW())</f>
        <v>20.001719999999999</v>
      </c>
      <c r="I172" s="8">
        <f>COUNTIFS(JOs[Dept],Cand[[#This Row],[Dept]],JOs[Relo],Cand[[#This Row],[Relo]],JOs[2DigZip],Cand[[#This Row],[2DigZip]])+(0.00001*ROW())</f>
        <v>3.0017200000000002</v>
      </c>
      <c r="J172" s="8">
        <f>COUNTIFS(JOs[practice],Cand[[#This Row],[practice]],JOs[Status],Cand[[#This Row],[Status]],JOs[Dept],Cand[[#This Row],[Dept]],JOs[Relo],Cand[[#This Row],[Relo]],JOs[2DigZip],Cand[[#This Row],[2DigZip]])+(0.00001*ROW())</f>
        <v>1.7200000000000002E-3</v>
      </c>
      <c r="K172" s="8">
        <f>COUNTIFS(JOs[Dept],Cand[[#This Row],[Dept]],JOs[Relo],Cand[[#This Row],[Relo]],JOs[2DigZip],Cand[[#This Row],[2DigZip]])+(0.00001*ROW())</f>
        <v>3.0017200000000002</v>
      </c>
      <c r="L172" s="47"/>
    </row>
    <row r="173" spans="1:12" x14ac:dyDescent="0.3">
      <c r="A173" s="6">
        <v>9750272</v>
      </c>
      <c r="B173" s="2" t="s">
        <v>4</v>
      </c>
      <c r="C173" s="2" t="s">
        <v>8</v>
      </c>
      <c r="D173" s="6" t="s">
        <v>20</v>
      </c>
      <c r="E173" s="6">
        <v>1</v>
      </c>
      <c r="F173" s="2">
        <v>90210</v>
      </c>
      <c r="G173" s="5" t="str">
        <f t="shared" si="8"/>
        <v>90</v>
      </c>
      <c r="H173" s="8">
        <f>COUNTIFS(JOs[Relo],Cand[[#This Row],[Relo]],JOs[2DigZip],Cand[[#This Row],[2DigZip]])+(0.00001*ROW())</f>
        <v>1.00173</v>
      </c>
      <c r="I173" s="8">
        <f>COUNTIFS(JOs[Dept],Cand[[#This Row],[Dept]],JOs[Relo],Cand[[#This Row],[Relo]],JOs[2DigZip],Cand[[#This Row],[2DigZip]])+(0.00001*ROW())</f>
        <v>1.7300000000000002E-3</v>
      </c>
      <c r="J173" s="8">
        <f>COUNTIFS(JOs[practice],Cand[[#This Row],[practice]],JOs[Status],Cand[[#This Row],[Status]],JOs[Dept],Cand[[#This Row],[Dept]],JOs[Relo],Cand[[#This Row],[Relo]],JOs[2DigZip],Cand[[#This Row],[2DigZip]])+(0.00001*ROW())</f>
        <v>1.7300000000000002E-3</v>
      </c>
      <c r="K173" s="8">
        <f>COUNTIFS(JOs[Dept],Cand[[#This Row],[Dept]],JOs[Relo],Cand[[#This Row],[Relo]],JOs[2DigZip],Cand[[#This Row],[2DigZip]])+(0.00001*ROW())</f>
        <v>1.7300000000000002E-3</v>
      </c>
      <c r="L173" s="47"/>
    </row>
    <row r="174" spans="1:12" x14ac:dyDescent="0.3">
      <c r="A174" s="6">
        <v>9750273</v>
      </c>
      <c r="B174" s="2" t="s">
        <v>5</v>
      </c>
      <c r="C174" s="2" t="s">
        <v>3</v>
      </c>
      <c r="D174" s="2" t="s">
        <v>21</v>
      </c>
      <c r="E174" s="6">
        <v>0</v>
      </c>
      <c r="F174" s="6">
        <v>63141</v>
      </c>
      <c r="G174" s="5" t="str">
        <f t="shared" si="8"/>
        <v>63</v>
      </c>
      <c r="H174" s="8">
        <f>COUNTIFS(JOs[Relo],Cand[[#This Row],[Relo]],JOs[2DigZip],Cand[[#This Row],[2DigZip]])+(0.00001*ROW())</f>
        <v>20.001740000000002</v>
      </c>
      <c r="I174" s="8">
        <f>COUNTIFS(JOs[Dept],Cand[[#This Row],[Dept]],JOs[Relo],Cand[[#This Row],[Relo]],JOs[2DigZip],Cand[[#This Row],[2DigZip]])+(0.00001*ROW())</f>
        <v>3.0017399999999999</v>
      </c>
      <c r="J174" s="8">
        <f>COUNTIFS(JOs[practice],Cand[[#This Row],[practice]],JOs[Status],Cand[[#This Row],[Status]],JOs[Dept],Cand[[#This Row],[Dept]],JOs[Relo],Cand[[#This Row],[Relo]],JOs[2DigZip],Cand[[#This Row],[2DigZip]])+(0.00001*ROW())</f>
        <v>1.7400000000000002E-3</v>
      </c>
      <c r="K174" s="8">
        <f>COUNTIFS(JOs[Dept],Cand[[#This Row],[Dept]],JOs[Relo],Cand[[#This Row],[Relo]],JOs[2DigZip],Cand[[#This Row],[2DigZip]])+(0.00001*ROW())</f>
        <v>3.0017399999999999</v>
      </c>
      <c r="L174" s="47"/>
    </row>
    <row r="175" spans="1:12" x14ac:dyDescent="0.3">
      <c r="A175" s="2">
        <v>9750274</v>
      </c>
      <c r="B175" s="2" t="s">
        <v>4</v>
      </c>
      <c r="C175" s="2" t="s">
        <v>8</v>
      </c>
      <c r="D175" s="6" t="s">
        <v>22</v>
      </c>
      <c r="E175" s="6">
        <v>0</v>
      </c>
      <c r="F175" s="2">
        <v>90210</v>
      </c>
      <c r="G175" s="5" t="str">
        <f t="shared" si="8"/>
        <v>90</v>
      </c>
      <c r="H175" s="8">
        <f>COUNTIFS(JOs[Relo],Cand[[#This Row],[Relo]],JOs[2DigZip],Cand[[#This Row],[2DigZip]])+(0.00001*ROW())</f>
        <v>26.001750000000001</v>
      </c>
      <c r="I175" s="8">
        <f>COUNTIFS(JOs[Dept],Cand[[#This Row],[Dept]],JOs[Relo],Cand[[#This Row],[Relo]],JOs[2DigZip],Cand[[#This Row],[2DigZip]])+(0.00001*ROW())</f>
        <v>4.0017500000000004</v>
      </c>
      <c r="J175" s="8">
        <f>COUNTIFS(JOs[practice],Cand[[#This Row],[practice]],JOs[Status],Cand[[#This Row],[Status]],JOs[Dept],Cand[[#This Row],[Dept]],JOs[Relo],Cand[[#This Row],[Relo]],JOs[2DigZip],Cand[[#This Row],[2DigZip]])+(0.00001*ROW())</f>
        <v>1.75E-3</v>
      </c>
      <c r="K175" s="8">
        <f>COUNTIFS(JOs[Dept],Cand[[#This Row],[Dept]],JOs[Relo],Cand[[#This Row],[Relo]],JOs[2DigZip],Cand[[#This Row],[2DigZip]])+(0.00001*ROW())</f>
        <v>4.0017500000000004</v>
      </c>
      <c r="L175" s="47"/>
    </row>
    <row r="176" spans="1:12" x14ac:dyDescent="0.3">
      <c r="A176" s="6">
        <v>9750275</v>
      </c>
      <c r="B176" s="2" t="s">
        <v>4</v>
      </c>
      <c r="C176" s="2" t="s">
        <v>3</v>
      </c>
      <c r="D176" s="2" t="s">
        <v>21</v>
      </c>
      <c r="E176" s="2">
        <v>0</v>
      </c>
      <c r="F176" s="2">
        <v>63141</v>
      </c>
      <c r="G176" s="5" t="str">
        <f t="shared" si="8"/>
        <v>63</v>
      </c>
      <c r="H176" s="8">
        <f>COUNTIFS(JOs[Relo],Cand[[#This Row],[Relo]],JOs[2DigZip],Cand[[#This Row],[2DigZip]])+(0.00001*ROW())</f>
        <v>20.001760000000001</v>
      </c>
      <c r="I176" s="8">
        <f>COUNTIFS(JOs[Dept],Cand[[#This Row],[Dept]],JOs[Relo],Cand[[#This Row],[Relo]],JOs[2DigZip],Cand[[#This Row],[2DigZip]])+(0.00001*ROW())</f>
        <v>3.00176</v>
      </c>
      <c r="J176" s="8">
        <f>COUNTIFS(JOs[practice],Cand[[#This Row],[practice]],JOs[Status],Cand[[#This Row],[Status]],JOs[Dept],Cand[[#This Row],[Dept]],JOs[Relo],Cand[[#This Row],[Relo]],JOs[2DigZip],Cand[[#This Row],[2DigZip]])+(0.00001*ROW())</f>
        <v>2.00176</v>
      </c>
      <c r="K176" s="8">
        <f>COUNTIFS(JOs[Dept],Cand[[#This Row],[Dept]],JOs[Relo],Cand[[#This Row],[Relo]],JOs[2DigZip],Cand[[#This Row],[2DigZip]])+(0.00001*ROW())</f>
        <v>3.00176</v>
      </c>
      <c r="L176" s="47"/>
    </row>
    <row r="177" spans="1:12" x14ac:dyDescent="0.3">
      <c r="A177" s="6">
        <v>9750276</v>
      </c>
      <c r="B177" s="2" t="s">
        <v>4</v>
      </c>
      <c r="C177" s="2" t="s">
        <v>3</v>
      </c>
      <c r="D177" s="2" t="s">
        <v>21</v>
      </c>
      <c r="E177" s="6">
        <v>0</v>
      </c>
      <c r="F177" s="2">
        <v>63141</v>
      </c>
      <c r="G177" s="5" t="str">
        <f t="shared" si="8"/>
        <v>63</v>
      </c>
      <c r="H177" s="8">
        <f>COUNTIFS(JOs[Relo],Cand[[#This Row],[Relo]],JOs[2DigZip],Cand[[#This Row],[2DigZip]])+(0.00001*ROW())</f>
        <v>20.00177</v>
      </c>
      <c r="I177" s="8">
        <f>COUNTIFS(JOs[Dept],Cand[[#This Row],[Dept]],JOs[Relo],Cand[[#This Row],[Relo]],JOs[2DigZip],Cand[[#This Row],[2DigZip]])+(0.00001*ROW())</f>
        <v>3.00177</v>
      </c>
      <c r="J177" s="8">
        <f>COUNTIFS(JOs[practice],Cand[[#This Row],[practice]],JOs[Status],Cand[[#This Row],[Status]],JOs[Dept],Cand[[#This Row],[Dept]],JOs[Relo],Cand[[#This Row],[Relo]],JOs[2DigZip],Cand[[#This Row],[2DigZip]])+(0.00001*ROW())</f>
        <v>2.00177</v>
      </c>
      <c r="K177" s="8">
        <f>COUNTIFS(JOs[Dept],Cand[[#This Row],[Dept]],JOs[Relo],Cand[[#This Row],[Relo]],JOs[2DigZip],Cand[[#This Row],[2DigZip]])+(0.00001*ROW())</f>
        <v>3.00177</v>
      </c>
      <c r="L177" s="47"/>
    </row>
    <row r="178" spans="1:12" x14ac:dyDescent="0.3">
      <c r="A178" s="2">
        <v>9750277</v>
      </c>
      <c r="B178" s="2" t="s">
        <v>5</v>
      </c>
      <c r="C178" s="2" t="s">
        <v>3</v>
      </c>
      <c r="D178" s="2" t="s">
        <v>21</v>
      </c>
      <c r="E178" s="2">
        <v>0</v>
      </c>
      <c r="F178" s="6">
        <v>75075</v>
      </c>
      <c r="G178" s="5" t="str">
        <f t="shared" si="8"/>
        <v>75</v>
      </c>
      <c r="H178" s="8">
        <f>COUNTIFS(JOs[Relo],Cand[[#This Row],[Relo]],JOs[2DigZip],Cand[[#This Row],[2DigZip]])+(0.00001*ROW())</f>
        <v>41.001779999999997</v>
      </c>
      <c r="I178" s="8">
        <f>COUNTIFS(JOs[Dept],Cand[[#This Row],[Dept]],JOs[Relo],Cand[[#This Row],[Relo]],JOs[2DigZip],Cand[[#This Row],[2DigZip]])+(0.00001*ROW())</f>
        <v>8.0017800000000001</v>
      </c>
      <c r="J178" s="8">
        <f>COUNTIFS(JOs[practice],Cand[[#This Row],[practice]],JOs[Status],Cand[[#This Row],[Status]],JOs[Dept],Cand[[#This Row],[Dept]],JOs[Relo],Cand[[#This Row],[Relo]],JOs[2DigZip],Cand[[#This Row],[2DigZip]])+(0.00001*ROW())</f>
        <v>5.0017800000000001</v>
      </c>
      <c r="K178" s="8">
        <f>COUNTIFS(JOs[Dept],Cand[[#This Row],[Dept]],JOs[Relo],Cand[[#This Row],[Relo]],JOs[2DigZip],Cand[[#This Row],[2DigZip]])+(0.00001*ROW())</f>
        <v>8.0017800000000001</v>
      </c>
      <c r="L178" s="47"/>
    </row>
    <row r="179" spans="1:12" x14ac:dyDescent="0.3">
      <c r="A179" s="6">
        <v>9750278</v>
      </c>
      <c r="B179" s="2" t="s">
        <v>4</v>
      </c>
      <c r="C179" s="2" t="s">
        <v>8</v>
      </c>
      <c r="D179" s="2" t="s">
        <v>20</v>
      </c>
      <c r="E179" s="6">
        <v>0</v>
      </c>
      <c r="F179" s="2">
        <v>63017</v>
      </c>
      <c r="G179" s="5" t="str">
        <f t="shared" si="8"/>
        <v>63</v>
      </c>
      <c r="H179" s="8">
        <f>COUNTIFS(JOs[Relo],Cand[[#This Row],[Relo]],JOs[2DigZip],Cand[[#This Row],[2DigZip]])+(0.00001*ROW())</f>
        <v>20.00179</v>
      </c>
      <c r="I179" s="8">
        <f>COUNTIFS(JOs[Dept],Cand[[#This Row],[Dept]],JOs[Relo],Cand[[#This Row],[Relo]],JOs[2DigZip],Cand[[#This Row],[2DigZip]])+(0.00001*ROW())</f>
        <v>7.0017899999999997</v>
      </c>
      <c r="J179" s="8">
        <f>COUNTIFS(JOs[practice],Cand[[#This Row],[practice]],JOs[Status],Cand[[#This Row],[Status]],JOs[Dept],Cand[[#This Row],[Dept]],JOs[Relo],Cand[[#This Row],[Relo]],JOs[2DigZip],Cand[[#This Row],[2DigZip]])+(0.00001*ROW())</f>
        <v>1.00179</v>
      </c>
      <c r="K179" s="8">
        <f>COUNTIFS(JOs[Dept],Cand[[#This Row],[Dept]],JOs[Relo],Cand[[#This Row],[Relo]],JOs[2DigZip],Cand[[#This Row],[2DigZip]])+(0.00001*ROW())</f>
        <v>7.0017899999999997</v>
      </c>
      <c r="L179" s="47"/>
    </row>
    <row r="180" spans="1:12" x14ac:dyDescent="0.3">
      <c r="A180" s="6">
        <v>9750279</v>
      </c>
      <c r="B180" s="2" t="s">
        <v>5</v>
      </c>
      <c r="C180" s="2" t="s">
        <v>3</v>
      </c>
      <c r="D180" s="2" t="s">
        <v>22</v>
      </c>
      <c r="E180" s="2">
        <v>0</v>
      </c>
      <c r="F180" s="2">
        <v>75075</v>
      </c>
      <c r="G180" s="5" t="str">
        <f t="shared" si="8"/>
        <v>75</v>
      </c>
      <c r="H180" s="8">
        <f>COUNTIFS(JOs[Relo],Cand[[#This Row],[Relo]],JOs[2DigZip],Cand[[#This Row],[2DigZip]])+(0.00001*ROW())</f>
        <v>41.001800000000003</v>
      </c>
      <c r="I180" s="8">
        <f>COUNTIFS(JOs[Dept],Cand[[#This Row],[Dept]],JOs[Relo],Cand[[#This Row],[Relo]],JOs[2DigZip],Cand[[#This Row],[2DigZip]])+(0.00001*ROW())</f>
        <v>15.001799999999999</v>
      </c>
      <c r="J180" s="8">
        <f>COUNTIFS(JOs[practice],Cand[[#This Row],[practice]],JOs[Status],Cand[[#This Row],[Status]],JOs[Dept],Cand[[#This Row],[Dept]],JOs[Relo],Cand[[#This Row],[Relo]],JOs[2DigZip],Cand[[#This Row],[2DigZip]])+(0.00001*ROW())</f>
        <v>7.0018000000000002</v>
      </c>
      <c r="K180" s="8">
        <f>COUNTIFS(JOs[Dept],Cand[[#This Row],[Dept]],JOs[Relo],Cand[[#This Row],[Relo]],JOs[2DigZip],Cand[[#This Row],[2DigZip]])+(0.00001*ROW())</f>
        <v>15.001799999999999</v>
      </c>
      <c r="L180" s="47"/>
    </row>
    <row r="181" spans="1:12" x14ac:dyDescent="0.3">
      <c r="A181" s="2">
        <v>9750280</v>
      </c>
      <c r="B181" s="2" t="s">
        <v>4</v>
      </c>
      <c r="C181" s="2" t="s">
        <v>3</v>
      </c>
      <c r="D181" s="2" t="s">
        <v>21</v>
      </c>
      <c r="E181" s="2">
        <v>0</v>
      </c>
      <c r="F181" s="6">
        <v>63141</v>
      </c>
      <c r="G181" s="5" t="str">
        <f t="shared" si="8"/>
        <v>63</v>
      </c>
      <c r="H181" s="8">
        <f>COUNTIFS(JOs[Relo],Cand[[#This Row],[Relo]],JOs[2DigZip],Cand[[#This Row],[2DigZip]])+(0.00001*ROW())</f>
        <v>20.001809999999999</v>
      </c>
      <c r="I181" s="8">
        <f>COUNTIFS(JOs[Dept],Cand[[#This Row],[Dept]],JOs[Relo],Cand[[#This Row],[Relo]],JOs[2DigZip],Cand[[#This Row],[2DigZip]])+(0.00001*ROW())</f>
        <v>3.0018099999999999</v>
      </c>
      <c r="J181" s="8">
        <f>COUNTIFS(JOs[practice],Cand[[#This Row],[practice]],JOs[Status],Cand[[#This Row],[Status]],JOs[Dept],Cand[[#This Row],[Dept]],JOs[Relo],Cand[[#This Row],[Relo]],JOs[2DigZip],Cand[[#This Row],[2DigZip]])+(0.00001*ROW())</f>
        <v>2.0018099999999999</v>
      </c>
      <c r="K181" s="8">
        <f>COUNTIFS(JOs[Dept],Cand[[#This Row],[Dept]],JOs[Relo],Cand[[#This Row],[Relo]],JOs[2DigZip],Cand[[#This Row],[2DigZip]])+(0.00001*ROW())</f>
        <v>3.0018099999999999</v>
      </c>
      <c r="L181" s="47"/>
    </row>
    <row r="182" spans="1:12" x14ac:dyDescent="0.3">
      <c r="A182" s="6">
        <v>9750281</v>
      </c>
      <c r="B182" s="2" t="s">
        <v>4</v>
      </c>
      <c r="C182" s="2" t="s">
        <v>3</v>
      </c>
      <c r="D182" s="2" t="s">
        <v>21</v>
      </c>
      <c r="E182" s="2">
        <v>0</v>
      </c>
      <c r="F182" s="2">
        <v>90210</v>
      </c>
      <c r="G182" s="5" t="str">
        <f t="shared" si="8"/>
        <v>90</v>
      </c>
      <c r="H182" s="8">
        <f>COUNTIFS(JOs[Relo],Cand[[#This Row],[Relo]],JOs[2DigZip],Cand[[#This Row],[2DigZip]])+(0.00001*ROW())</f>
        <v>26.001819999999999</v>
      </c>
      <c r="I182" s="8">
        <f>COUNTIFS(JOs[Dept],Cand[[#This Row],[Dept]],JOs[Relo],Cand[[#This Row],[Relo]],JOs[2DigZip],Cand[[#This Row],[2DigZip]])+(0.00001*ROW())</f>
        <v>12.00182</v>
      </c>
      <c r="J182" s="8">
        <f>COUNTIFS(JOs[practice],Cand[[#This Row],[practice]],JOs[Status],Cand[[#This Row],[Status]],JOs[Dept],Cand[[#This Row],[Dept]],JOs[Relo],Cand[[#This Row],[Relo]],JOs[2DigZip],Cand[[#This Row],[2DigZip]])+(0.00001*ROW())</f>
        <v>4.0018200000000004</v>
      </c>
      <c r="K182" s="8">
        <f>COUNTIFS(JOs[Dept],Cand[[#This Row],[Dept]],JOs[Relo],Cand[[#This Row],[Relo]],JOs[2DigZip],Cand[[#This Row],[2DigZip]])+(0.00001*ROW())</f>
        <v>12.00182</v>
      </c>
      <c r="L182" s="47"/>
    </row>
    <row r="183" spans="1:12" x14ac:dyDescent="0.3">
      <c r="A183" s="6">
        <v>9750282</v>
      </c>
      <c r="B183" s="2" t="s">
        <v>5</v>
      </c>
      <c r="C183" s="2" t="s">
        <v>3</v>
      </c>
      <c r="D183" s="2" t="s">
        <v>21</v>
      </c>
      <c r="E183" s="2">
        <v>0</v>
      </c>
      <c r="F183" s="2">
        <v>75075</v>
      </c>
      <c r="G183" s="5" t="str">
        <f t="shared" si="8"/>
        <v>75</v>
      </c>
      <c r="H183" s="8">
        <f>COUNTIFS(JOs[Relo],Cand[[#This Row],[Relo]],JOs[2DigZip],Cand[[#This Row],[2DigZip]])+(0.00001*ROW())</f>
        <v>41.001829999999998</v>
      </c>
      <c r="I183" s="8">
        <f>COUNTIFS(JOs[Dept],Cand[[#This Row],[Dept]],JOs[Relo],Cand[[#This Row],[Relo]],JOs[2DigZip],Cand[[#This Row],[2DigZip]])+(0.00001*ROW())</f>
        <v>8.00183</v>
      </c>
      <c r="J183" s="8">
        <f>COUNTIFS(JOs[practice],Cand[[#This Row],[practice]],JOs[Status],Cand[[#This Row],[Status]],JOs[Dept],Cand[[#This Row],[Dept]],JOs[Relo],Cand[[#This Row],[Relo]],JOs[2DigZip],Cand[[#This Row],[2DigZip]])+(0.00001*ROW())</f>
        <v>5.00183</v>
      </c>
      <c r="K183" s="8">
        <f>COUNTIFS(JOs[Dept],Cand[[#This Row],[Dept]],JOs[Relo],Cand[[#This Row],[Relo]],JOs[2DigZip],Cand[[#This Row],[2DigZip]])+(0.00001*ROW())</f>
        <v>8.00183</v>
      </c>
      <c r="L183" s="47"/>
    </row>
    <row r="184" spans="1:12" x14ac:dyDescent="0.3">
      <c r="A184" s="2">
        <v>9750283</v>
      </c>
      <c r="B184" s="2" t="s">
        <v>4</v>
      </c>
      <c r="C184" s="2" t="s">
        <v>8</v>
      </c>
      <c r="D184" s="2" t="s">
        <v>20</v>
      </c>
      <c r="E184" s="6">
        <v>1</v>
      </c>
      <c r="F184" s="2">
        <v>63141</v>
      </c>
      <c r="G184" s="5" t="str">
        <f t="shared" si="8"/>
        <v>63</v>
      </c>
      <c r="H184" s="8">
        <f>COUNTIFS(JOs[Relo],Cand[[#This Row],[Relo]],JOs[2DigZip],Cand[[#This Row],[2DigZip]])+(0.00001*ROW())</f>
        <v>2.0018400000000001</v>
      </c>
      <c r="I184" s="8">
        <f>COUNTIFS(JOs[Dept],Cand[[#This Row],[Dept]],JOs[Relo],Cand[[#This Row],[Relo]],JOs[2DigZip],Cand[[#This Row],[2DigZip]])+(0.00001*ROW())</f>
        <v>1.0018400000000001</v>
      </c>
      <c r="J184" s="8">
        <f>COUNTIFS(JOs[practice],Cand[[#This Row],[practice]],JOs[Status],Cand[[#This Row],[Status]],JOs[Dept],Cand[[#This Row],[Dept]],JOs[Relo],Cand[[#This Row],[Relo]],JOs[2DigZip],Cand[[#This Row],[2DigZip]])+(0.00001*ROW())</f>
        <v>1.8400000000000001E-3</v>
      </c>
      <c r="K184" s="8">
        <f>COUNTIFS(JOs[Dept],Cand[[#This Row],[Dept]],JOs[Relo],Cand[[#This Row],[Relo]],JOs[2DigZip],Cand[[#This Row],[2DigZip]])+(0.00001*ROW())</f>
        <v>1.0018400000000001</v>
      </c>
      <c r="L184" s="47"/>
    </row>
    <row r="185" spans="1:12" x14ac:dyDescent="0.3">
      <c r="A185" s="6">
        <v>9750284</v>
      </c>
      <c r="B185" s="2" t="s">
        <v>5</v>
      </c>
      <c r="C185" s="2" t="s">
        <v>3</v>
      </c>
      <c r="D185" s="2" t="s">
        <v>22</v>
      </c>
      <c r="E185" s="2">
        <v>0</v>
      </c>
      <c r="F185" s="2">
        <v>63141</v>
      </c>
      <c r="G185" s="5" t="str">
        <f t="shared" si="8"/>
        <v>63</v>
      </c>
      <c r="H185" s="8">
        <f>COUNTIFS(JOs[Relo],Cand[[#This Row],[Relo]],JOs[2DigZip],Cand[[#This Row],[2DigZip]])+(0.00001*ROW())</f>
        <v>20.001850000000001</v>
      </c>
      <c r="I185" s="8">
        <f>COUNTIFS(JOs[Dept],Cand[[#This Row],[Dept]],JOs[Relo],Cand[[#This Row],[Relo]],JOs[2DigZip],Cand[[#This Row],[2DigZip]])+(0.00001*ROW())</f>
        <v>10.001849999999999</v>
      </c>
      <c r="J185" s="8">
        <f>COUNTIFS(JOs[practice],Cand[[#This Row],[practice]],JOs[Status],Cand[[#This Row],[Status]],JOs[Dept],Cand[[#This Row],[Dept]],JOs[Relo],Cand[[#This Row],[Relo]],JOs[2DigZip],Cand[[#This Row],[2DigZip]])+(0.00001*ROW())</f>
        <v>3.0018500000000001</v>
      </c>
      <c r="K185" s="8">
        <f>COUNTIFS(JOs[Dept],Cand[[#This Row],[Dept]],JOs[Relo],Cand[[#This Row],[Relo]],JOs[2DigZip],Cand[[#This Row],[2DigZip]])+(0.00001*ROW())</f>
        <v>10.001849999999999</v>
      </c>
      <c r="L185" s="47"/>
    </row>
    <row r="186" spans="1:12" x14ac:dyDescent="0.3">
      <c r="A186" s="6">
        <v>9750285</v>
      </c>
      <c r="B186" s="2" t="s">
        <v>4</v>
      </c>
      <c r="C186" s="2" t="s">
        <v>8</v>
      </c>
      <c r="D186" s="6" t="s">
        <v>20</v>
      </c>
      <c r="E186" s="6">
        <v>0</v>
      </c>
      <c r="F186" s="2">
        <v>63141</v>
      </c>
      <c r="G186" s="5" t="str">
        <f t="shared" si="8"/>
        <v>63</v>
      </c>
      <c r="H186" s="8">
        <f>COUNTIFS(JOs[Relo],Cand[[#This Row],[Relo]],JOs[2DigZip],Cand[[#This Row],[2DigZip]])+(0.00001*ROW())</f>
        <v>20.001860000000001</v>
      </c>
      <c r="I186" s="8">
        <f>COUNTIFS(JOs[Dept],Cand[[#This Row],[Dept]],JOs[Relo],Cand[[#This Row],[Relo]],JOs[2DigZip],Cand[[#This Row],[2DigZip]])+(0.00001*ROW())</f>
        <v>7.0018599999999998</v>
      </c>
      <c r="J186" s="8">
        <f>COUNTIFS(JOs[practice],Cand[[#This Row],[practice]],JOs[Status],Cand[[#This Row],[Status]],JOs[Dept],Cand[[#This Row],[Dept]],JOs[Relo],Cand[[#This Row],[Relo]],JOs[2DigZip],Cand[[#This Row],[2DigZip]])+(0.00001*ROW())</f>
        <v>1.00186</v>
      </c>
      <c r="K186" s="8">
        <f>COUNTIFS(JOs[Dept],Cand[[#This Row],[Dept]],JOs[Relo],Cand[[#This Row],[Relo]],JOs[2DigZip],Cand[[#This Row],[2DigZip]])+(0.00001*ROW())</f>
        <v>7.0018599999999998</v>
      </c>
      <c r="L186" s="47"/>
    </row>
    <row r="187" spans="1:12" x14ac:dyDescent="0.3">
      <c r="A187" s="2">
        <v>9750286</v>
      </c>
      <c r="B187" s="2" t="s">
        <v>5</v>
      </c>
      <c r="C187" s="2" t="s">
        <v>3</v>
      </c>
      <c r="D187" s="2" t="s">
        <v>21</v>
      </c>
      <c r="E187" s="2">
        <v>0</v>
      </c>
      <c r="F187" s="2">
        <v>63141</v>
      </c>
      <c r="G187" s="5" t="str">
        <f t="shared" si="8"/>
        <v>63</v>
      </c>
      <c r="H187" s="8">
        <f>COUNTIFS(JOs[Relo],Cand[[#This Row],[Relo]],JOs[2DigZip],Cand[[#This Row],[2DigZip]])+(0.00001*ROW())</f>
        <v>20.00187</v>
      </c>
      <c r="I187" s="8">
        <f>COUNTIFS(JOs[Dept],Cand[[#This Row],[Dept]],JOs[Relo],Cand[[#This Row],[Relo]],JOs[2DigZip],Cand[[#This Row],[2DigZip]])+(0.00001*ROW())</f>
        <v>3.0018699999999998</v>
      </c>
      <c r="J187" s="8">
        <f>COUNTIFS(JOs[practice],Cand[[#This Row],[practice]],JOs[Status],Cand[[#This Row],[Status]],JOs[Dept],Cand[[#This Row],[Dept]],JOs[Relo],Cand[[#This Row],[Relo]],JOs[2DigZip],Cand[[#This Row],[2DigZip]])+(0.00001*ROW())</f>
        <v>1.8700000000000001E-3</v>
      </c>
      <c r="K187" s="8">
        <f>COUNTIFS(JOs[Dept],Cand[[#This Row],[Dept]],JOs[Relo],Cand[[#This Row],[Relo]],JOs[2DigZip],Cand[[#This Row],[2DigZip]])+(0.00001*ROW())</f>
        <v>3.0018699999999998</v>
      </c>
      <c r="L187" s="47"/>
    </row>
    <row r="188" spans="1:12" x14ac:dyDescent="0.3">
      <c r="A188" s="6">
        <v>9750287</v>
      </c>
      <c r="B188" s="2" t="s">
        <v>5</v>
      </c>
      <c r="C188" s="2" t="s">
        <v>3</v>
      </c>
      <c r="D188" s="2" t="s">
        <v>20</v>
      </c>
      <c r="E188" s="2">
        <v>0</v>
      </c>
      <c r="F188" s="2">
        <v>90210</v>
      </c>
      <c r="G188" s="5" t="str">
        <f t="shared" si="8"/>
        <v>90</v>
      </c>
      <c r="H188" s="8">
        <f>COUNTIFS(JOs[Relo],Cand[[#This Row],[Relo]],JOs[2DigZip],Cand[[#This Row],[2DigZip]])+(0.00001*ROW())</f>
        <v>26.00188</v>
      </c>
      <c r="I188" s="8">
        <f>COUNTIFS(JOs[Dept],Cand[[#This Row],[Dept]],JOs[Relo],Cand[[#This Row],[Relo]],JOs[2DigZip],Cand[[#This Row],[2DigZip]])+(0.00001*ROW())</f>
        <v>10.00188</v>
      </c>
      <c r="J188" s="8">
        <f>COUNTIFS(JOs[practice],Cand[[#This Row],[practice]],JOs[Status],Cand[[#This Row],[Status]],JOs[Dept],Cand[[#This Row],[Dept]],JOs[Relo],Cand[[#This Row],[Relo]],JOs[2DigZip],Cand[[#This Row],[2DigZip]])+(0.00001*ROW())</f>
        <v>4.0018799999999999</v>
      </c>
      <c r="K188" s="8">
        <f>COUNTIFS(JOs[Dept],Cand[[#This Row],[Dept]],JOs[Relo],Cand[[#This Row],[Relo]],JOs[2DigZip],Cand[[#This Row],[2DigZip]])+(0.00001*ROW())</f>
        <v>10.00188</v>
      </c>
      <c r="L188" s="47"/>
    </row>
    <row r="189" spans="1:12" x14ac:dyDescent="0.3">
      <c r="A189" s="6">
        <v>9750288</v>
      </c>
      <c r="B189" s="2" t="s">
        <v>4</v>
      </c>
      <c r="C189" s="2" t="s">
        <v>8</v>
      </c>
      <c r="D189" s="6" t="s">
        <v>20</v>
      </c>
      <c r="E189" s="2">
        <v>0</v>
      </c>
      <c r="F189" s="2">
        <v>63017</v>
      </c>
      <c r="G189" s="5" t="str">
        <f t="shared" si="8"/>
        <v>63</v>
      </c>
      <c r="H189" s="8">
        <f>COUNTIFS(JOs[Relo],Cand[[#This Row],[Relo]],JOs[2DigZip],Cand[[#This Row],[2DigZip]])+(0.00001*ROW())</f>
        <v>20.00189</v>
      </c>
      <c r="I189" s="8">
        <f>COUNTIFS(JOs[Dept],Cand[[#This Row],[Dept]],JOs[Relo],Cand[[#This Row],[Relo]],JOs[2DigZip],Cand[[#This Row],[2DigZip]])+(0.00001*ROW())</f>
        <v>7.0018900000000004</v>
      </c>
      <c r="J189" s="8">
        <f>COUNTIFS(JOs[practice],Cand[[#This Row],[practice]],JOs[Status],Cand[[#This Row],[Status]],JOs[Dept],Cand[[#This Row],[Dept]],JOs[Relo],Cand[[#This Row],[Relo]],JOs[2DigZip],Cand[[#This Row],[2DigZip]])+(0.00001*ROW())</f>
        <v>1.0018899999999999</v>
      </c>
      <c r="K189" s="8">
        <f>COUNTIFS(JOs[Dept],Cand[[#This Row],[Dept]],JOs[Relo],Cand[[#This Row],[Relo]],JOs[2DigZip],Cand[[#This Row],[2DigZip]])+(0.00001*ROW())</f>
        <v>7.0018900000000004</v>
      </c>
      <c r="L189" s="47"/>
    </row>
    <row r="190" spans="1:12" x14ac:dyDescent="0.3">
      <c r="A190" s="2">
        <v>9750289</v>
      </c>
      <c r="B190" s="2" t="s">
        <v>4</v>
      </c>
      <c r="C190" s="2" t="s">
        <v>3</v>
      </c>
      <c r="D190" s="2" t="s">
        <v>21</v>
      </c>
      <c r="E190" s="6">
        <v>0</v>
      </c>
      <c r="F190" s="2">
        <v>63141</v>
      </c>
      <c r="G190" s="5" t="str">
        <f t="shared" si="8"/>
        <v>63</v>
      </c>
      <c r="H190" s="8">
        <f>COUNTIFS(JOs[Relo],Cand[[#This Row],[Relo]],JOs[2DigZip],Cand[[#This Row],[2DigZip]])+(0.00001*ROW())</f>
        <v>20.001899999999999</v>
      </c>
      <c r="I190" s="8">
        <f>COUNTIFS(JOs[Dept],Cand[[#This Row],[Dept]],JOs[Relo],Cand[[#This Row],[Relo]],JOs[2DigZip],Cand[[#This Row],[2DigZip]])+(0.00001*ROW())</f>
        <v>3.0019</v>
      </c>
      <c r="J190" s="8">
        <f>COUNTIFS(JOs[practice],Cand[[#This Row],[practice]],JOs[Status],Cand[[#This Row],[Status]],JOs[Dept],Cand[[#This Row],[Dept]],JOs[Relo],Cand[[#This Row],[Relo]],JOs[2DigZip],Cand[[#This Row],[2DigZip]])+(0.00001*ROW())</f>
        <v>2.0019</v>
      </c>
      <c r="K190" s="8">
        <f>COUNTIFS(JOs[Dept],Cand[[#This Row],[Dept]],JOs[Relo],Cand[[#This Row],[Relo]],JOs[2DigZip],Cand[[#This Row],[2DigZip]])+(0.00001*ROW())</f>
        <v>3.0019</v>
      </c>
      <c r="L190" s="47"/>
    </row>
    <row r="191" spans="1:12" x14ac:dyDescent="0.3">
      <c r="A191" s="6">
        <v>9750290</v>
      </c>
      <c r="B191" s="2" t="s">
        <v>5</v>
      </c>
      <c r="C191" s="2" t="s">
        <v>3</v>
      </c>
      <c r="D191" s="6" t="s">
        <v>20</v>
      </c>
      <c r="E191" s="6">
        <v>1</v>
      </c>
      <c r="F191" s="2">
        <v>90210</v>
      </c>
      <c r="G191" s="5" t="str">
        <f t="shared" ref="G191:G201" si="9">LEFT(F191, 2)</f>
        <v>90</v>
      </c>
      <c r="H191" s="8">
        <f>COUNTIFS(JOs[Relo],Cand[[#This Row],[Relo]],JOs[2DigZip],Cand[[#This Row],[2DigZip]])+(0.00001*ROW())</f>
        <v>1.0019100000000001</v>
      </c>
      <c r="I191" s="8">
        <f>COUNTIFS(JOs[Dept],Cand[[#This Row],[Dept]],JOs[Relo],Cand[[#This Row],[Relo]],JOs[2DigZip],Cand[[#This Row],[2DigZip]])+(0.00001*ROW())</f>
        <v>1.9100000000000002E-3</v>
      </c>
      <c r="J191" s="8">
        <f>COUNTIFS(JOs[practice],Cand[[#This Row],[practice]],JOs[Status],Cand[[#This Row],[Status]],JOs[Dept],Cand[[#This Row],[Dept]],JOs[Relo],Cand[[#This Row],[Relo]],JOs[2DigZip],Cand[[#This Row],[2DigZip]])+(0.00001*ROW())</f>
        <v>1.9100000000000002E-3</v>
      </c>
      <c r="K191" s="8">
        <f>COUNTIFS(JOs[Dept],Cand[[#This Row],[Dept]],JOs[Relo],Cand[[#This Row],[Relo]],JOs[2DigZip],Cand[[#This Row],[2DigZip]])+(0.00001*ROW())</f>
        <v>1.9100000000000002E-3</v>
      </c>
      <c r="L191" s="47"/>
    </row>
    <row r="192" spans="1:12" x14ac:dyDescent="0.3">
      <c r="A192" s="6">
        <v>9750291</v>
      </c>
      <c r="B192" s="2" t="s">
        <v>4</v>
      </c>
      <c r="C192" s="2" t="s">
        <v>3</v>
      </c>
      <c r="D192" s="2" t="s">
        <v>21</v>
      </c>
      <c r="E192" s="6">
        <v>0</v>
      </c>
      <c r="F192" s="6">
        <v>63141</v>
      </c>
      <c r="G192" s="5" t="str">
        <f t="shared" si="9"/>
        <v>63</v>
      </c>
      <c r="H192" s="8">
        <f>COUNTIFS(JOs[Relo],Cand[[#This Row],[Relo]],JOs[2DigZip],Cand[[#This Row],[2DigZip]])+(0.00001*ROW())</f>
        <v>20.001919999999998</v>
      </c>
      <c r="I192" s="8">
        <f>COUNTIFS(JOs[Dept],Cand[[#This Row],[Dept]],JOs[Relo],Cand[[#This Row],[Relo]],JOs[2DigZip],Cand[[#This Row],[2DigZip]])+(0.00001*ROW())</f>
        <v>3.0019200000000001</v>
      </c>
      <c r="J192" s="8">
        <f>COUNTIFS(JOs[practice],Cand[[#This Row],[practice]],JOs[Status],Cand[[#This Row],[Status]],JOs[Dept],Cand[[#This Row],[Dept]],JOs[Relo],Cand[[#This Row],[Relo]],JOs[2DigZip],Cand[[#This Row],[2DigZip]])+(0.00001*ROW())</f>
        <v>2.0019200000000001</v>
      </c>
      <c r="K192" s="8">
        <f>COUNTIFS(JOs[Dept],Cand[[#This Row],[Dept]],JOs[Relo],Cand[[#This Row],[Relo]],JOs[2DigZip],Cand[[#This Row],[2DigZip]])+(0.00001*ROW())</f>
        <v>3.0019200000000001</v>
      </c>
      <c r="L192" s="47"/>
    </row>
    <row r="193" spans="1:12" x14ac:dyDescent="0.3">
      <c r="A193" s="2">
        <v>9750292</v>
      </c>
      <c r="B193" s="2" t="s">
        <v>5</v>
      </c>
      <c r="C193" s="2" t="s">
        <v>3</v>
      </c>
      <c r="D193" s="6" t="s">
        <v>22</v>
      </c>
      <c r="E193" s="6">
        <v>0</v>
      </c>
      <c r="F193" s="2">
        <v>90210</v>
      </c>
      <c r="G193" s="5" t="str">
        <f t="shared" si="9"/>
        <v>90</v>
      </c>
      <c r="H193" s="8">
        <f>COUNTIFS(JOs[Relo],Cand[[#This Row],[Relo]],JOs[2DigZip],Cand[[#This Row],[2DigZip]])+(0.00001*ROW())</f>
        <v>26.001930000000002</v>
      </c>
      <c r="I193" s="8">
        <f>COUNTIFS(JOs[Dept],Cand[[#This Row],[Dept]],JOs[Relo],Cand[[#This Row],[Relo]],JOs[2DigZip],Cand[[#This Row],[2DigZip]])+(0.00001*ROW())</f>
        <v>4.0019299999999998</v>
      </c>
      <c r="J193" s="8">
        <f>COUNTIFS(JOs[practice],Cand[[#This Row],[practice]],JOs[Status],Cand[[#This Row],[Status]],JOs[Dept],Cand[[#This Row],[Dept]],JOs[Relo],Cand[[#This Row],[Relo]],JOs[2DigZip],Cand[[#This Row],[2DigZip]])+(0.00001*ROW())</f>
        <v>3.0019300000000002</v>
      </c>
      <c r="K193" s="8">
        <f>COUNTIFS(JOs[Dept],Cand[[#This Row],[Dept]],JOs[Relo],Cand[[#This Row],[Relo]],JOs[2DigZip],Cand[[#This Row],[2DigZip]])+(0.00001*ROW())</f>
        <v>4.0019299999999998</v>
      </c>
      <c r="L193" s="47"/>
    </row>
    <row r="194" spans="1:12" x14ac:dyDescent="0.3">
      <c r="A194" s="6">
        <v>9750293</v>
      </c>
      <c r="B194" s="2" t="s">
        <v>4</v>
      </c>
      <c r="C194" s="2" t="s">
        <v>3</v>
      </c>
      <c r="D194" s="2" t="s">
        <v>22</v>
      </c>
      <c r="E194" s="6">
        <v>0</v>
      </c>
      <c r="F194" s="2">
        <v>75075</v>
      </c>
      <c r="G194" s="5" t="str">
        <f t="shared" si="9"/>
        <v>75</v>
      </c>
      <c r="H194" s="8">
        <f>COUNTIFS(JOs[Relo],Cand[[#This Row],[Relo]],JOs[2DigZip],Cand[[#This Row],[2DigZip]])+(0.00001*ROW())</f>
        <v>41.001939999999998</v>
      </c>
      <c r="I194" s="8">
        <f>COUNTIFS(JOs[Dept],Cand[[#This Row],[Dept]],JOs[Relo],Cand[[#This Row],[Relo]],JOs[2DigZip],Cand[[#This Row],[2DigZip]])+(0.00001*ROW())</f>
        <v>15.001939999999999</v>
      </c>
      <c r="J194" s="8">
        <f>COUNTIFS(JOs[practice],Cand[[#This Row],[practice]],JOs[Status],Cand[[#This Row],[Status]],JOs[Dept],Cand[[#This Row],[Dept]],JOs[Relo],Cand[[#This Row],[Relo]],JOs[2DigZip],Cand[[#This Row],[2DigZip]])+(0.00001*ROW())</f>
        <v>2.0019399999999998</v>
      </c>
      <c r="K194" s="8">
        <f>COUNTIFS(JOs[Dept],Cand[[#This Row],[Dept]],JOs[Relo],Cand[[#This Row],[Relo]],JOs[2DigZip],Cand[[#This Row],[2DigZip]])+(0.00001*ROW())</f>
        <v>15.001939999999999</v>
      </c>
      <c r="L194" s="47"/>
    </row>
    <row r="195" spans="1:12" x14ac:dyDescent="0.3">
      <c r="A195" s="6">
        <v>9750294</v>
      </c>
      <c r="B195" s="2" t="s">
        <v>4</v>
      </c>
      <c r="C195" s="2" t="s">
        <v>3</v>
      </c>
      <c r="D195" s="2" t="s">
        <v>21</v>
      </c>
      <c r="E195" s="2">
        <v>0</v>
      </c>
      <c r="F195" s="2">
        <v>63141</v>
      </c>
      <c r="G195" s="5" t="str">
        <f t="shared" si="9"/>
        <v>63</v>
      </c>
      <c r="H195" s="8">
        <f>COUNTIFS(JOs[Relo],Cand[[#This Row],[Relo]],JOs[2DigZip],Cand[[#This Row],[2DigZip]])+(0.00001*ROW())</f>
        <v>20.001950000000001</v>
      </c>
      <c r="I195" s="8">
        <f>COUNTIFS(JOs[Dept],Cand[[#This Row],[Dept]],JOs[Relo],Cand[[#This Row],[Relo]],JOs[2DigZip],Cand[[#This Row],[2DigZip]])+(0.00001*ROW())</f>
        <v>3.0019499999999999</v>
      </c>
      <c r="J195" s="8">
        <f>COUNTIFS(JOs[practice],Cand[[#This Row],[practice]],JOs[Status],Cand[[#This Row],[Status]],JOs[Dept],Cand[[#This Row],[Dept]],JOs[Relo],Cand[[#This Row],[Relo]],JOs[2DigZip],Cand[[#This Row],[2DigZip]])+(0.00001*ROW())</f>
        <v>2.0019499999999999</v>
      </c>
      <c r="K195" s="8">
        <f>COUNTIFS(JOs[Dept],Cand[[#This Row],[Dept]],JOs[Relo],Cand[[#This Row],[Relo]],JOs[2DigZip],Cand[[#This Row],[2DigZip]])+(0.00001*ROW())</f>
        <v>3.0019499999999999</v>
      </c>
      <c r="L195" s="47"/>
    </row>
    <row r="196" spans="1:12" x14ac:dyDescent="0.3">
      <c r="A196" s="2">
        <v>9750295</v>
      </c>
      <c r="B196" s="2" t="s">
        <v>4</v>
      </c>
      <c r="C196" s="2" t="s">
        <v>8</v>
      </c>
      <c r="D196" s="2" t="s">
        <v>20</v>
      </c>
      <c r="E196" s="6">
        <v>1</v>
      </c>
      <c r="F196" s="2">
        <v>63017</v>
      </c>
      <c r="G196" s="5" t="str">
        <f t="shared" si="9"/>
        <v>63</v>
      </c>
      <c r="H196" s="8">
        <f>COUNTIFS(JOs[Relo],Cand[[#This Row],[Relo]],JOs[2DigZip],Cand[[#This Row],[2DigZip]])+(0.00001*ROW())</f>
        <v>2.00196</v>
      </c>
      <c r="I196" s="8">
        <f>COUNTIFS(JOs[Dept],Cand[[#This Row],[Dept]],JOs[Relo],Cand[[#This Row],[Relo]],JOs[2DigZip],Cand[[#This Row],[2DigZip]])+(0.00001*ROW())</f>
        <v>1.00196</v>
      </c>
      <c r="J196" s="8">
        <f>COUNTIFS(JOs[practice],Cand[[#This Row],[practice]],JOs[Status],Cand[[#This Row],[Status]],JOs[Dept],Cand[[#This Row],[Dept]],JOs[Relo],Cand[[#This Row],[Relo]],JOs[2DigZip],Cand[[#This Row],[2DigZip]])+(0.00001*ROW())</f>
        <v>1.9600000000000004E-3</v>
      </c>
      <c r="K196" s="8">
        <f>COUNTIFS(JOs[Dept],Cand[[#This Row],[Dept]],JOs[Relo],Cand[[#This Row],[Relo]],JOs[2DigZip],Cand[[#This Row],[2DigZip]])+(0.00001*ROW())</f>
        <v>1.00196</v>
      </c>
      <c r="L196" s="47"/>
    </row>
    <row r="197" spans="1:12" x14ac:dyDescent="0.3">
      <c r="A197" s="6">
        <v>9750296</v>
      </c>
      <c r="B197" s="2" t="s">
        <v>5</v>
      </c>
      <c r="C197" s="2" t="s">
        <v>3</v>
      </c>
      <c r="D197" s="2" t="s">
        <v>22</v>
      </c>
      <c r="E197" s="2">
        <v>0</v>
      </c>
      <c r="F197" s="2">
        <v>75075</v>
      </c>
      <c r="G197" s="5" t="str">
        <f t="shared" si="9"/>
        <v>75</v>
      </c>
      <c r="H197" s="8">
        <f>COUNTIFS(JOs[Relo],Cand[[#This Row],[Relo]],JOs[2DigZip],Cand[[#This Row],[2DigZip]])+(0.00001*ROW())</f>
        <v>41.00197</v>
      </c>
      <c r="I197" s="8">
        <f>COUNTIFS(JOs[Dept],Cand[[#This Row],[Dept]],JOs[Relo],Cand[[#This Row],[Relo]],JOs[2DigZip],Cand[[#This Row],[2DigZip]])+(0.00001*ROW())</f>
        <v>15.00197</v>
      </c>
      <c r="J197" s="8">
        <f>COUNTIFS(JOs[practice],Cand[[#This Row],[practice]],JOs[Status],Cand[[#This Row],[Status]],JOs[Dept],Cand[[#This Row],[Dept]],JOs[Relo],Cand[[#This Row],[Relo]],JOs[2DigZip],Cand[[#This Row],[2DigZip]])+(0.00001*ROW())</f>
        <v>7.00197</v>
      </c>
      <c r="K197" s="8">
        <f>COUNTIFS(JOs[Dept],Cand[[#This Row],[Dept]],JOs[Relo],Cand[[#This Row],[Relo]],JOs[2DigZip],Cand[[#This Row],[2DigZip]])+(0.00001*ROW())</f>
        <v>15.00197</v>
      </c>
      <c r="L197" s="47"/>
    </row>
    <row r="198" spans="1:12" x14ac:dyDescent="0.3">
      <c r="A198" s="6">
        <v>9750297</v>
      </c>
      <c r="B198" s="2" t="s">
        <v>4</v>
      </c>
      <c r="C198" s="2" t="s">
        <v>8</v>
      </c>
      <c r="D198" s="6" t="s">
        <v>20</v>
      </c>
      <c r="E198" s="6">
        <v>0</v>
      </c>
      <c r="F198" s="2">
        <v>63017</v>
      </c>
      <c r="G198" s="5" t="str">
        <f t="shared" si="9"/>
        <v>63</v>
      </c>
      <c r="H198" s="8">
        <f>COUNTIFS(JOs[Relo],Cand[[#This Row],[Relo]],JOs[2DigZip],Cand[[#This Row],[2DigZip]])+(0.00001*ROW())</f>
        <v>20.00198</v>
      </c>
      <c r="I198" s="8">
        <f>COUNTIFS(JOs[Dept],Cand[[#This Row],[Dept]],JOs[Relo],Cand[[#This Row],[Relo]],JOs[2DigZip],Cand[[#This Row],[2DigZip]])+(0.00001*ROW())</f>
        <v>7.0019799999999996</v>
      </c>
      <c r="J198" s="8">
        <f>COUNTIFS(JOs[practice],Cand[[#This Row],[practice]],JOs[Status],Cand[[#This Row],[Status]],JOs[Dept],Cand[[#This Row],[Dept]],JOs[Relo],Cand[[#This Row],[Relo]],JOs[2DigZip],Cand[[#This Row],[2DigZip]])+(0.00001*ROW())</f>
        <v>1.0019800000000001</v>
      </c>
      <c r="K198" s="8">
        <f>COUNTIFS(JOs[Dept],Cand[[#This Row],[Dept]],JOs[Relo],Cand[[#This Row],[Relo]],JOs[2DigZip],Cand[[#This Row],[2DigZip]])+(0.00001*ROW())</f>
        <v>7.0019799999999996</v>
      </c>
      <c r="L198" s="47"/>
    </row>
    <row r="199" spans="1:12" x14ac:dyDescent="0.3">
      <c r="A199" s="2">
        <v>9750298</v>
      </c>
      <c r="B199" s="2" t="s">
        <v>5</v>
      </c>
      <c r="C199" s="2" t="s">
        <v>3</v>
      </c>
      <c r="D199" s="2" t="s">
        <v>21</v>
      </c>
      <c r="E199" s="2">
        <v>0</v>
      </c>
      <c r="F199" s="2">
        <v>63141</v>
      </c>
      <c r="G199" s="5" t="str">
        <f t="shared" si="9"/>
        <v>63</v>
      </c>
      <c r="H199" s="8">
        <f>COUNTIFS(JOs[Relo],Cand[[#This Row],[Relo]],JOs[2DigZip],Cand[[#This Row],[2DigZip]])+(0.00001*ROW())</f>
        <v>20.001989999999999</v>
      </c>
      <c r="I199" s="8">
        <f>COUNTIFS(JOs[Dept],Cand[[#This Row],[Dept]],JOs[Relo],Cand[[#This Row],[Relo]],JOs[2DigZip],Cand[[#This Row],[2DigZip]])+(0.00001*ROW())</f>
        <v>3.0019900000000002</v>
      </c>
      <c r="J199" s="8">
        <f>COUNTIFS(JOs[practice],Cand[[#This Row],[practice]],JOs[Status],Cand[[#This Row],[Status]],JOs[Dept],Cand[[#This Row],[Dept]],JOs[Relo],Cand[[#This Row],[Relo]],JOs[2DigZip],Cand[[#This Row],[2DigZip]])+(0.00001*ROW())</f>
        <v>1.99E-3</v>
      </c>
      <c r="K199" s="8">
        <f>COUNTIFS(JOs[Dept],Cand[[#This Row],[Dept]],JOs[Relo],Cand[[#This Row],[Relo]],JOs[2DigZip],Cand[[#This Row],[2DigZip]])+(0.00001*ROW())</f>
        <v>3.0019900000000002</v>
      </c>
      <c r="L199" s="47"/>
    </row>
    <row r="200" spans="1:12" x14ac:dyDescent="0.3">
      <c r="A200" s="6">
        <v>9750299</v>
      </c>
      <c r="B200" s="2" t="s">
        <v>5</v>
      </c>
      <c r="C200" s="2" t="s">
        <v>3</v>
      </c>
      <c r="D200" s="2" t="s">
        <v>20</v>
      </c>
      <c r="E200" s="2">
        <v>0</v>
      </c>
      <c r="F200" s="6">
        <v>75075</v>
      </c>
      <c r="G200" s="5" t="str">
        <f t="shared" si="9"/>
        <v>75</v>
      </c>
      <c r="H200" s="8">
        <f>COUNTIFS(JOs[Relo],Cand[[#This Row],[Relo]],JOs[2DigZip],Cand[[#This Row],[2DigZip]])+(0.00001*ROW())</f>
        <v>41.002000000000002</v>
      </c>
      <c r="I200" s="8">
        <f>COUNTIFS(JOs[Dept],Cand[[#This Row],[Dept]],JOs[Relo],Cand[[#This Row],[Relo]],JOs[2DigZip],Cand[[#This Row],[2DigZip]])+(0.00001*ROW())</f>
        <v>18.001999999999999</v>
      </c>
      <c r="J200" s="8">
        <f>COUNTIFS(JOs[practice],Cand[[#This Row],[practice]],JOs[Status],Cand[[#This Row],[Status]],JOs[Dept],Cand[[#This Row],[Dept]],JOs[Relo],Cand[[#This Row],[Relo]],JOs[2DigZip],Cand[[#This Row],[2DigZip]])+(0.00001*ROW())</f>
        <v>3.0019999999999998</v>
      </c>
      <c r="K200" s="8">
        <f>COUNTIFS(JOs[Dept],Cand[[#This Row],[Dept]],JOs[Relo],Cand[[#This Row],[Relo]],JOs[2DigZip],Cand[[#This Row],[2DigZip]])+(0.00001*ROW())</f>
        <v>18.001999999999999</v>
      </c>
      <c r="L200" s="47"/>
    </row>
    <row r="201" spans="1:12" x14ac:dyDescent="0.3">
      <c r="A201" s="6">
        <v>9750300</v>
      </c>
      <c r="B201" s="2" t="s">
        <v>4</v>
      </c>
      <c r="C201" s="2" t="s">
        <v>3</v>
      </c>
      <c r="D201" s="2" t="s">
        <v>22</v>
      </c>
      <c r="E201" s="6">
        <v>0</v>
      </c>
      <c r="F201" s="2">
        <v>75075</v>
      </c>
      <c r="G201" s="5" t="str">
        <f t="shared" si="9"/>
        <v>75</v>
      </c>
      <c r="H201" s="8">
        <f>COUNTIFS(JOs[Relo],Cand[[#This Row],[Relo]],JOs[2DigZip],Cand[[#This Row],[2DigZip]])+(0.00001*ROW())</f>
        <v>41.002009999999999</v>
      </c>
      <c r="I201" s="8">
        <f>COUNTIFS(JOs[Dept],Cand[[#This Row],[Dept]],JOs[Relo],Cand[[#This Row],[Relo]],JOs[2DigZip],Cand[[#This Row],[2DigZip]])+(0.00001*ROW())</f>
        <v>15.00201</v>
      </c>
      <c r="J201" s="8">
        <f>COUNTIFS(JOs[practice],Cand[[#This Row],[practice]],JOs[Status],Cand[[#This Row],[Status]],JOs[Dept],Cand[[#This Row],[Dept]],JOs[Relo],Cand[[#This Row],[Relo]],JOs[2DigZip],Cand[[#This Row],[2DigZip]])+(0.00001*ROW())</f>
        <v>2.0020099999999998</v>
      </c>
      <c r="K201" s="10">
        <f>COUNTIFS(JOs[Dept],Cand[[#This Row],[Dept]],JOs[Relo],Cand[[#This Row],[Relo]],JOs[2DigZip],Cand[[#This Row],[2DigZip]])+(0.00001*ROW())</f>
        <v>15.00201</v>
      </c>
      <c r="L201" s="47"/>
    </row>
  </sheetData>
  <printOptions horizontalCentered="1"/>
  <pageMargins left="0.25" right="0.25" top="0.25" bottom="0.25" header="0.3" footer="0.3"/>
  <pageSetup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M15" sqref="M15"/>
    </sheetView>
  </sheetViews>
  <sheetFormatPr defaultRowHeight="14.4" x14ac:dyDescent="0.3"/>
  <cols>
    <col min="1" max="1" width="11.5546875" customWidth="1"/>
    <col min="2" max="3" width="13.44140625" customWidth="1"/>
    <col min="4" max="4" width="11.44140625" customWidth="1"/>
    <col min="5" max="5" width="8.109375" customWidth="1"/>
    <col min="6" max="6" width="15.33203125" customWidth="1"/>
    <col min="7" max="7" width="14.21875" customWidth="1"/>
  </cols>
  <sheetData>
    <row r="1" spans="1:7" ht="15" customHeight="1" x14ac:dyDescent="0.3">
      <c r="A1" s="24" t="s">
        <v>11</v>
      </c>
      <c r="B1" s="24" t="s">
        <v>9</v>
      </c>
      <c r="C1" s="24" t="s">
        <v>0</v>
      </c>
      <c r="D1" s="24" t="s">
        <v>18</v>
      </c>
      <c r="E1" s="24" t="s">
        <v>19</v>
      </c>
      <c r="F1" s="24" t="s">
        <v>6</v>
      </c>
      <c r="G1" s="24" t="s">
        <v>7</v>
      </c>
    </row>
    <row r="2" spans="1:7" ht="15" customHeight="1" x14ac:dyDescent="0.3">
      <c r="A2" s="25">
        <v>16301</v>
      </c>
      <c r="B2" s="25" t="s">
        <v>5</v>
      </c>
      <c r="C2" s="25" t="s">
        <v>8</v>
      </c>
      <c r="D2" s="25" t="s">
        <v>22</v>
      </c>
      <c r="E2" s="25">
        <v>1</v>
      </c>
      <c r="F2" s="25">
        <v>30144</v>
      </c>
      <c r="G2" s="26" t="str">
        <f t="shared" ref="G2:G21" si="0">LEFT(F2, 2)</f>
        <v>30</v>
      </c>
    </row>
    <row r="3" spans="1:7" ht="15" customHeight="1" x14ac:dyDescent="0.3">
      <c r="A3" s="27">
        <v>16302</v>
      </c>
      <c r="B3" s="27" t="s">
        <v>4</v>
      </c>
      <c r="C3" s="27" t="s">
        <v>29</v>
      </c>
      <c r="D3" s="27" t="s">
        <v>21</v>
      </c>
      <c r="E3" s="25">
        <v>0</v>
      </c>
      <c r="F3" s="27">
        <v>30067</v>
      </c>
      <c r="G3" s="28" t="str">
        <f t="shared" si="0"/>
        <v>30</v>
      </c>
    </row>
    <row r="4" spans="1:7" ht="15" customHeight="1" x14ac:dyDescent="0.3">
      <c r="A4" s="27">
        <v>16303</v>
      </c>
      <c r="B4" s="27" t="s">
        <v>4</v>
      </c>
      <c r="C4" s="27" t="s">
        <v>3</v>
      </c>
      <c r="D4" s="27" t="s">
        <v>20</v>
      </c>
      <c r="E4" s="25">
        <v>0</v>
      </c>
      <c r="F4" s="27">
        <v>75075</v>
      </c>
      <c r="G4" s="28" t="str">
        <f t="shared" si="0"/>
        <v>75</v>
      </c>
    </row>
    <row r="5" spans="1:7" ht="15" customHeight="1" x14ac:dyDescent="0.3">
      <c r="A5" s="25">
        <v>16304</v>
      </c>
      <c r="B5" s="27" t="s">
        <v>4</v>
      </c>
      <c r="C5" s="27" t="s">
        <v>8</v>
      </c>
      <c r="D5" s="27" t="s">
        <v>22</v>
      </c>
      <c r="E5" s="25">
        <v>0</v>
      </c>
      <c r="F5" s="27">
        <v>63141</v>
      </c>
      <c r="G5" s="28" t="str">
        <f t="shared" si="0"/>
        <v>63</v>
      </c>
    </row>
    <row r="6" spans="1:7" ht="15" customHeight="1" x14ac:dyDescent="0.3">
      <c r="A6" s="27">
        <v>16305</v>
      </c>
      <c r="B6" s="27" t="s">
        <v>4</v>
      </c>
      <c r="C6" s="27" t="s">
        <v>3</v>
      </c>
      <c r="D6" s="27" t="s">
        <v>21</v>
      </c>
      <c r="E6" s="25">
        <v>0</v>
      </c>
      <c r="F6" s="27">
        <v>75075</v>
      </c>
      <c r="G6" s="28" t="str">
        <f t="shared" si="0"/>
        <v>75</v>
      </c>
    </row>
    <row r="7" spans="1:7" ht="15" customHeight="1" x14ac:dyDescent="0.3">
      <c r="A7" s="27">
        <v>16306</v>
      </c>
      <c r="B7" s="27" t="s">
        <v>4</v>
      </c>
      <c r="C7" s="27" t="s">
        <v>3</v>
      </c>
      <c r="D7" s="27" t="s">
        <v>20</v>
      </c>
      <c r="E7" s="25">
        <v>1</v>
      </c>
      <c r="F7" s="27">
        <v>63017</v>
      </c>
      <c r="G7" s="28" t="str">
        <f t="shared" si="0"/>
        <v>63</v>
      </c>
    </row>
    <row r="8" spans="1:7" ht="15" customHeight="1" x14ac:dyDescent="0.3">
      <c r="A8" s="25">
        <v>16307</v>
      </c>
      <c r="B8" s="27" t="s">
        <v>5</v>
      </c>
      <c r="C8" s="27" t="s">
        <v>29</v>
      </c>
      <c r="D8" s="27" t="s">
        <v>20</v>
      </c>
      <c r="E8" s="25">
        <v>0</v>
      </c>
      <c r="F8" s="27">
        <v>63141</v>
      </c>
      <c r="G8" s="28" t="str">
        <f t="shared" si="0"/>
        <v>63</v>
      </c>
    </row>
    <row r="9" spans="1:7" ht="15" customHeight="1" x14ac:dyDescent="0.3">
      <c r="A9" s="27">
        <v>16308</v>
      </c>
      <c r="B9" s="27" t="s">
        <v>5</v>
      </c>
      <c r="C9" s="27" t="s">
        <v>3</v>
      </c>
      <c r="D9" s="27" t="s">
        <v>22</v>
      </c>
      <c r="E9" s="25">
        <v>0</v>
      </c>
      <c r="F9" s="27">
        <v>30067</v>
      </c>
      <c r="G9" s="28" t="str">
        <f t="shared" si="0"/>
        <v>30</v>
      </c>
    </row>
    <row r="10" spans="1:7" ht="15" customHeight="1" x14ac:dyDescent="0.3">
      <c r="A10" s="27">
        <v>16309</v>
      </c>
      <c r="B10" s="27" t="s">
        <v>5</v>
      </c>
      <c r="C10" s="27" t="s">
        <v>3</v>
      </c>
      <c r="D10" s="27" t="s">
        <v>21</v>
      </c>
      <c r="E10" s="25">
        <v>0</v>
      </c>
      <c r="F10" s="27">
        <v>90210</v>
      </c>
      <c r="G10" s="28" t="str">
        <f t="shared" si="0"/>
        <v>90</v>
      </c>
    </row>
    <row r="11" spans="1:7" ht="15" customHeight="1" x14ac:dyDescent="0.3">
      <c r="A11" s="25">
        <v>16310</v>
      </c>
      <c r="B11" s="27" t="s">
        <v>4</v>
      </c>
      <c r="C11" s="27" t="s">
        <v>29</v>
      </c>
      <c r="D11" s="27" t="s">
        <v>20</v>
      </c>
      <c r="E11" s="25">
        <v>0</v>
      </c>
      <c r="F11" s="27">
        <v>63107</v>
      </c>
      <c r="G11" s="28" t="str">
        <f t="shared" si="0"/>
        <v>63</v>
      </c>
    </row>
    <row r="12" spans="1:7" ht="15" customHeight="1" x14ac:dyDescent="0.3">
      <c r="A12" s="27">
        <v>16311</v>
      </c>
      <c r="B12" s="27" t="s">
        <v>4</v>
      </c>
      <c r="C12" s="27" t="s">
        <v>8</v>
      </c>
      <c r="D12" s="25" t="s">
        <v>22</v>
      </c>
      <c r="E12" s="25">
        <v>1</v>
      </c>
      <c r="F12" s="27">
        <v>63141</v>
      </c>
      <c r="G12" s="28" t="str">
        <f t="shared" si="0"/>
        <v>63</v>
      </c>
    </row>
    <row r="13" spans="1:7" ht="15" customHeight="1" x14ac:dyDescent="0.3">
      <c r="A13" s="27">
        <v>16312</v>
      </c>
      <c r="B13" s="27" t="s">
        <v>4</v>
      </c>
      <c r="C13" s="27" t="s">
        <v>3</v>
      </c>
      <c r="D13" s="27" t="s">
        <v>21</v>
      </c>
      <c r="E13" s="25">
        <v>0</v>
      </c>
      <c r="F13" s="27">
        <v>63141</v>
      </c>
      <c r="G13" s="28" t="str">
        <f t="shared" si="0"/>
        <v>63</v>
      </c>
    </row>
    <row r="14" spans="1:7" ht="15" customHeight="1" x14ac:dyDescent="0.3">
      <c r="A14" s="25">
        <v>16313</v>
      </c>
      <c r="B14" s="27" t="s">
        <v>4</v>
      </c>
      <c r="C14" s="27" t="s">
        <v>29</v>
      </c>
      <c r="D14" s="27" t="s">
        <v>20</v>
      </c>
      <c r="E14" s="25">
        <v>0</v>
      </c>
      <c r="F14" s="27">
        <v>98011</v>
      </c>
      <c r="G14" s="28" t="str">
        <f t="shared" si="0"/>
        <v>98</v>
      </c>
    </row>
    <row r="15" spans="1:7" ht="15" customHeight="1" x14ac:dyDescent="0.3">
      <c r="A15" s="27">
        <v>16314</v>
      </c>
      <c r="B15" s="27" t="s">
        <v>4</v>
      </c>
      <c r="C15" s="27" t="s">
        <v>3</v>
      </c>
      <c r="D15" s="27" t="s">
        <v>22</v>
      </c>
      <c r="E15" s="25">
        <v>0</v>
      </c>
      <c r="F15" s="27">
        <v>30067</v>
      </c>
      <c r="G15" s="28" t="str">
        <f t="shared" si="0"/>
        <v>30</v>
      </c>
    </row>
    <row r="16" spans="1:7" ht="15" customHeight="1" x14ac:dyDescent="0.3">
      <c r="A16" s="27">
        <v>16315</v>
      </c>
      <c r="B16" s="27" t="s">
        <v>4</v>
      </c>
      <c r="C16" s="27" t="s">
        <v>29</v>
      </c>
      <c r="D16" s="27" t="s">
        <v>21</v>
      </c>
      <c r="E16" s="25">
        <v>0</v>
      </c>
      <c r="F16" s="27">
        <v>30144</v>
      </c>
      <c r="G16" s="28" t="str">
        <f t="shared" si="0"/>
        <v>30</v>
      </c>
    </row>
    <row r="17" spans="1:7" ht="15" customHeight="1" x14ac:dyDescent="0.3">
      <c r="A17" s="25">
        <v>16316</v>
      </c>
      <c r="B17" s="27" t="s">
        <v>5</v>
      </c>
      <c r="C17" s="27" t="s">
        <v>8</v>
      </c>
      <c r="D17" s="27" t="s">
        <v>20</v>
      </c>
      <c r="E17" s="25">
        <v>0</v>
      </c>
      <c r="F17" s="27">
        <v>63141</v>
      </c>
      <c r="G17" s="28" t="str">
        <f t="shared" si="0"/>
        <v>63</v>
      </c>
    </row>
    <row r="18" spans="1:7" ht="15" customHeight="1" x14ac:dyDescent="0.3">
      <c r="A18" s="27">
        <v>16317</v>
      </c>
      <c r="B18" s="27" t="s">
        <v>4</v>
      </c>
      <c r="C18" s="27" t="s">
        <v>3</v>
      </c>
      <c r="D18" s="27" t="s">
        <v>20</v>
      </c>
      <c r="E18" s="25">
        <v>0</v>
      </c>
      <c r="F18" s="27">
        <v>90210</v>
      </c>
      <c r="G18" s="28" t="str">
        <f t="shared" si="0"/>
        <v>90</v>
      </c>
    </row>
    <row r="19" spans="1:7" ht="15" customHeight="1" x14ac:dyDescent="0.3">
      <c r="A19" s="27">
        <v>16318</v>
      </c>
      <c r="B19" s="27" t="s">
        <v>5</v>
      </c>
      <c r="C19" s="27" t="s">
        <v>8</v>
      </c>
      <c r="D19" s="27" t="s">
        <v>22</v>
      </c>
      <c r="E19" s="25">
        <v>1</v>
      </c>
      <c r="F19" s="27">
        <v>90210</v>
      </c>
      <c r="G19" s="28" t="str">
        <f t="shared" si="0"/>
        <v>90</v>
      </c>
    </row>
    <row r="20" spans="1:7" ht="15" customHeight="1" x14ac:dyDescent="0.3">
      <c r="A20" s="25">
        <v>16319</v>
      </c>
      <c r="B20" s="27" t="s">
        <v>4</v>
      </c>
      <c r="C20" s="27" t="s">
        <v>3</v>
      </c>
      <c r="D20" s="27" t="s">
        <v>21</v>
      </c>
      <c r="E20" s="25">
        <v>0</v>
      </c>
      <c r="F20" s="27">
        <v>63141</v>
      </c>
      <c r="G20" s="28" t="str">
        <f t="shared" si="0"/>
        <v>63</v>
      </c>
    </row>
    <row r="21" spans="1:7" ht="15" customHeight="1" x14ac:dyDescent="0.3">
      <c r="A21" s="27">
        <v>16320</v>
      </c>
      <c r="B21" s="27" t="s">
        <v>5</v>
      </c>
      <c r="C21" s="27" t="s">
        <v>8</v>
      </c>
      <c r="D21" s="27" t="s">
        <v>20</v>
      </c>
      <c r="E21" s="25">
        <v>0</v>
      </c>
      <c r="F21" s="27">
        <v>75075</v>
      </c>
      <c r="G21" s="28" t="str">
        <f t="shared" si="0"/>
        <v>75</v>
      </c>
    </row>
    <row r="22" spans="1:7" x14ac:dyDescent="0.3">
      <c r="A22" s="27">
        <v>16321</v>
      </c>
      <c r="B22" s="27" t="s">
        <v>5</v>
      </c>
      <c r="C22" s="27" t="s">
        <v>3</v>
      </c>
      <c r="D22" s="27" t="s">
        <v>22</v>
      </c>
      <c r="E22" s="25">
        <v>0</v>
      </c>
      <c r="F22" s="27">
        <v>90210</v>
      </c>
      <c r="G22" s="28" t="str">
        <f t="shared" ref="G22:G31" si="1">LEFT(F22, 2)</f>
        <v>90</v>
      </c>
    </row>
    <row r="23" spans="1:7" x14ac:dyDescent="0.3">
      <c r="A23" s="25">
        <v>16322</v>
      </c>
      <c r="B23" s="27" t="s">
        <v>4</v>
      </c>
      <c r="C23" s="27" t="s">
        <v>29</v>
      </c>
      <c r="D23" s="27" t="s">
        <v>22</v>
      </c>
      <c r="E23" s="25">
        <v>0</v>
      </c>
      <c r="F23" s="27">
        <v>75075</v>
      </c>
      <c r="G23" s="28" t="str">
        <f t="shared" si="1"/>
        <v>75</v>
      </c>
    </row>
    <row r="24" spans="1:7" x14ac:dyDescent="0.3">
      <c r="A24" s="27">
        <v>16323</v>
      </c>
      <c r="B24" s="27" t="s">
        <v>5</v>
      </c>
      <c r="C24" s="27" t="s">
        <v>3</v>
      </c>
      <c r="D24" s="27" t="s">
        <v>20</v>
      </c>
      <c r="E24" s="25">
        <v>0</v>
      </c>
      <c r="F24" s="27">
        <v>75075</v>
      </c>
      <c r="G24" s="28" t="str">
        <f t="shared" si="1"/>
        <v>75</v>
      </c>
    </row>
    <row r="25" spans="1:7" x14ac:dyDescent="0.3">
      <c r="A25" s="27">
        <v>16324</v>
      </c>
      <c r="B25" s="27" t="s">
        <v>5</v>
      </c>
      <c r="C25" s="27" t="s">
        <v>8</v>
      </c>
      <c r="D25" s="27" t="s">
        <v>22</v>
      </c>
      <c r="E25" s="25">
        <v>0</v>
      </c>
      <c r="F25" s="27">
        <v>90210</v>
      </c>
      <c r="G25" s="28" t="str">
        <f t="shared" si="1"/>
        <v>90</v>
      </c>
    </row>
    <row r="26" spans="1:7" x14ac:dyDescent="0.3">
      <c r="A26" s="25">
        <v>16325</v>
      </c>
      <c r="B26" s="27" t="s">
        <v>4</v>
      </c>
      <c r="C26" s="27" t="s">
        <v>29</v>
      </c>
      <c r="D26" s="27" t="s">
        <v>21</v>
      </c>
      <c r="E26" s="25">
        <v>0</v>
      </c>
      <c r="F26" s="27">
        <v>63141</v>
      </c>
      <c r="G26" s="28" t="str">
        <f t="shared" si="1"/>
        <v>63</v>
      </c>
    </row>
    <row r="27" spans="1:7" x14ac:dyDescent="0.3">
      <c r="A27" s="27">
        <v>16326</v>
      </c>
      <c r="B27" s="27" t="s">
        <v>5</v>
      </c>
      <c r="C27" s="27" t="s">
        <v>3</v>
      </c>
      <c r="D27" s="27" t="s">
        <v>20</v>
      </c>
      <c r="E27" s="25">
        <v>0</v>
      </c>
      <c r="F27" s="27">
        <v>75075</v>
      </c>
      <c r="G27" s="28" t="str">
        <f t="shared" si="1"/>
        <v>75</v>
      </c>
    </row>
    <row r="28" spans="1:7" x14ac:dyDescent="0.3">
      <c r="A28" s="27">
        <v>16327</v>
      </c>
      <c r="B28" s="27" t="s">
        <v>5</v>
      </c>
      <c r="C28" s="27" t="s">
        <v>3</v>
      </c>
      <c r="D28" s="27" t="s">
        <v>22</v>
      </c>
      <c r="E28" s="25">
        <v>0</v>
      </c>
      <c r="F28" s="27">
        <v>63017</v>
      </c>
      <c r="G28" s="28" t="str">
        <f t="shared" si="1"/>
        <v>63</v>
      </c>
    </row>
    <row r="29" spans="1:7" x14ac:dyDescent="0.3">
      <c r="A29" s="25">
        <v>16328</v>
      </c>
      <c r="B29" s="27" t="s">
        <v>4</v>
      </c>
      <c r="C29" s="27" t="s">
        <v>29</v>
      </c>
      <c r="D29" s="27" t="s">
        <v>21</v>
      </c>
      <c r="E29" s="25">
        <v>0</v>
      </c>
      <c r="F29" s="27">
        <v>75075</v>
      </c>
      <c r="G29" s="28" t="str">
        <f t="shared" si="1"/>
        <v>75</v>
      </c>
    </row>
    <row r="30" spans="1:7" x14ac:dyDescent="0.3">
      <c r="A30" s="27">
        <v>16329</v>
      </c>
      <c r="B30" s="27" t="s">
        <v>5</v>
      </c>
      <c r="C30" s="27" t="s">
        <v>3</v>
      </c>
      <c r="D30" s="27" t="s">
        <v>20</v>
      </c>
      <c r="E30" s="25">
        <v>0</v>
      </c>
      <c r="F30" s="27">
        <v>75075</v>
      </c>
      <c r="G30" s="28" t="str">
        <f t="shared" si="1"/>
        <v>75</v>
      </c>
    </row>
    <row r="31" spans="1:7" x14ac:dyDescent="0.3">
      <c r="A31" s="27">
        <v>16330</v>
      </c>
      <c r="B31" s="27" t="s">
        <v>5</v>
      </c>
      <c r="C31" s="27" t="s">
        <v>8</v>
      </c>
      <c r="D31" s="27" t="s">
        <v>20</v>
      </c>
      <c r="E31" s="25">
        <v>0</v>
      </c>
      <c r="F31" s="27">
        <v>90210</v>
      </c>
      <c r="G31" s="28" t="str">
        <f t="shared" si="1"/>
        <v>90</v>
      </c>
    </row>
    <row r="32" spans="1:7" x14ac:dyDescent="0.3">
      <c r="A32" s="27">
        <v>16331</v>
      </c>
      <c r="B32" s="27" t="s">
        <v>4</v>
      </c>
      <c r="C32" s="27" t="s">
        <v>29</v>
      </c>
      <c r="D32" s="27" t="s">
        <v>20</v>
      </c>
      <c r="E32" s="25">
        <v>0</v>
      </c>
      <c r="F32" s="27">
        <v>63141</v>
      </c>
      <c r="G32" s="28" t="str">
        <f t="shared" ref="G32:G50" si="2">LEFT(F32, 2)</f>
        <v>63</v>
      </c>
    </row>
    <row r="33" spans="1:7" x14ac:dyDescent="0.3">
      <c r="A33" s="25">
        <v>16332</v>
      </c>
      <c r="B33" s="27" t="s">
        <v>4</v>
      </c>
      <c r="C33" s="27" t="s">
        <v>3</v>
      </c>
      <c r="D33" s="27" t="s">
        <v>22</v>
      </c>
      <c r="E33" s="25">
        <v>0</v>
      </c>
      <c r="F33" s="27">
        <v>98011</v>
      </c>
      <c r="G33" s="28" t="str">
        <f t="shared" si="2"/>
        <v>98</v>
      </c>
    </row>
    <row r="34" spans="1:7" x14ac:dyDescent="0.3">
      <c r="A34" s="27">
        <v>16333</v>
      </c>
      <c r="B34" s="27" t="s">
        <v>4</v>
      </c>
      <c r="C34" s="27" t="s">
        <v>3</v>
      </c>
      <c r="D34" s="27" t="s">
        <v>21</v>
      </c>
      <c r="E34" s="25">
        <v>0</v>
      </c>
      <c r="F34" s="27">
        <v>30067</v>
      </c>
      <c r="G34" s="28" t="str">
        <f t="shared" si="2"/>
        <v>30</v>
      </c>
    </row>
    <row r="35" spans="1:7" x14ac:dyDescent="0.3">
      <c r="A35" s="27">
        <v>16334</v>
      </c>
      <c r="B35" s="27" t="s">
        <v>4</v>
      </c>
      <c r="C35" s="27" t="s">
        <v>29</v>
      </c>
      <c r="D35" s="27" t="s">
        <v>20</v>
      </c>
      <c r="E35" s="25">
        <v>0</v>
      </c>
      <c r="F35" s="27">
        <v>30144</v>
      </c>
      <c r="G35" s="28" t="str">
        <f t="shared" si="2"/>
        <v>30</v>
      </c>
    </row>
    <row r="36" spans="1:7" x14ac:dyDescent="0.3">
      <c r="A36" s="27">
        <v>16335</v>
      </c>
      <c r="B36" s="27" t="s">
        <v>5</v>
      </c>
      <c r="C36" s="27" t="s">
        <v>8</v>
      </c>
      <c r="D36" s="25" t="s">
        <v>22</v>
      </c>
      <c r="E36" s="25">
        <v>0</v>
      </c>
      <c r="F36" s="27">
        <v>63141</v>
      </c>
      <c r="G36" s="28" t="str">
        <f t="shared" si="2"/>
        <v>63</v>
      </c>
    </row>
    <row r="37" spans="1:7" x14ac:dyDescent="0.3">
      <c r="A37" s="25">
        <v>16336</v>
      </c>
      <c r="B37" s="27" t="s">
        <v>4</v>
      </c>
      <c r="C37" s="27" t="s">
        <v>8</v>
      </c>
      <c r="D37" s="27" t="s">
        <v>21</v>
      </c>
      <c r="E37" s="25">
        <v>0</v>
      </c>
      <c r="F37" s="27">
        <v>90210</v>
      </c>
      <c r="G37" s="28" t="str">
        <f t="shared" si="2"/>
        <v>90</v>
      </c>
    </row>
    <row r="38" spans="1:7" x14ac:dyDescent="0.3">
      <c r="A38" s="27">
        <v>16337</v>
      </c>
      <c r="B38" s="27" t="s">
        <v>5</v>
      </c>
      <c r="C38" s="27" t="s">
        <v>3</v>
      </c>
      <c r="D38" s="27" t="s">
        <v>20</v>
      </c>
      <c r="E38" s="25">
        <v>0</v>
      </c>
      <c r="F38" s="27">
        <v>90210</v>
      </c>
      <c r="G38" s="28" t="str">
        <f t="shared" si="2"/>
        <v>90</v>
      </c>
    </row>
    <row r="39" spans="1:7" x14ac:dyDescent="0.3">
      <c r="A39" s="27">
        <v>16338</v>
      </c>
      <c r="B39" s="27" t="s">
        <v>4</v>
      </c>
      <c r="C39" s="27" t="s">
        <v>8</v>
      </c>
      <c r="D39" s="27" t="s">
        <v>22</v>
      </c>
      <c r="E39" s="25">
        <v>0</v>
      </c>
      <c r="F39" s="27">
        <v>63141</v>
      </c>
      <c r="G39" s="28" t="str">
        <f t="shared" si="2"/>
        <v>63</v>
      </c>
    </row>
    <row r="40" spans="1:7" x14ac:dyDescent="0.3">
      <c r="A40" s="27">
        <v>16339</v>
      </c>
      <c r="B40" s="27" t="s">
        <v>5</v>
      </c>
      <c r="C40" s="27" t="s">
        <v>3</v>
      </c>
      <c r="D40" s="27" t="s">
        <v>21</v>
      </c>
      <c r="E40" s="25">
        <v>0</v>
      </c>
      <c r="F40" s="27">
        <v>75075</v>
      </c>
      <c r="G40" s="28" t="str">
        <f t="shared" si="2"/>
        <v>75</v>
      </c>
    </row>
    <row r="41" spans="1:7" x14ac:dyDescent="0.3">
      <c r="A41" s="25">
        <v>16340</v>
      </c>
      <c r="B41" s="27" t="s">
        <v>5</v>
      </c>
      <c r="C41" s="27" t="s">
        <v>3</v>
      </c>
      <c r="D41" s="27" t="s">
        <v>20</v>
      </c>
      <c r="E41" s="25">
        <v>0</v>
      </c>
      <c r="F41" s="27">
        <v>90210</v>
      </c>
      <c r="G41" s="28" t="str">
        <f t="shared" si="2"/>
        <v>90</v>
      </c>
    </row>
    <row r="42" spans="1:7" x14ac:dyDescent="0.3">
      <c r="A42" s="27">
        <v>16341</v>
      </c>
      <c r="B42" s="27" t="s">
        <v>4</v>
      </c>
      <c r="C42" s="27" t="s">
        <v>3</v>
      </c>
      <c r="D42" s="27" t="s">
        <v>20</v>
      </c>
      <c r="E42" s="25">
        <v>0</v>
      </c>
      <c r="F42" s="27">
        <v>75075</v>
      </c>
      <c r="G42" s="28" t="str">
        <f t="shared" si="2"/>
        <v>75</v>
      </c>
    </row>
    <row r="43" spans="1:7" x14ac:dyDescent="0.3">
      <c r="A43" s="27">
        <v>16342</v>
      </c>
      <c r="B43" s="27" t="s">
        <v>5</v>
      </c>
      <c r="C43" s="27" t="s">
        <v>3</v>
      </c>
      <c r="D43" s="27" t="s">
        <v>22</v>
      </c>
      <c r="E43" s="25">
        <v>0</v>
      </c>
      <c r="F43" s="27">
        <v>75075</v>
      </c>
      <c r="G43" s="28" t="str">
        <f t="shared" si="2"/>
        <v>75</v>
      </c>
    </row>
    <row r="44" spans="1:7" x14ac:dyDescent="0.3">
      <c r="A44" s="27">
        <v>16343</v>
      </c>
      <c r="B44" s="27" t="s">
        <v>5</v>
      </c>
      <c r="C44" s="27" t="s">
        <v>3</v>
      </c>
      <c r="D44" s="27" t="s">
        <v>21</v>
      </c>
      <c r="E44" s="25">
        <v>0</v>
      </c>
      <c r="F44" s="27">
        <v>90210</v>
      </c>
      <c r="G44" s="28" t="str">
        <f t="shared" si="2"/>
        <v>90</v>
      </c>
    </row>
    <row r="45" spans="1:7" x14ac:dyDescent="0.3">
      <c r="A45" s="25">
        <v>16344</v>
      </c>
      <c r="B45" s="27" t="s">
        <v>4</v>
      </c>
      <c r="C45" s="27" t="s">
        <v>8</v>
      </c>
      <c r="D45" s="27" t="s">
        <v>20</v>
      </c>
      <c r="E45" s="25">
        <v>0</v>
      </c>
      <c r="F45" s="27">
        <v>63141</v>
      </c>
      <c r="G45" s="28" t="str">
        <f t="shared" si="2"/>
        <v>63</v>
      </c>
    </row>
    <row r="46" spans="1:7" x14ac:dyDescent="0.3">
      <c r="A46" s="27">
        <v>16345</v>
      </c>
      <c r="B46" s="27" t="s">
        <v>5</v>
      </c>
      <c r="C46" s="27" t="s">
        <v>3</v>
      </c>
      <c r="D46" s="27" t="s">
        <v>22</v>
      </c>
      <c r="E46" s="25">
        <v>0</v>
      </c>
      <c r="F46" s="27">
        <v>75075</v>
      </c>
      <c r="G46" s="28" t="str">
        <f t="shared" si="2"/>
        <v>75</v>
      </c>
    </row>
    <row r="47" spans="1:7" x14ac:dyDescent="0.3">
      <c r="A47" s="27">
        <v>16346</v>
      </c>
      <c r="B47" s="27" t="s">
        <v>5</v>
      </c>
      <c r="C47" s="27" t="s">
        <v>3</v>
      </c>
      <c r="D47" s="27" t="s">
        <v>22</v>
      </c>
      <c r="E47" s="25">
        <v>0</v>
      </c>
      <c r="F47" s="27">
        <v>63017</v>
      </c>
      <c r="G47" s="28" t="str">
        <f t="shared" si="2"/>
        <v>63</v>
      </c>
    </row>
    <row r="48" spans="1:7" x14ac:dyDescent="0.3">
      <c r="A48" s="27">
        <v>16347</v>
      </c>
      <c r="B48" s="27" t="s">
        <v>4</v>
      </c>
      <c r="C48" s="27" t="s">
        <v>3</v>
      </c>
      <c r="D48" s="27" t="s">
        <v>20</v>
      </c>
      <c r="E48" s="25">
        <v>0</v>
      </c>
      <c r="F48" s="27">
        <v>75075</v>
      </c>
      <c r="G48" s="28" t="str">
        <f t="shared" si="2"/>
        <v>75</v>
      </c>
    </row>
    <row r="49" spans="1:7" x14ac:dyDescent="0.3">
      <c r="A49" s="25">
        <v>16348</v>
      </c>
      <c r="B49" s="27" t="s">
        <v>5</v>
      </c>
      <c r="C49" s="27" t="s">
        <v>29</v>
      </c>
      <c r="D49" s="27" t="s">
        <v>22</v>
      </c>
      <c r="E49" s="25">
        <v>0</v>
      </c>
      <c r="F49" s="27">
        <v>75075</v>
      </c>
      <c r="G49" s="28" t="str">
        <f t="shared" si="2"/>
        <v>75</v>
      </c>
    </row>
    <row r="50" spans="1:7" x14ac:dyDescent="0.3">
      <c r="A50" s="27">
        <v>16349</v>
      </c>
      <c r="B50" s="27" t="s">
        <v>5</v>
      </c>
      <c r="C50" s="27" t="s">
        <v>3</v>
      </c>
      <c r="D50" s="27" t="s">
        <v>21</v>
      </c>
      <c r="E50" s="25">
        <v>0</v>
      </c>
      <c r="F50" s="27">
        <v>90210</v>
      </c>
      <c r="G50" s="28" t="str">
        <f t="shared" si="2"/>
        <v>90</v>
      </c>
    </row>
    <row r="51" spans="1:7" x14ac:dyDescent="0.3">
      <c r="A51" s="27">
        <v>16350</v>
      </c>
      <c r="B51" s="27" t="s">
        <v>4</v>
      </c>
      <c r="C51" s="27" t="s">
        <v>8</v>
      </c>
      <c r="D51" s="27" t="s">
        <v>20</v>
      </c>
      <c r="E51" s="25">
        <v>0</v>
      </c>
      <c r="F51" s="27">
        <v>75075</v>
      </c>
      <c r="G51" s="28" t="str">
        <f>LEFT(F51, 2)</f>
        <v>75</v>
      </c>
    </row>
    <row r="52" spans="1:7" x14ac:dyDescent="0.3">
      <c r="A52" s="27">
        <v>16351</v>
      </c>
      <c r="B52" s="27" t="s">
        <v>5</v>
      </c>
      <c r="C52" s="27" t="s">
        <v>29</v>
      </c>
      <c r="D52" s="27" t="s">
        <v>20</v>
      </c>
      <c r="E52" s="27">
        <v>0</v>
      </c>
      <c r="F52" s="27">
        <v>90210</v>
      </c>
      <c r="G52" s="28" t="str">
        <f t="shared" ref="G52:G61" si="3">LEFT(F52, 2)</f>
        <v>90</v>
      </c>
    </row>
    <row r="53" spans="1:7" x14ac:dyDescent="0.3">
      <c r="A53" s="25">
        <v>16352</v>
      </c>
      <c r="B53" s="27" t="s">
        <v>4</v>
      </c>
      <c r="C53" s="27" t="s">
        <v>3</v>
      </c>
      <c r="D53" s="27" t="s">
        <v>20</v>
      </c>
      <c r="E53" s="27">
        <v>0</v>
      </c>
      <c r="F53" s="27">
        <v>75075</v>
      </c>
      <c r="G53" s="28" t="str">
        <f t="shared" si="3"/>
        <v>75</v>
      </c>
    </row>
    <row r="54" spans="1:7" x14ac:dyDescent="0.3">
      <c r="A54" s="27">
        <v>16353</v>
      </c>
      <c r="B54" s="27" t="s">
        <v>4</v>
      </c>
      <c r="C54" s="27" t="s">
        <v>3</v>
      </c>
      <c r="D54" s="27" t="s">
        <v>22</v>
      </c>
      <c r="E54" s="27">
        <v>0</v>
      </c>
      <c r="F54" s="27">
        <v>75075</v>
      </c>
      <c r="G54" s="28" t="str">
        <f t="shared" si="3"/>
        <v>75</v>
      </c>
    </row>
    <row r="55" spans="1:7" x14ac:dyDescent="0.3">
      <c r="A55" s="27">
        <v>16354</v>
      </c>
      <c r="B55" s="27" t="s">
        <v>4</v>
      </c>
      <c r="C55" s="27" t="s">
        <v>29</v>
      </c>
      <c r="D55" s="27" t="s">
        <v>21</v>
      </c>
      <c r="E55" s="27">
        <v>0</v>
      </c>
      <c r="F55" s="27">
        <v>90210</v>
      </c>
      <c r="G55" s="28" t="str">
        <f t="shared" si="3"/>
        <v>90</v>
      </c>
    </row>
    <row r="56" spans="1:7" x14ac:dyDescent="0.3">
      <c r="A56" s="27">
        <v>16355</v>
      </c>
      <c r="B56" s="27" t="s">
        <v>4</v>
      </c>
      <c r="C56" s="27" t="s">
        <v>3</v>
      </c>
      <c r="D56" s="27" t="s">
        <v>20</v>
      </c>
      <c r="E56" s="27">
        <v>0</v>
      </c>
      <c r="F56" s="27">
        <v>63141</v>
      </c>
      <c r="G56" s="28" t="str">
        <f t="shared" si="3"/>
        <v>63</v>
      </c>
    </row>
    <row r="57" spans="1:7" x14ac:dyDescent="0.3">
      <c r="A57" s="25">
        <v>16356</v>
      </c>
      <c r="B57" s="27" t="s">
        <v>4</v>
      </c>
      <c r="C57" s="27" t="s">
        <v>8</v>
      </c>
      <c r="D57" s="27" t="s">
        <v>22</v>
      </c>
      <c r="E57" s="27">
        <v>0</v>
      </c>
      <c r="F57" s="27">
        <v>75075</v>
      </c>
      <c r="G57" s="28" t="str">
        <f t="shared" si="3"/>
        <v>75</v>
      </c>
    </row>
    <row r="58" spans="1:7" x14ac:dyDescent="0.3">
      <c r="A58" s="27">
        <v>16357</v>
      </c>
      <c r="B58" s="27" t="s">
        <v>4</v>
      </c>
      <c r="C58" s="27" t="s">
        <v>29</v>
      </c>
      <c r="D58" s="27" t="s">
        <v>22</v>
      </c>
      <c r="E58" s="27">
        <v>0</v>
      </c>
      <c r="F58" s="27">
        <v>63017</v>
      </c>
      <c r="G58" s="28" t="str">
        <f t="shared" si="3"/>
        <v>63</v>
      </c>
    </row>
    <row r="59" spans="1:7" x14ac:dyDescent="0.3">
      <c r="A59" s="27">
        <v>16358</v>
      </c>
      <c r="B59" s="27" t="s">
        <v>4</v>
      </c>
      <c r="C59" s="27" t="s">
        <v>3</v>
      </c>
      <c r="D59" s="27" t="s">
        <v>20</v>
      </c>
      <c r="E59" s="27">
        <v>0</v>
      </c>
      <c r="F59" s="27">
        <v>75075</v>
      </c>
      <c r="G59" s="28" t="str">
        <f t="shared" si="3"/>
        <v>75</v>
      </c>
    </row>
    <row r="60" spans="1:7" x14ac:dyDescent="0.3">
      <c r="A60" s="27">
        <v>16359</v>
      </c>
      <c r="B60" s="27" t="s">
        <v>4</v>
      </c>
      <c r="C60" s="27" t="s">
        <v>3</v>
      </c>
      <c r="D60" s="27" t="s">
        <v>22</v>
      </c>
      <c r="E60" s="27">
        <v>0</v>
      </c>
      <c r="F60" s="27">
        <v>75075</v>
      </c>
      <c r="G60" s="28" t="str">
        <f t="shared" si="3"/>
        <v>75</v>
      </c>
    </row>
    <row r="61" spans="1:7" x14ac:dyDescent="0.3">
      <c r="A61" s="25">
        <v>16360</v>
      </c>
      <c r="B61" s="27" t="s">
        <v>4</v>
      </c>
      <c r="C61" s="27" t="s">
        <v>3</v>
      </c>
      <c r="D61" s="27" t="s">
        <v>21</v>
      </c>
      <c r="E61" s="27">
        <v>0</v>
      </c>
      <c r="F61" s="27">
        <v>90210</v>
      </c>
      <c r="G61" s="28" t="str">
        <f t="shared" si="3"/>
        <v>90</v>
      </c>
    </row>
    <row r="62" spans="1:7" x14ac:dyDescent="0.3">
      <c r="A62" s="27">
        <v>16361</v>
      </c>
      <c r="B62" s="29" t="s">
        <v>4</v>
      </c>
      <c r="C62" s="29" t="s">
        <v>3</v>
      </c>
      <c r="D62" s="29" t="s">
        <v>20</v>
      </c>
      <c r="E62" s="29">
        <v>0</v>
      </c>
      <c r="F62" s="29">
        <v>75075</v>
      </c>
      <c r="G62" s="30" t="str">
        <f>LEFT(F62, 2)</f>
        <v>75</v>
      </c>
    </row>
    <row r="63" spans="1:7" x14ac:dyDescent="0.3">
      <c r="A63" s="27">
        <v>16362</v>
      </c>
      <c r="B63" s="27" t="s">
        <v>5</v>
      </c>
      <c r="C63" s="27" t="s">
        <v>3</v>
      </c>
      <c r="D63" s="27" t="s">
        <v>20</v>
      </c>
      <c r="E63" s="27">
        <v>0</v>
      </c>
      <c r="F63" s="27">
        <v>90210</v>
      </c>
      <c r="G63" s="28" t="str">
        <f t="shared" ref="G63:G72" si="4">LEFT(F63, 2)</f>
        <v>90</v>
      </c>
    </row>
    <row r="64" spans="1:7" x14ac:dyDescent="0.3">
      <c r="A64" s="27">
        <v>16363</v>
      </c>
      <c r="B64" s="27" t="s">
        <v>4</v>
      </c>
      <c r="C64" s="27" t="s">
        <v>3</v>
      </c>
      <c r="D64" s="27" t="s">
        <v>20</v>
      </c>
      <c r="E64" s="27">
        <v>0</v>
      </c>
      <c r="F64" s="27">
        <v>75075</v>
      </c>
      <c r="G64" s="28" t="str">
        <f t="shared" si="4"/>
        <v>75</v>
      </c>
    </row>
    <row r="65" spans="1:7" x14ac:dyDescent="0.3">
      <c r="A65" s="25">
        <v>16364</v>
      </c>
      <c r="B65" s="27" t="s">
        <v>5</v>
      </c>
      <c r="C65" s="27" t="s">
        <v>3</v>
      </c>
      <c r="D65" s="27" t="s">
        <v>22</v>
      </c>
      <c r="E65" s="27">
        <v>0</v>
      </c>
      <c r="F65" s="27">
        <v>75075</v>
      </c>
      <c r="G65" s="28" t="str">
        <f t="shared" si="4"/>
        <v>75</v>
      </c>
    </row>
    <row r="66" spans="1:7" x14ac:dyDescent="0.3">
      <c r="A66" s="27">
        <v>16365</v>
      </c>
      <c r="B66" s="27" t="s">
        <v>5</v>
      </c>
      <c r="C66" s="27" t="s">
        <v>3</v>
      </c>
      <c r="D66" s="27" t="s">
        <v>21</v>
      </c>
      <c r="E66" s="27">
        <v>0</v>
      </c>
      <c r="F66" s="27">
        <v>90210</v>
      </c>
      <c r="G66" s="28" t="str">
        <f t="shared" si="4"/>
        <v>90</v>
      </c>
    </row>
    <row r="67" spans="1:7" x14ac:dyDescent="0.3">
      <c r="A67" s="27">
        <v>16366</v>
      </c>
      <c r="B67" s="27" t="s">
        <v>4</v>
      </c>
      <c r="C67" s="27" t="s">
        <v>8</v>
      </c>
      <c r="D67" s="27" t="s">
        <v>20</v>
      </c>
      <c r="E67" s="27">
        <v>0</v>
      </c>
      <c r="F67" s="27">
        <v>75075</v>
      </c>
      <c r="G67" s="28" t="str">
        <f t="shared" si="4"/>
        <v>75</v>
      </c>
    </row>
    <row r="68" spans="1:7" x14ac:dyDescent="0.3">
      <c r="A68" s="27">
        <v>16367</v>
      </c>
      <c r="B68" s="27" t="s">
        <v>5</v>
      </c>
      <c r="C68" s="27" t="s">
        <v>3</v>
      </c>
      <c r="D68" s="27" t="s">
        <v>22</v>
      </c>
      <c r="E68" s="27">
        <v>0</v>
      </c>
      <c r="F68" s="27">
        <v>75075</v>
      </c>
      <c r="G68" s="28" t="str">
        <f t="shared" si="4"/>
        <v>75</v>
      </c>
    </row>
    <row r="69" spans="1:7" x14ac:dyDescent="0.3">
      <c r="A69" s="25">
        <v>16368</v>
      </c>
      <c r="B69" s="27" t="s">
        <v>5</v>
      </c>
      <c r="C69" s="27" t="s">
        <v>3</v>
      </c>
      <c r="D69" s="27" t="s">
        <v>22</v>
      </c>
      <c r="E69" s="27">
        <v>0</v>
      </c>
      <c r="F69" s="27">
        <v>63017</v>
      </c>
      <c r="G69" s="28" t="str">
        <f t="shared" si="4"/>
        <v>63</v>
      </c>
    </row>
    <row r="70" spans="1:7" x14ac:dyDescent="0.3">
      <c r="A70" s="27">
        <v>16369</v>
      </c>
      <c r="B70" s="27" t="s">
        <v>4</v>
      </c>
      <c r="C70" s="27" t="s">
        <v>3</v>
      </c>
      <c r="D70" s="27" t="s">
        <v>20</v>
      </c>
      <c r="E70" s="27">
        <v>0</v>
      </c>
      <c r="F70" s="27">
        <v>75075</v>
      </c>
      <c r="G70" s="28" t="str">
        <f t="shared" si="4"/>
        <v>75</v>
      </c>
    </row>
    <row r="71" spans="1:7" x14ac:dyDescent="0.3">
      <c r="A71" s="27">
        <v>16370</v>
      </c>
      <c r="B71" s="27" t="s">
        <v>5</v>
      </c>
      <c r="C71" s="27" t="s">
        <v>3</v>
      </c>
      <c r="D71" s="27" t="s">
        <v>22</v>
      </c>
      <c r="E71" s="27">
        <v>0</v>
      </c>
      <c r="F71" s="27">
        <v>75075</v>
      </c>
      <c r="G71" s="28" t="str">
        <f t="shared" si="4"/>
        <v>75</v>
      </c>
    </row>
    <row r="72" spans="1:7" x14ac:dyDescent="0.3">
      <c r="A72" s="27">
        <v>16371</v>
      </c>
      <c r="B72" s="27" t="s">
        <v>5</v>
      </c>
      <c r="C72" s="27" t="s">
        <v>3</v>
      </c>
      <c r="D72" s="27" t="s">
        <v>21</v>
      </c>
      <c r="E72" s="27">
        <v>0</v>
      </c>
      <c r="F72" s="27">
        <v>90210</v>
      </c>
      <c r="G72" s="28" t="str">
        <f t="shared" si="4"/>
        <v>90</v>
      </c>
    </row>
    <row r="73" spans="1:7" x14ac:dyDescent="0.3">
      <c r="A73" s="25">
        <v>16372</v>
      </c>
      <c r="B73" s="29" t="s">
        <v>4</v>
      </c>
      <c r="C73" s="29" t="s">
        <v>3</v>
      </c>
      <c r="D73" s="29" t="s">
        <v>20</v>
      </c>
      <c r="E73" s="27">
        <v>0</v>
      </c>
      <c r="F73" s="29">
        <v>75075</v>
      </c>
      <c r="G73" s="30" t="str">
        <f>LEFT(F73, 2)</f>
        <v>75</v>
      </c>
    </row>
    <row r="74" spans="1:7" x14ac:dyDescent="0.3">
      <c r="A74" s="25">
        <v>16373</v>
      </c>
      <c r="B74" s="27" t="s">
        <v>4</v>
      </c>
      <c r="C74" s="27" t="s">
        <v>8</v>
      </c>
      <c r="D74" s="27" t="s">
        <v>22</v>
      </c>
      <c r="E74" s="27">
        <v>0</v>
      </c>
      <c r="F74" s="27">
        <v>63141</v>
      </c>
      <c r="G74" s="28" t="str">
        <f t="shared" ref="G74:G81" si="5">LEFT(F74, 2)</f>
        <v>63</v>
      </c>
    </row>
    <row r="75" spans="1:7" x14ac:dyDescent="0.3">
      <c r="A75" s="27">
        <v>16374</v>
      </c>
      <c r="B75" s="27" t="s">
        <v>5</v>
      </c>
      <c r="C75" s="27" t="s">
        <v>3</v>
      </c>
      <c r="D75" s="27" t="s">
        <v>21</v>
      </c>
      <c r="E75" s="27">
        <v>0</v>
      </c>
      <c r="F75" s="27">
        <v>75075</v>
      </c>
      <c r="G75" s="28" t="str">
        <f t="shared" si="5"/>
        <v>75</v>
      </c>
    </row>
    <row r="76" spans="1:7" x14ac:dyDescent="0.3">
      <c r="A76" s="27">
        <v>16375</v>
      </c>
      <c r="B76" s="27" t="s">
        <v>5</v>
      </c>
      <c r="C76" s="27" t="s">
        <v>3</v>
      </c>
      <c r="D76" s="27" t="s">
        <v>20</v>
      </c>
      <c r="E76" s="27">
        <v>0</v>
      </c>
      <c r="F76" s="27">
        <v>90210</v>
      </c>
      <c r="G76" s="28" t="str">
        <f t="shared" si="5"/>
        <v>90</v>
      </c>
    </row>
    <row r="77" spans="1:7" x14ac:dyDescent="0.3">
      <c r="A77" s="27">
        <v>16376</v>
      </c>
      <c r="B77" s="27" t="s">
        <v>4</v>
      </c>
      <c r="C77" s="27" t="s">
        <v>3</v>
      </c>
      <c r="D77" s="27" t="s">
        <v>20</v>
      </c>
      <c r="E77" s="27">
        <v>0</v>
      </c>
      <c r="F77" s="27">
        <v>75075</v>
      </c>
      <c r="G77" s="28" t="str">
        <f t="shared" si="5"/>
        <v>75</v>
      </c>
    </row>
    <row r="78" spans="1:7" x14ac:dyDescent="0.3">
      <c r="A78" s="25">
        <v>16377</v>
      </c>
      <c r="B78" s="27" t="s">
        <v>5</v>
      </c>
      <c r="C78" s="27" t="s">
        <v>3</v>
      </c>
      <c r="D78" s="27" t="s">
        <v>22</v>
      </c>
      <c r="E78" s="27">
        <v>0</v>
      </c>
      <c r="F78" s="27">
        <v>75075</v>
      </c>
      <c r="G78" s="28" t="str">
        <f t="shared" si="5"/>
        <v>75</v>
      </c>
    </row>
    <row r="79" spans="1:7" x14ac:dyDescent="0.3">
      <c r="A79" s="25">
        <v>16378</v>
      </c>
      <c r="B79" s="29" t="s">
        <v>4</v>
      </c>
      <c r="C79" s="29" t="s">
        <v>3</v>
      </c>
      <c r="D79" s="29" t="s">
        <v>20</v>
      </c>
      <c r="E79" s="27">
        <v>0</v>
      </c>
      <c r="F79" s="29">
        <v>75075</v>
      </c>
      <c r="G79" s="28" t="str">
        <f t="shared" si="5"/>
        <v>75</v>
      </c>
    </row>
    <row r="80" spans="1:7" x14ac:dyDescent="0.3">
      <c r="A80" s="27">
        <v>16379</v>
      </c>
      <c r="B80" s="27" t="s">
        <v>4</v>
      </c>
      <c r="C80" s="27" t="s">
        <v>8</v>
      </c>
      <c r="D80" s="27" t="s">
        <v>22</v>
      </c>
      <c r="E80" s="27">
        <v>0</v>
      </c>
      <c r="F80" s="27">
        <v>63141</v>
      </c>
      <c r="G80" s="28" t="str">
        <f t="shared" si="5"/>
        <v>63</v>
      </c>
    </row>
    <row r="81" spans="1:7" x14ac:dyDescent="0.3">
      <c r="A81" s="27">
        <v>16380</v>
      </c>
      <c r="B81" s="27" t="s">
        <v>5</v>
      </c>
      <c r="C81" s="27" t="s">
        <v>3</v>
      </c>
      <c r="D81" s="27" t="s">
        <v>21</v>
      </c>
      <c r="E81" s="27">
        <v>0</v>
      </c>
      <c r="F81" s="27">
        <v>75075</v>
      </c>
      <c r="G81" s="30" t="str">
        <f t="shared" si="5"/>
        <v>75</v>
      </c>
    </row>
    <row r="82" spans="1:7" x14ac:dyDescent="0.3">
      <c r="A82" s="25">
        <v>16381</v>
      </c>
      <c r="B82" s="27" t="s">
        <v>4</v>
      </c>
      <c r="C82" s="27" t="s">
        <v>3</v>
      </c>
      <c r="D82" s="27" t="s">
        <v>20</v>
      </c>
      <c r="E82" s="25">
        <v>0</v>
      </c>
      <c r="F82" s="27">
        <v>30144</v>
      </c>
      <c r="G82" s="28" t="str">
        <f t="shared" ref="G82:G92" si="6">LEFT(F82, 2)</f>
        <v>30</v>
      </c>
    </row>
    <row r="83" spans="1:7" x14ac:dyDescent="0.3">
      <c r="A83" s="25">
        <v>16382</v>
      </c>
      <c r="B83" s="27" t="s">
        <v>4</v>
      </c>
      <c r="C83" s="27" t="s">
        <v>8</v>
      </c>
      <c r="D83" s="27" t="s">
        <v>22</v>
      </c>
      <c r="E83" s="25">
        <v>0</v>
      </c>
      <c r="F83" s="27">
        <v>63141</v>
      </c>
      <c r="G83" s="28" t="str">
        <f t="shared" si="6"/>
        <v>63</v>
      </c>
    </row>
    <row r="84" spans="1:7" x14ac:dyDescent="0.3">
      <c r="A84" s="27">
        <v>16383</v>
      </c>
      <c r="B84" s="27" t="s">
        <v>4</v>
      </c>
      <c r="C84" s="27" t="s">
        <v>3</v>
      </c>
      <c r="D84" s="27" t="s">
        <v>21</v>
      </c>
      <c r="E84" s="25">
        <v>0</v>
      </c>
      <c r="F84" s="27">
        <v>90210</v>
      </c>
      <c r="G84" s="28" t="str">
        <f t="shared" si="6"/>
        <v>90</v>
      </c>
    </row>
    <row r="85" spans="1:7" x14ac:dyDescent="0.3">
      <c r="A85" s="27">
        <v>16384</v>
      </c>
      <c r="B85" s="27" t="s">
        <v>4</v>
      </c>
      <c r="C85" s="27" t="s">
        <v>3</v>
      </c>
      <c r="D85" s="27" t="s">
        <v>20</v>
      </c>
      <c r="E85" s="25">
        <v>0</v>
      </c>
      <c r="F85" s="27">
        <v>90210</v>
      </c>
      <c r="G85" s="28" t="str">
        <f t="shared" si="6"/>
        <v>90</v>
      </c>
    </row>
    <row r="86" spans="1:7" x14ac:dyDescent="0.3">
      <c r="A86" s="25">
        <v>16385</v>
      </c>
      <c r="B86" s="27" t="s">
        <v>5</v>
      </c>
      <c r="C86" s="27" t="s">
        <v>8</v>
      </c>
      <c r="D86" s="27" t="s">
        <v>20</v>
      </c>
      <c r="E86" s="25">
        <v>0</v>
      </c>
      <c r="F86" s="27">
        <v>63141</v>
      </c>
      <c r="G86" s="28" t="str">
        <f t="shared" si="6"/>
        <v>63</v>
      </c>
    </row>
    <row r="87" spans="1:7" x14ac:dyDescent="0.3">
      <c r="A87" s="25">
        <v>16386</v>
      </c>
      <c r="B87" s="27" t="s">
        <v>5</v>
      </c>
      <c r="C87" s="27" t="s">
        <v>3</v>
      </c>
      <c r="D87" s="27" t="s">
        <v>22</v>
      </c>
      <c r="E87" s="25">
        <v>0</v>
      </c>
      <c r="F87" s="27">
        <v>75075</v>
      </c>
      <c r="G87" s="28" t="str">
        <f t="shared" si="6"/>
        <v>75</v>
      </c>
    </row>
    <row r="88" spans="1:7" x14ac:dyDescent="0.3">
      <c r="A88" s="27">
        <v>16387</v>
      </c>
      <c r="B88" s="27" t="s">
        <v>5</v>
      </c>
      <c r="C88" s="27" t="s">
        <v>3</v>
      </c>
      <c r="D88" s="27" t="s">
        <v>21</v>
      </c>
      <c r="E88" s="25">
        <v>0</v>
      </c>
      <c r="F88" s="27">
        <v>90210</v>
      </c>
      <c r="G88" s="28" t="str">
        <f t="shared" si="6"/>
        <v>90</v>
      </c>
    </row>
    <row r="89" spans="1:7" x14ac:dyDescent="0.3">
      <c r="A89" s="27">
        <v>16388</v>
      </c>
      <c r="B89" s="27" t="s">
        <v>4</v>
      </c>
      <c r="C89" s="27" t="s">
        <v>3</v>
      </c>
      <c r="D89" s="27" t="s">
        <v>20</v>
      </c>
      <c r="E89" s="25">
        <v>0</v>
      </c>
      <c r="F89" s="27">
        <v>75075</v>
      </c>
      <c r="G89" s="28" t="str">
        <f t="shared" si="6"/>
        <v>75</v>
      </c>
    </row>
    <row r="90" spans="1:7" x14ac:dyDescent="0.3">
      <c r="A90" s="25">
        <v>16389</v>
      </c>
      <c r="B90" s="27" t="s">
        <v>4</v>
      </c>
      <c r="C90" s="27" t="s">
        <v>8</v>
      </c>
      <c r="D90" s="25" t="s">
        <v>22</v>
      </c>
      <c r="E90" s="25">
        <v>0</v>
      </c>
      <c r="F90" s="27">
        <v>75075</v>
      </c>
      <c r="G90" s="28" t="str">
        <f t="shared" si="6"/>
        <v>75</v>
      </c>
    </row>
    <row r="91" spans="1:7" x14ac:dyDescent="0.3">
      <c r="A91" s="25">
        <v>16390</v>
      </c>
      <c r="B91" s="27" t="s">
        <v>4</v>
      </c>
      <c r="C91" s="27" t="s">
        <v>3</v>
      </c>
      <c r="D91" s="27" t="s">
        <v>21</v>
      </c>
      <c r="E91" s="25">
        <v>0</v>
      </c>
      <c r="F91" s="27">
        <v>90210</v>
      </c>
      <c r="G91" s="28" t="str">
        <f t="shared" si="6"/>
        <v>90</v>
      </c>
    </row>
    <row r="92" spans="1:7" x14ac:dyDescent="0.3">
      <c r="A92" s="27">
        <v>16391</v>
      </c>
      <c r="B92" s="27" t="s">
        <v>5</v>
      </c>
      <c r="C92" s="27" t="s">
        <v>3</v>
      </c>
      <c r="D92" s="27" t="s">
        <v>22</v>
      </c>
      <c r="E92" s="27">
        <v>0</v>
      </c>
      <c r="F92" s="27">
        <v>90210</v>
      </c>
      <c r="G92" s="30" t="str">
        <f t="shared" si="6"/>
        <v>90</v>
      </c>
    </row>
    <row r="93" spans="1:7" x14ac:dyDescent="0.3">
      <c r="A93" s="25">
        <v>16392</v>
      </c>
      <c r="B93" s="27" t="s">
        <v>5</v>
      </c>
      <c r="C93" s="27" t="s">
        <v>3</v>
      </c>
      <c r="D93" s="27" t="s">
        <v>21</v>
      </c>
      <c r="E93" s="29">
        <v>0</v>
      </c>
      <c r="F93" s="29">
        <v>75075</v>
      </c>
      <c r="G93" s="28" t="str">
        <f t="shared" ref="G93:G101" si="7">LEFT(F93, 2)</f>
        <v>75</v>
      </c>
    </row>
    <row r="94" spans="1:7" x14ac:dyDescent="0.3">
      <c r="A94" s="27">
        <v>16393</v>
      </c>
      <c r="B94" s="27" t="s">
        <v>4</v>
      </c>
      <c r="C94" s="27" t="s">
        <v>3</v>
      </c>
      <c r="D94" s="27" t="s">
        <v>20</v>
      </c>
      <c r="E94" s="27">
        <v>0</v>
      </c>
      <c r="F94" s="27">
        <v>90210</v>
      </c>
      <c r="G94" s="28" t="str">
        <f t="shared" si="7"/>
        <v>90</v>
      </c>
    </row>
    <row r="95" spans="1:7" x14ac:dyDescent="0.3">
      <c r="A95" s="27">
        <v>16394</v>
      </c>
      <c r="B95" s="27" t="s">
        <v>4</v>
      </c>
      <c r="C95" s="27" t="s">
        <v>8</v>
      </c>
      <c r="D95" s="25" t="s">
        <v>22</v>
      </c>
      <c r="E95" s="27">
        <v>0</v>
      </c>
      <c r="F95" s="27">
        <v>75075</v>
      </c>
      <c r="G95" s="28" t="str">
        <f t="shared" si="7"/>
        <v>75</v>
      </c>
    </row>
    <row r="96" spans="1:7" x14ac:dyDescent="0.3">
      <c r="A96" s="25">
        <v>16395</v>
      </c>
      <c r="B96" s="27" t="s">
        <v>4</v>
      </c>
      <c r="C96" s="27" t="s">
        <v>3</v>
      </c>
      <c r="D96" s="27" t="s">
        <v>21</v>
      </c>
      <c r="E96" s="27">
        <v>0</v>
      </c>
      <c r="F96" s="27">
        <v>75075</v>
      </c>
      <c r="G96" s="28" t="str">
        <f t="shared" si="7"/>
        <v>75</v>
      </c>
    </row>
    <row r="97" spans="1:7" x14ac:dyDescent="0.3">
      <c r="A97" s="25">
        <v>16396</v>
      </c>
      <c r="B97" s="27" t="s">
        <v>4</v>
      </c>
      <c r="C97" s="27" t="s">
        <v>8</v>
      </c>
      <c r="D97" s="25" t="s">
        <v>22</v>
      </c>
      <c r="E97" s="25">
        <v>0</v>
      </c>
      <c r="F97" s="27">
        <v>75075</v>
      </c>
      <c r="G97" s="28" t="str">
        <f t="shared" si="7"/>
        <v>75</v>
      </c>
    </row>
    <row r="98" spans="1:7" x14ac:dyDescent="0.3">
      <c r="A98" s="27">
        <v>16397</v>
      </c>
      <c r="B98" s="27" t="s">
        <v>4</v>
      </c>
      <c r="C98" s="27" t="s">
        <v>3</v>
      </c>
      <c r="D98" s="27" t="s">
        <v>21</v>
      </c>
      <c r="E98" s="25">
        <v>0</v>
      </c>
      <c r="F98" s="27">
        <v>90210</v>
      </c>
      <c r="G98" s="28" t="str">
        <f t="shared" si="7"/>
        <v>90</v>
      </c>
    </row>
    <row r="99" spans="1:7" x14ac:dyDescent="0.3">
      <c r="A99" s="25">
        <v>16398</v>
      </c>
      <c r="B99" s="27" t="s">
        <v>5</v>
      </c>
      <c r="C99" s="27" t="s">
        <v>3</v>
      </c>
      <c r="D99" s="27" t="s">
        <v>22</v>
      </c>
      <c r="E99" s="27">
        <v>0</v>
      </c>
      <c r="F99" s="27">
        <v>90210</v>
      </c>
      <c r="G99" s="28" t="str">
        <f t="shared" si="7"/>
        <v>90</v>
      </c>
    </row>
    <row r="100" spans="1:7" x14ac:dyDescent="0.3">
      <c r="A100" s="27">
        <v>16399</v>
      </c>
      <c r="B100" s="27" t="s">
        <v>5</v>
      </c>
      <c r="C100" s="27" t="s">
        <v>3</v>
      </c>
      <c r="D100" s="27" t="s">
        <v>21</v>
      </c>
      <c r="E100" s="29">
        <v>0</v>
      </c>
      <c r="F100" s="29">
        <v>75075</v>
      </c>
      <c r="G100" s="28" t="str">
        <f t="shared" si="7"/>
        <v>75</v>
      </c>
    </row>
    <row r="101" spans="1:7" x14ac:dyDescent="0.3">
      <c r="A101" s="27">
        <v>16400</v>
      </c>
      <c r="B101" s="27" t="s">
        <v>4</v>
      </c>
      <c r="C101" s="27" t="s">
        <v>3</v>
      </c>
      <c r="D101" s="27" t="s">
        <v>20</v>
      </c>
      <c r="E101" s="27">
        <v>0</v>
      </c>
      <c r="F101" s="27">
        <v>90210</v>
      </c>
      <c r="G101" s="28" t="str">
        <f t="shared" si="7"/>
        <v>90</v>
      </c>
    </row>
  </sheetData>
  <printOptions horizontalCentered="1"/>
  <pageMargins left="0.25" right="0.25" top="0.25" bottom="0.2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Combined Info</vt:lpstr>
      <vt:lpstr>Candidates</vt:lpstr>
      <vt:lpstr>Job Order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Administrator;Ronna Marcus</dc:creator>
  <cp:lastModifiedBy>Administrator</cp:lastModifiedBy>
  <cp:lastPrinted>2018-09-12T18:13:49Z</cp:lastPrinted>
  <dcterms:created xsi:type="dcterms:W3CDTF">2018-08-09T17:49:27Z</dcterms:created>
  <dcterms:modified xsi:type="dcterms:W3CDTF">2018-09-12T21:01:37Z</dcterms:modified>
</cp:coreProperties>
</file>