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C:\Users\javog\Dropbox\"/>
    </mc:Choice>
  </mc:AlternateContent>
  <xr:revisionPtr revIDLastSave="0" documentId="13_ncr:1_{EAFCBD67-D2E1-4808-A45E-DD808EE56DCF}" xr6:coauthVersionLast="47" xr6:coauthVersionMax="47" xr10:uidLastSave="{00000000-0000-0000-0000-000000000000}"/>
  <bookViews>
    <workbookView xWindow="2370" yWindow="2460" windowWidth="22995" windowHeight="16155" activeTab="1" xr2:uid="{00000000-000D-0000-FFFF-FFFF00000000}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0" i="2" l="1"/>
  <c r="M11" i="2"/>
  <c r="M12" i="2"/>
  <c r="M13" i="2"/>
  <c r="M14" i="2"/>
  <c r="M15" i="2"/>
  <c r="M16" i="2"/>
  <c r="M17" i="2"/>
  <c r="M18" i="2"/>
  <c r="M19" i="2"/>
  <c r="M20" i="2"/>
  <c r="M21" i="2"/>
  <c r="M22" i="2"/>
  <c r="M9" i="2"/>
  <c r="E12" i="2"/>
  <c r="E14" i="2"/>
  <c r="E18" i="2"/>
  <c r="E20" i="2"/>
  <c r="E13" i="2"/>
  <c r="E19" i="2"/>
  <c r="E9" i="2"/>
  <c r="E22" i="2"/>
  <c r="E15" i="2"/>
  <c r="E10" i="2"/>
  <c r="E17" i="2"/>
  <c r="E16" i="2"/>
  <c r="E21" i="2" l="1"/>
  <c r="E11" i="2"/>
  <c r="L22" i="2" l="1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G22" i="2"/>
  <c r="I22" i="2" s="1"/>
  <c r="J22" i="2" s="1"/>
  <c r="K22" i="2" s="1"/>
  <c r="G21" i="2"/>
  <c r="I21" i="2" s="1"/>
  <c r="J21" i="2" s="1"/>
  <c r="K21" i="2" s="1"/>
  <c r="G20" i="2"/>
  <c r="I20" i="2" s="1"/>
  <c r="J20" i="2" s="1"/>
  <c r="K20" i="2" s="1"/>
  <c r="G18" i="2"/>
  <c r="I18" i="2" s="1"/>
  <c r="J18" i="2" s="1"/>
  <c r="K18" i="2" s="1"/>
  <c r="G17" i="2"/>
  <c r="I17" i="2" s="1"/>
  <c r="J17" i="2" s="1"/>
  <c r="K17" i="2" s="1"/>
  <c r="G16" i="2"/>
  <c r="I16" i="2" s="1"/>
  <c r="J16" i="2" s="1"/>
  <c r="K16" i="2" s="1"/>
  <c r="G15" i="2"/>
  <c r="I15" i="2" s="1"/>
  <c r="J15" i="2" s="1"/>
  <c r="K15" i="2" s="1"/>
  <c r="G13" i="2"/>
  <c r="I13" i="2" s="1"/>
  <c r="J13" i="2" s="1"/>
  <c r="K13" i="2" s="1"/>
  <c r="G10" i="2"/>
  <c r="I10" i="2" s="1"/>
  <c r="J10" i="2" s="1"/>
  <c r="K10" i="2" s="1"/>
  <c r="F31" i="1"/>
  <c r="F30" i="1"/>
  <c r="F29" i="1"/>
  <c r="F28" i="1"/>
  <c r="F27" i="1"/>
  <c r="F26" i="1"/>
  <c r="F25" i="1"/>
  <c r="F23" i="1"/>
  <c r="E24" i="1"/>
  <c r="F24" i="1" s="1"/>
  <c r="E36" i="1"/>
  <c r="F36" i="1" s="1"/>
  <c r="E35" i="1"/>
  <c r="F35" i="1" s="1"/>
  <c r="E34" i="1"/>
  <c r="F34" i="1" s="1"/>
  <c r="E33" i="1"/>
  <c r="F33" i="1" s="1"/>
  <c r="E32" i="1"/>
  <c r="F32" i="1" s="1"/>
  <c r="E31" i="1"/>
  <c r="E30" i="1"/>
  <c r="E29" i="1"/>
  <c r="E28" i="1"/>
  <c r="E27" i="1"/>
  <c r="E26" i="1"/>
  <c r="E25" i="1"/>
  <c r="E23" i="1"/>
  <c r="G4" i="1"/>
  <c r="G11" i="2" l="1"/>
  <c r="I11" i="2" s="1"/>
  <c r="J11" i="2" s="1"/>
  <c r="K11" i="2" s="1"/>
  <c r="G12" i="2"/>
  <c r="I12" i="2" s="1"/>
  <c r="J12" i="2" s="1"/>
  <c r="K12" i="2" s="1"/>
  <c r="G9" i="2"/>
  <c r="I9" i="2" s="1"/>
  <c r="J9" i="2" s="1"/>
  <c r="K9" i="2" s="1"/>
  <c r="G14" i="2"/>
  <c r="I14" i="2" s="1"/>
  <c r="J14" i="2" s="1"/>
  <c r="K14" i="2" s="1"/>
  <c r="G19" i="2"/>
  <c r="I19" i="2" s="1"/>
  <c r="J19" i="2" s="1"/>
  <c r="K19" i="2" s="1"/>
  <c r="O9" i="2" l="1"/>
</calcChain>
</file>

<file path=xl/sharedStrings.xml><?xml version="1.0" encoding="utf-8"?>
<sst xmlns="http://schemas.openxmlformats.org/spreadsheetml/2006/main" count="82" uniqueCount="63">
  <si>
    <t>Rules &amp; Scenarios</t>
  </si>
  <si>
    <t>Employee Type</t>
  </si>
  <si>
    <t>Hospital Nurse</t>
  </si>
  <si>
    <t>Employee Salary</t>
  </si>
  <si>
    <t>100/Hour</t>
  </si>
  <si>
    <t>Any time spend on supervision of patient will be considered for salary</t>
  </si>
  <si>
    <t>Working Hours/Day</t>
  </si>
  <si>
    <t>Shift can start at any time of the day</t>
  </si>
  <si>
    <t>Working days / week</t>
  </si>
  <si>
    <t>Pay Period</t>
  </si>
  <si>
    <t>Biweekly</t>
  </si>
  <si>
    <t>Overtime (After regular 9 hours daily)</t>
  </si>
  <si>
    <t>20% additional hourly rate for overtime hours</t>
  </si>
  <si>
    <t>Upto 50 hours a week</t>
  </si>
  <si>
    <t>15% additional hourly rate for overtime hours</t>
  </si>
  <si>
    <t>Above 50 hours a week</t>
  </si>
  <si>
    <t>25% additional hourly rate for overtime hours</t>
  </si>
  <si>
    <t>Between 2am to 5am</t>
  </si>
  <si>
    <t>30% additional hourly rate for overtime hours</t>
  </si>
  <si>
    <t>On National Holiday</t>
  </si>
  <si>
    <t>1. Prepare test case covering "all" scenarios in one example. This one example should cover all scenarios.</t>
  </si>
  <si>
    <t>Date</t>
  </si>
  <si>
    <t>Time In</t>
  </si>
  <si>
    <t>Time Out same day or next day</t>
  </si>
  <si>
    <t>More complicated example covering all possible scnearios will be given higher points</t>
  </si>
  <si>
    <t>Mutliple test cases covering different scenarios are also acceptable but priority will be to complex test case covering multiple scenarios.</t>
  </si>
  <si>
    <t>2. Calculate earnings/total pay check for the nurse for above example/examples</t>
  </si>
  <si>
    <t>3. Desgin the algorithm/psuedocode/ formula to automate the calculation of paycheck.</t>
  </si>
  <si>
    <t>Naional Holiday</t>
  </si>
  <si>
    <t>The test case source data will be excel format. This automation can be done in excel or any other tool you prefer.</t>
  </si>
  <si>
    <t>Example of Test Case</t>
  </si>
  <si>
    <t>Input</t>
  </si>
  <si>
    <t>Add complexity: Breaktime of  30 minute after every 3.5 hours. This 30 minutes are not counted for salary calculation.</t>
  </si>
  <si>
    <t>hrs/day</t>
  </si>
  <si>
    <t>days/week</t>
  </si>
  <si>
    <t>Attendance</t>
  </si>
  <si>
    <t>Time Out</t>
  </si>
  <si>
    <t>Assumptions:</t>
  </si>
  <si>
    <t>Duty Time starts at 9:00 AM and ends at 6:00 PM</t>
  </si>
  <si>
    <t xml:space="preserve">Bi weekly is considered to be 15 days  of every month (1st to 15th in this example) </t>
  </si>
  <si>
    <t xml:space="preserve">Hours Worked </t>
  </si>
  <si>
    <t>Overtime hours</t>
  </si>
  <si>
    <t>Net Working Hours</t>
  </si>
  <si>
    <t>Break Hours</t>
  </si>
  <si>
    <t>Hourly rate</t>
  </si>
  <si>
    <t>Normals hours Cost</t>
  </si>
  <si>
    <t>Break Duration</t>
  </si>
  <si>
    <t>Break Freq</t>
  </si>
  <si>
    <t>No of Breaks</t>
  </si>
  <si>
    <t>Day</t>
  </si>
  <si>
    <t>Working</t>
  </si>
  <si>
    <t>National Holiday</t>
  </si>
  <si>
    <t>OT hours are calculated cumulatively at the end of 2 weeks</t>
  </si>
  <si>
    <t>OT Rate</t>
  </si>
  <si>
    <t>&lt;= 50 hours/week</t>
  </si>
  <si>
    <t>&gt;50 hours/week</t>
  </si>
  <si>
    <t>2am to 5 am</t>
  </si>
  <si>
    <t>Holiday OT</t>
  </si>
  <si>
    <t>2 - 5 AM OT</t>
  </si>
  <si>
    <t>Special OT Hours</t>
  </si>
  <si>
    <t>Start</t>
  </si>
  <si>
    <t>End</t>
  </si>
  <si>
    <t>Regular Working Hours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</si>
</sst>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 * #,##0.00_ ;_ * \-#,##0.00_ ;_ * &quot;-&quot;??_ ;_ @_ "/>
    <numFmt numFmtId="165" formatCode="[$-F400]h:mm:ss\ AM/PM"/>
    <numFmt numFmtId="166" formatCode="_ [$₹-4009]\ * #,##0.00_ ;_ [$₹-4009]\ * \-#,##0.00_ ;_ [$₹-4009]\ * &quot;-&quot;??_ ;_ @_ "/>
    <numFmt numFmtId="167" formatCode="h:mm;@"/>
    <numFmt numFmtId="168" formatCode="hh:mm\ AM/PM"/>
  </numFmts>
  <fonts count="9" x14ac:knownFonts="1">
    <font>
      <sz val="11"/>
      <name val="Calibri"/>
      <scheme val="minor"/>
    </font>
    <font>
      <b/>
      <sz val="12"/>
      <name val="Calibri"/>
    </font>
    <font>
      <sz val="11"/>
      <name val="Calibri"/>
    </font>
    <font>
      <sz val="11"/>
      <color rgb="FF000000"/>
      <name val="Calibri"/>
    </font>
    <font>
      <b/>
      <sz val="11"/>
      <color rgb="FF000000"/>
      <name val="Calibri"/>
    </font>
    <font>
      <sz val="11"/>
      <name val="Calibri"/>
    </font>
    <font>
      <sz val="11"/>
      <name val="Calibri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E598"/>
        <bgColor rgb="FFFFE598"/>
      </patternFill>
    </fill>
    <fill>
      <patternFill patternType="solid">
        <fgColor rgb="FFF7CAAC"/>
        <bgColor rgb="FFF7CAAC"/>
      </patternFill>
    </fill>
    <fill>
      <patternFill patternType="solid">
        <fgColor rgb="FFBDD6EE"/>
        <bgColor rgb="FFBDD6EE"/>
      </patternFill>
    </fill>
    <fill>
      <patternFill patternType="solid">
        <fgColor rgb="FFFFFF00"/>
        <bgColor rgb="FFFFFF00"/>
      </patternFill>
    </fill>
    <fill>
      <patternFill patternType="solid">
        <fgColor rgb="FFFFD965"/>
        <bgColor rgb="FFFFD965"/>
      </patternFill>
    </fill>
  </fills>
  <borders count="28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164" fontId="6" fillId="0" borderId="0" applyFont="0" applyFill="0" applyBorder="0" applyAlignment="0" applyProtection="0"/>
  </cellStyleXfs>
  <cellXfs count="75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wrapText="1"/>
    </xf>
    <xf numFmtId="0" fontId="5" fillId="3" borderId="4" xfId="0" applyFont="1" applyFill="1" applyBorder="1" applyAlignment="1">
      <alignment horizontal="left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left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15" fontId="3" fillId="0" borderId="0" xfId="0" applyNumberFormat="1" applyFont="1"/>
    <xf numFmtId="18" fontId="3" fillId="0" borderId="0" xfId="0" applyNumberFormat="1" applyFont="1"/>
    <xf numFmtId="0" fontId="4" fillId="0" borderId="0" xfId="0" applyFont="1" applyAlignment="1">
      <alignment wrapText="1"/>
    </xf>
    <xf numFmtId="15" fontId="3" fillId="5" borderId="16" xfId="0" applyNumberFormat="1" applyFont="1" applyFill="1" applyBorder="1"/>
    <xf numFmtId="18" fontId="3" fillId="5" borderId="16" xfId="0" applyNumberFormat="1" applyFont="1" applyFill="1" applyBorder="1"/>
    <xf numFmtId="0" fontId="3" fillId="5" borderId="16" xfId="0" applyFont="1" applyFill="1" applyBorder="1"/>
    <xf numFmtId="0" fontId="4" fillId="6" borderId="17" xfId="0" applyFont="1" applyFill="1" applyBorder="1" applyAlignment="1">
      <alignment horizontal="left" wrapText="1"/>
    </xf>
    <xf numFmtId="0" fontId="4" fillId="3" borderId="17" xfId="0" applyFont="1" applyFill="1" applyBorder="1" applyAlignment="1">
      <alignment horizontal="center" wrapText="1"/>
    </xf>
    <xf numFmtId="0" fontId="4" fillId="4" borderId="20" xfId="0" applyFont="1" applyFill="1" applyBorder="1" applyAlignment="1">
      <alignment horizontal="center" wrapText="1"/>
    </xf>
    <xf numFmtId="15" fontId="3" fillId="3" borderId="21" xfId="0" applyNumberFormat="1" applyFont="1" applyFill="1" applyBorder="1" applyAlignment="1">
      <alignment horizontal="center" wrapText="1"/>
    </xf>
    <xf numFmtId="18" fontId="3" fillId="4" borderId="22" xfId="0" applyNumberFormat="1" applyFont="1" applyFill="1" applyBorder="1" applyAlignment="1">
      <alignment horizontal="center" wrapText="1"/>
    </xf>
    <xf numFmtId="18" fontId="3" fillId="3" borderId="21" xfId="0" applyNumberFormat="1" applyFont="1" applyFill="1" applyBorder="1" applyAlignment="1">
      <alignment horizontal="center" wrapText="1"/>
    </xf>
    <xf numFmtId="15" fontId="3" fillId="3" borderId="23" xfId="0" applyNumberFormat="1" applyFont="1" applyFill="1" applyBorder="1" applyAlignment="1">
      <alignment horizontal="center" wrapText="1"/>
    </xf>
    <xf numFmtId="18" fontId="3" fillId="4" borderId="24" xfId="0" applyNumberFormat="1" applyFont="1" applyFill="1" applyBorder="1" applyAlignment="1">
      <alignment horizontal="center" wrapText="1"/>
    </xf>
    <xf numFmtId="18" fontId="3" fillId="3" borderId="23" xfId="0" applyNumberFormat="1" applyFont="1" applyFill="1" applyBorder="1" applyAlignment="1">
      <alignment horizontal="center" wrapText="1"/>
    </xf>
    <xf numFmtId="15" fontId="3" fillId="6" borderId="23" xfId="0" applyNumberFormat="1" applyFont="1" applyFill="1" applyBorder="1" applyAlignment="1">
      <alignment horizontal="center" wrapText="1"/>
    </xf>
    <xf numFmtId="18" fontId="3" fillId="6" borderId="24" xfId="0" applyNumberFormat="1" applyFont="1" applyFill="1" applyBorder="1" applyAlignment="1">
      <alignment horizontal="center" wrapText="1"/>
    </xf>
    <xf numFmtId="18" fontId="3" fillId="6" borderId="23" xfId="0" applyNumberFormat="1" applyFont="1" applyFill="1" applyBorder="1" applyAlignment="1">
      <alignment horizontal="center" wrapText="1"/>
    </xf>
    <xf numFmtId="0" fontId="4" fillId="6" borderId="16" xfId="0" applyFont="1" applyFill="1" applyBorder="1"/>
    <xf numFmtId="15" fontId="3" fillId="3" borderId="25" xfId="0" applyNumberFormat="1" applyFont="1" applyFill="1" applyBorder="1" applyAlignment="1">
      <alignment horizontal="center" wrapText="1"/>
    </xf>
    <xf numFmtId="18" fontId="3" fillId="4" borderId="26" xfId="0" applyNumberFormat="1" applyFont="1" applyFill="1" applyBorder="1" applyAlignment="1">
      <alignment horizontal="center" wrapText="1"/>
    </xf>
    <xf numFmtId="18" fontId="3" fillId="3" borderId="25" xfId="0" applyNumberFormat="1" applyFont="1" applyFill="1" applyBorder="1" applyAlignment="1">
      <alignment horizontal="center" wrapText="1"/>
    </xf>
    <xf numFmtId="165" fontId="3" fillId="0" borderId="0" xfId="0" applyNumberFormat="1" applyFont="1"/>
    <xf numFmtId="0" fontId="7" fillId="0" borderId="0" xfId="0" applyFont="1" applyAlignment="1">
      <alignment horizontal="center"/>
    </xf>
    <xf numFmtId="0" fontId="8" fillId="0" borderId="0" xfId="0" applyFont="1"/>
    <xf numFmtId="0" fontId="0" fillId="0" borderId="0" xfId="0" applyAlignment="1">
      <alignment horizontal="center"/>
    </xf>
    <xf numFmtId="164" fontId="0" fillId="0" borderId="0" xfId="1" applyFont="1" applyAlignment="1"/>
    <xf numFmtId="15" fontId="0" fillId="0" borderId="0" xfId="0" applyNumberFormat="1" applyAlignment="1">
      <alignment horizontal="center"/>
    </xf>
    <xf numFmtId="20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21" fontId="8" fillId="0" borderId="0" xfId="0" applyNumberFormat="1" applyFont="1" applyAlignment="1">
      <alignment horizontal="center"/>
    </xf>
    <xf numFmtId="21" fontId="0" fillId="0" borderId="0" xfId="0" applyNumberFormat="1" applyAlignment="1">
      <alignment horizontal="center"/>
    </xf>
    <xf numFmtId="164" fontId="0" fillId="0" borderId="0" xfId="0" applyNumberFormat="1"/>
    <xf numFmtId="15" fontId="8" fillId="0" borderId="0" xfId="0" applyNumberFormat="1" applyFont="1" applyAlignment="1">
      <alignment horizontal="center"/>
    </xf>
    <xf numFmtId="9" fontId="0" fillId="0" borderId="0" xfId="0" applyNumberFormat="1"/>
    <xf numFmtId="9" fontId="0" fillId="0" borderId="0" xfId="0" applyNumberFormat="1" applyAlignment="1">
      <alignment horizontal="center"/>
    </xf>
    <xf numFmtId="15" fontId="0" fillId="0" borderId="27" xfId="0" applyNumberFormat="1" applyBorder="1" applyAlignment="1">
      <alignment horizontal="center"/>
    </xf>
    <xf numFmtId="15" fontId="8" fillId="0" borderId="27" xfId="0" applyNumberFormat="1" applyFont="1" applyBorder="1" applyAlignment="1">
      <alignment horizontal="center"/>
    </xf>
    <xf numFmtId="21" fontId="8" fillId="0" borderId="27" xfId="0" applyNumberFormat="1" applyFont="1" applyBorder="1" applyAlignment="1">
      <alignment horizontal="center"/>
    </xf>
    <xf numFmtId="21" fontId="0" fillId="0" borderId="27" xfId="0" applyNumberFormat="1" applyBorder="1" applyAlignment="1">
      <alignment horizontal="center"/>
    </xf>
    <xf numFmtId="20" fontId="0" fillId="0" borderId="27" xfId="0" applyNumberFormat="1" applyBorder="1" applyAlignment="1">
      <alignment horizontal="center"/>
    </xf>
    <xf numFmtId="2" fontId="0" fillId="0" borderId="27" xfId="0" applyNumberFormat="1" applyBorder="1" applyAlignment="1">
      <alignment horizontal="center"/>
    </xf>
    <xf numFmtId="165" fontId="0" fillId="0" borderId="27" xfId="0" applyNumberFormat="1" applyBorder="1" applyAlignment="1">
      <alignment horizontal="center"/>
    </xf>
    <xf numFmtId="9" fontId="0" fillId="0" borderId="27" xfId="0" applyNumberFormat="1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7" xfId="0" applyBorder="1"/>
    <xf numFmtId="9" fontId="0" fillId="0" borderId="0" xfId="1" applyNumberFormat="1" applyFont="1" applyAlignment="1"/>
    <xf numFmtId="21" fontId="0" fillId="0" borderId="0" xfId="0" applyNumberFormat="1"/>
    <xf numFmtId="167" fontId="0" fillId="0" borderId="0" xfId="0" applyNumberFormat="1"/>
    <xf numFmtId="22" fontId="0" fillId="0" borderId="0" xfId="0" applyNumberFormat="1"/>
    <xf numFmtId="168" fontId="0" fillId="0" borderId="0" xfId="0" applyNumberFormat="1"/>
    <xf numFmtId="0" fontId="5" fillId="3" borderId="11" xfId="0" applyFont="1" applyFill="1" applyBorder="1" applyAlignment="1">
      <alignment horizontal="left" vertical="center" wrapText="1"/>
    </xf>
    <xf numFmtId="0" fontId="2" fillId="0" borderId="12" xfId="0" applyFont="1" applyBorder="1"/>
    <xf numFmtId="0" fontId="2" fillId="0" borderId="13" xfId="0" applyFont="1" applyBorder="1"/>
    <xf numFmtId="0" fontId="4" fillId="2" borderId="18" xfId="0" applyFont="1" applyFill="1" applyBorder="1" applyAlignment="1">
      <alignment horizontal="center" wrapText="1"/>
    </xf>
    <xf numFmtId="0" fontId="2" fillId="0" borderId="19" xfId="0" applyFont="1" applyBorder="1"/>
    <xf numFmtId="0" fontId="1" fillId="2" borderId="1" xfId="0" applyFont="1" applyFill="1" applyBorder="1" applyAlignment="1">
      <alignment horizontal="center" wrapText="1"/>
    </xf>
    <xf numFmtId="0" fontId="2" fillId="0" borderId="2" xfId="0" applyFont="1" applyBorder="1"/>
    <xf numFmtId="0" fontId="2" fillId="0" borderId="3" xfId="0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0"/>
  <sheetViews>
    <sheetView workbookViewId="0">
      <selection activeCell="A24" sqref="A24:C25"/>
    </sheetView>
  </sheetViews>
  <sheetFormatPr defaultColWidth="14.42578125" defaultRowHeight="15" customHeight="1" x14ac:dyDescent="0.25"/>
  <cols>
    <col min="1" max="1" width="35" customWidth="1"/>
    <col min="2" max="2" width="42.140625" customWidth="1"/>
    <col min="3" max="3" width="64.85546875" customWidth="1"/>
    <col min="4" max="4" width="15.140625" customWidth="1"/>
    <col min="5" max="5" width="12.140625" customWidth="1"/>
    <col min="6" max="6" width="10.7109375" bestFit="1" customWidth="1"/>
    <col min="7" max="12" width="8.7109375" customWidth="1"/>
    <col min="13" max="13" width="23.140625" customWidth="1"/>
    <col min="14" max="14" width="27.5703125" customWidth="1"/>
    <col min="15" max="15" width="64.5703125" customWidth="1"/>
    <col min="16" max="16" width="8.7109375" customWidth="1"/>
  </cols>
  <sheetData>
    <row r="1" spans="1:16" x14ac:dyDescent="0.25">
      <c r="A1" s="72" t="s">
        <v>0</v>
      </c>
      <c r="B1" s="73"/>
      <c r="C1" s="74"/>
      <c r="D1" s="1"/>
      <c r="E1" s="2"/>
      <c r="F1" s="1"/>
      <c r="G1" s="1"/>
      <c r="H1" s="1"/>
      <c r="I1" s="1"/>
      <c r="J1" s="1"/>
      <c r="M1" s="3"/>
    </row>
    <row r="2" spans="1:16" x14ac:dyDescent="0.25">
      <c r="A2" s="4" t="s">
        <v>1</v>
      </c>
      <c r="B2" s="5" t="s">
        <v>2</v>
      </c>
      <c r="C2" s="6"/>
      <c r="D2" s="1"/>
      <c r="E2" s="1"/>
      <c r="F2" s="1"/>
      <c r="G2" s="1"/>
      <c r="M2" s="3"/>
    </row>
    <row r="3" spans="1:16" x14ac:dyDescent="0.25">
      <c r="A3" s="7" t="s">
        <v>3</v>
      </c>
      <c r="B3" s="8" t="s">
        <v>4</v>
      </c>
      <c r="C3" s="9" t="s">
        <v>5</v>
      </c>
      <c r="D3" s="1"/>
      <c r="E3" s="1" t="s">
        <v>33</v>
      </c>
      <c r="F3" s="1" t="s">
        <v>34</v>
      </c>
      <c r="G3" s="1"/>
      <c r="M3" s="3"/>
    </row>
    <row r="4" spans="1:16" x14ac:dyDescent="0.25">
      <c r="A4" s="7" t="s">
        <v>6</v>
      </c>
      <c r="B4" s="8">
        <v>9</v>
      </c>
      <c r="C4" s="10" t="s">
        <v>7</v>
      </c>
      <c r="D4" s="1"/>
      <c r="E4" s="1">
        <v>9</v>
      </c>
      <c r="F4" s="1">
        <v>5</v>
      </c>
      <c r="G4" s="1">
        <f>E4*F4</f>
        <v>45</v>
      </c>
      <c r="M4" s="3"/>
    </row>
    <row r="5" spans="1:16" x14ac:dyDescent="0.25">
      <c r="A5" s="7" t="s">
        <v>8</v>
      </c>
      <c r="B5" s="8">
        <v>5</v>
      </c>
      <c r="C5" s="9"/>
      <c r="D5" s="1"/>
      <c r="E5" s="1"/>
      <c r="F5" s="1"/>
      <c r="G5" s="1"/>
      <c r="M5" s="3"/>
    </row>
    <row r="6" spans="1:16" x14ac:dyDescent="0.25">
      <c r="A6" s="7" t="s">
        <v>9</v>
      </c>
      <c r="B6" s="8" t="s">
        <v>10</v>
      </c>
      <c r="C6" s="9"/>
      <c r="D6" s="1"/>
      <c r="E6" s="1"/>
      <c r="F6" s="1"/>
      <c r="G6" s="1"/>
      <c r="M6" s="3"/>
    </row>
    <row r="7" spans="1:16" ht="16.5" customHeight="1" x14ac:dyDescent="0.25">
      <c r="A7" s="67" t="s">
        <v>11</v>
      </c>
      <c r="B7" s="8" t="s">
        <v>12</v>
      </c>
      <c r="C7" s="9" t="s">
        <v>13</v>
      </c>
      <c r="D7" s="1"/>
      <c r="E7" s="1"/>
      <c r="F7" s="1"/>
      <c r="G7" s="1"/>
      <c r="H7" s="1"/>
      <c r="I7" s="1"/>
      <c r="J7" s="1"/>
      <c r="M7" s="3"/>
    </row>
    <row r="8" spans="1:16" ht="18.75" customHeight="1" x14ac:dyDescent="0.25">
      <c r="A8" s="68"/>
      <c r="B8" s="8" t="s">
        <v>14</v>
      </c>
      <c r="C8" s="9" t="s">
        <v>15</v>
      </c>
      <c r="D8" s="1"/>
      <c r="E8" s="1"/>
      <c r="F8" s="1"/>
      <c r="G8" s="1"/>
      <c r="H8" s="1"/>
      <c r="I8" s="1"/>
      <c r="J8" s="1"/>
      <c r="M8" s="3"/>
    </row>
    <row r="9" spans="1:16" ht="15" customHeight="1" x14ac:dyDescent="0.25">
      <c r="A9" s="68"/>
      <c r="B9" s="8" t="s">
        <v>16</v>
      </c>
      <c r="C9" s="9" t="s">
        <v>17</v>
      </c>
      <c r="D9" s="1"/>
      <c r="E9" s="1"/>
      <c r="F9" s="1"/>
      <c r="G9" s="1"/>
      <c r="H9" s="1"/>
      <c r="I9" s="1"/>
      <c r="J9" s="1"/>
      <c r="M9" s="3"/>
    </row>
    <row r="10" spans="1:16" ht="15" customHeight="1" x14ac:dyDescent="0.25">
      <c r="A10" s="69"/>
      <c r="B10" s="11" t="s">
        <v>18</v>
      </c>
      <c r="C10" s="12" t="s">
        <v>19</v>
      </c>
      <c r="D10" s="1"/>
      <c r="E10" s="1"/>
      <c r="F10" s="1"/>
      <c r="G10" s="1"/>
      <c r="H10" s="1"/>
      <c r="I10" s="1"/>
      <c r="J10" s="1"/>
      <c r="M10" s="3"/>
    </row>
    <row r="11" spans="1:16" x14ac:dyDescent="0.25">
      <c r="A11" s="13"/>
      <c r="B11" s="13"/>
      <c r="C11" s="13"/>
      <c r="D11" s="1"/>
      <c r="E11" s="1"/>
      <c r="F11" s="1"/>
      <c r="G11" s="1"/>
      <c r="H11" s="1"/>
      <c r="I11" s="1"/>
      <c r="J11" s="1"/>
      <c r="M11" s="3"/>
    </row>
    <row r="12" spans="1:16" x14ac:dyDescent="0.25">
      <c r="A12" s="1" t="s">
        <v>20</v>
      </c>
      <c r="B12" s="13"/>
      <c r="C12" s="1"/>
      <c r="E12" s="1"/>
      <c r="F12" s="1"/>
      <c r="G12" s="1"/>
      <c r="H12" s="1"/>
      <c r="I12" s="1"/>
      <c r="J12" s="1"/>
      <c r="M12" s="1" t="s">
        <v>21</v>
      </c>
      <c r="N12" s="1" t="s">
        <v>22</v>
      </c>
      <c r="O12" s="1" t="s">
        <v>23</v>
      </c>
      <c r="P12" s="1"/>
    </row>
    <row r="13" spans="1:16" x14ac:dyDescent="0.25">
      <c r="A13" s="1" t="s">
        <v>24</v>
      </c>
      <c r="B13" s="13"/>
      <c r="C13" s="1"/>
      <c r="E13" s="1"/>
      <c r="F13" s="1"/>
      <c r="G13" s="1"/>
      <c r="H13" s="1"/>
      <c r="I13" s="1"/>
      <c r="J13" s="1"/>
      <c r="M13" s="14">
        <v>44409</v>
      </c>
      <c r="N13" s="15">
        <v>0.6166666666666667</v>
      </c>
      <c r="O13" s="15">
        <v>0.68333333333333324</v>
      </c>
      <c r="P13" s="1"/>
    </row>
    <row r="14" spans="1:16" x14ac:dyDescent="0.25">
      <c r="A14" s="1" t="s">
        <v>25</v>
      </c>
      <c r="B14" s="13"/>
      <c r="C14" s="1"/>
      <c r="E14" s="1"/>
      <c r="F14" s="1"/>
      <c r="G14" s="1"/>
      <c r="H14" s="1"/>
      <c r="I14" s="1"/>
      <c r="J14" s="1"/>
      <c r="M14" s="14">
        <v>44410</v>
      </c>
      <c r="N14" s="15">
        <v>0.18333333333333335</v>
      </c>
      <c r="O14" s="15">
        <v>0.11666666666666665</v>
      </c>
      <c r="P14" s="1"/>
    </row>
    <row r="15" spans="1:16" x14ac:dyDescent="0.25">
      <c r="A15" s="13"/>
      <c r="B15" s="13"/>
      <c r="C15" s="1"/>
      <c r="E15" s="1"/>
      <c r="F15" s="1"/>
      <c r="G15" s="1"/>
      <c r="H15" s="1"/>
      <c r="I15" s="1"/>
      <c r="J15" s="1"/>
      <c r="M15" s="14">
        <v>44411</v>
      </c>
      <c r="N15" s="15">
        <v>3.3333333333333333E-2</v>
      </c>
      <c r="O15" s="15">
        <v>0.85</v>
      </c>
      <c r="P15" s="1"/>
    </row>
    <row r="16" spans="1:16" x14ac:dyDescent="0.25">
      <c r="A16" t="s">
        <v>26</v>
      </c>
      <c r="B16" s="13"/>
      <c r="C16" s="13"/>
      <c r="D16" s="1"/>
      <c r="E16" s="1"/>
      <c r="F16" s="1"/>
      <c r="G16" s="1"/>
      <c r="H16" s="1"/>
      <c r="I16" s="1"/>
      <c r="J16" s="1"/>
      <c r="M16" s="14">
        <v>44412</v>
      </c>
      <c r="N16" s="15">
        <v>4.9999999999999996E-2</v>
      </c>
      <c r="O16" s="15">
        <v>0.6166666666666667</v>
      </c>
      <c r="P16" s="1"/>
    </row>
    <row r="17" spans="1:16" x14ac:dyDescent="0.25">
      <c r="A17" s="13"/>
      <c r="B17" s="13"/>
      <c r="C17" s="13"/>
      <c r="D17" s="1"/>
      <c r="E17" s="1"/>
      <c r="F17" s="1"/>
      <c r="G17" s="1"/>
      <c r="H17" s="1"/>
      <c r="I17" s="1"/>
      <c r="J17" s="1"/>
      <c r="M17" s="14">
        <v>44413</v>
      </c>
      <c r="N17" s="15">
        <v>0.26666666666666666</v>
      </c>
      <c r="O17" s="15">
        <v>9.9999999999999992E-2</v>
      </c>
      <c r="P17" s="1"/>
    </row>
    <row r="18" spans="1:16" x14ac:dyDescent="0.25">
      <c r="A18" s="1" t="s">
        <v>27</v>
      </c>
      <c r="B18" s="13"/>
      <c r="C18" s="16"/>
      <c r="D18" s="1"/>
      <c r="E18" s="1"/>
      <c r="F18" s="1"/>
      <c r="G18" s="1"/>
      <c r="H18" s="1"/>
      <c r="I18" s="1"/>
      <c r="J18" s="1"/>
      <c r="M18" s="17">
        <v>44414</v>
      </c>
      <c r="N18" s="18">
        <v>0.11666666666666665</v>
      </c>
      <c r="O18" s="18">
        <v>0.18333333333333335</v>
      </c>
      <c r="P18" s="19" t="s">
        <v>28</v>
      </c>
    </row>
    <row r="19" spans="1:16" x14ac:dyDescent="0.25">
      <c r="A19" s="1" t="s">
        <v>29</v>
      </c>
      <c r="B19" s="16"/>
      <c r="C19" s="13"/>
      <c r="D19" s="1"/>
      <c r="E19" s="1"/>
      <c r="F19" s="1"/>
      <c r="G19" s="1"/>
      <c r="H19" s="1"/>
      <c r="I19" s="1"/>
      <c r="J19" s="1"/>
      <c r="M19" s="14">
        <v>44415</v>
      </c>
      <c r="N19" s="15">
        <v>0.45</v>
      </c>
      <c r="O19" s="15">
        <v>0.8833333333333333</v>
      </c>
      <c r="P19" s="1"/>
    </row>
    <row r="20" spans="1:16" x14ac:dyDescent="0.25">
      <c r="A20" s="1"/>
      <c r="B20" s="13"/>
      <c r="C20" s="13"/>
      <c r="D20" s="1"/>
      <c r="E20" s="1"/>
      <c r="F20" s="1"/>
      <c r="G20" s="1"/>
      <c r="H20" s="1"/>
      <c r="I20" s="1"/>
      <c r="J20" s="1"/>
      <c r="M20" s="14">
        <v>44420</v>
      </c>
      <c r="N20" s="15">
        <v>0.9</v>
      </c>
      <c r="O20" s="15">
        <v>0.68333333333333324</v>
      </c>
      <c r="P20" s="1"/>
    </row>
    <row r="21" spans="1:16" ht="15.75" customHeight="1" x14ac:dyDescent="0.25">
      <c r="A21" s="20" t="s">
        <v>30</v>
      </c>
      <c r="B21" s="70" t="s">
        <v>31</v>
      </c>
      <c r="C21" s="71"/>
      <c r="D21" s="1"/>
      <c r="E21" s="1"/>
      <c r="F21" s="1"/>
      <c r="G21" s="1"/>
      <c r="H21" s="1"/>
      <c r="I21" s="1"/>
      <c r="J21" s="1"/>
      <c r="M21" s="14">
        <v>44421</v>
      </c>
      <c r="N21" s="15">
        <v>0.3833333333333333</v>
      </c>
      <c r="O21" s="15">
        <v>0.70000000000000007</v>
      </c>
      <c r="P21" s="1"/>
    </row>
    <row r="22" spans="1:16" ht="15.75" customHeight="1" x14ac:dyDescent="0.25">
      <c r="A22" s="21" t="s">
        <v>21</v>
      </c>
      <c r="B22" s="22" t="s">
        <v>22</v>
      </c>
      <c r="C22" s="21" t="s">
        <v>23</v>
      </c>
      <c r="D22" s="1"/>
      <c r="E22" s="1"/>
      <c r="F22" s="1"/>
      <c r="G22" s="1"/>
      <c r="H22" s="1"/>
      <c r="I22" s="1"/>
      <c r="J22" s="1"/>
      <c r="M22" s="14">
        <v>44422</v>
      </c>
      <c r="N22" s="15">
        <v>0.13333333333333333</v>
      </c>
      <c r="O22" s="15">
        <v>0.31666666666666665</v>
      </c>
      <c r="P22" s="1"/>
    </row>
    <row r="23" spans="1:16" ht="15.75" customHeight="1" x14ac:dyDescent="0.25">
      <c r="A23" s="23">
        <v>44409</v>
      </c>
      <c r="B23" s="24">
        <v>0.6166666666666667</v>
      </c>
      <c r="C23" s="25">
        <v>0.68333333333333324</v>
      </c>
      <c r="D23" s="1"/>
      <c r="E23" s="36">
        <f>C23-B23</f>
        <v>6.6666666666666541E-2</v>
      </c>
      <c r="F23" s="36">
        <f>E23/3.5</f>
        <v>1.9047619047619011E-2</v>
      </c>
      <c r="G23" s="1"/>
      <c r="H23" s="1"/>
      <c r="I23" s="1"/>
      <c r="J23" s="1"/>
      <c r="M23" s="3"/>
    </row>
    <row r="24" spans="1:16" ht="15.75" customHeight="1" x14ac:dyDescent="0.25">
      <c r="A24" s="26">
        <v>44410</v>
      </c>
      <c r="B24" s="27">
        <v>0.18333333333333335</v>
      </c>
      <c r="C24" s="28">
        <v>0.11666666666666665</v>
      </c>
      <c r="D24" s="1"/>
      <c r="E24" s="36">
        <f>C24-B24</f>
        <v>-6.6666666666666693E-2</v>
      </c>
      <c r="F24" s="36">
        <f t="shared" ref="F24:F36" si="0">E24/3.5</f>
        <v>-1.9047619047619056E-2</v>
      </c>
      <c r="G24" s="1"/>
      <c r="H24" s="1"/>
      <c r="I24" s="1"/>
      <c r="J24" s="1"/>
      <c r="M24" s="3"/>
    </row>
    <row r="25" spans="1:16" ht="15.75" customHeight="1" x14ac:dyDescent="0.25">
      <c r="A25" s="26">
        <v>44411</v>
      </c>
      <c r="B25" s="27">
        <v>3.3333333333333333E-2</v>
      </c>
      <c r="C25" s="28">
        <v>0.85</v>
      </c>
      <c r="D25" s="1"/>
      <c r="E25" s="36">
        <f t="shared" ref="E25:E36" si="1">C25-B25</f>
        <v>0.81666666666666665</v>
      </c>
      <c r="F25" s="36">
        <f t="shared" si="0"/>
        <v>0.23333333333333334</v>
      </c>
      <c r="G25" s="1"/>
      <c r="H25" s="1"/>
      <c r="I25" s="1"/>
      <c r="J25" s="1"/>
      <c r="M25" s="3"/>
    </row>
    <row r="26" spans="1:16" ht="15.75" customHeight="1" x14ac:dyDescent="0.25">
      <c r="A26" s="26">
        <v>44412</v>
      </c>
      <c r="B26" s="27">
        <v>4.9999999999999996E-2</v>
      </c>
      <c r="C26" s="28">
        <v>0.6166666666666667</v>
      </c>
      <c r="D26" s="1"/>
      <c r="E26" s="36">
        <f t="shared" si="1"/>
        <v>0.56666666666666665</v>
      </c>
      <c r="F26" s="36">
        <f t="shared" si="0"/>
        <v>0.16190476190476191</v>
      </c>
      <c r="G26" s="1"/>
      <c r="H26" s="1"/>
      <c r="I26" s="1"/>
      <c r="J26" s="1"/>
      <c r="M26" s="3"/>
    </row>
    <row r="27" spans="1:16" ht="15.75" customHeight="1" x14ac:dyDescent="0.25">
      <c r="A27" s="26">
        <v>44413</v>
      </c>
      <c r="B27" s="27">
        <v>0.26666666666666666</v>
      </c>
      <c r="C27" s="28">
        <v>9.9999999999999992E-2</v>
      </c>
      <c r="D27" s="1"/>
      <c r="E27" s="36">
        <f t="shared" si="1"/>
        <v>-0.16666666666666669</v>
      </c>
      <c r="F27" s="36">
        <f t="shared" si="0"/>
        <v>-4.7619047619047623E-2</v>
      </c>
      <c r="G27" s="1"/>
      <c r="H27" s="1"/>
      <c r="I27" s="1"/>
      <c r="J27" s="1"/>
      <c r="M27" s="3"/>
    </row>
    <row r="28" spans="1:16" ht="15.75" customHeight="1" x14ac:dyDescent="0.25">
      <c r="A28" s="29">
        <v>44414</v>
      </c>
      <c r="B28" s="30">
        <v>0.11666666666666665</v>
      </c>
      <c r="C28" s="31">
        <v>0.18333333333333335</v>
      </c>
      <c r="D28" s="32" t="s">
        <v>28</v>
      </c>
      <c r="E28" s="36">
        <f t="shared" si="1"/>
        <v>6.6666666666666693E-2</v>
      </c>
      <c r="F28" s="36">
        <f t="shared" si="0"/>
        <v>1.9047619047619056E-2</v>
      </c>
      <c r="G28" s="1"/>
      <c r="H28" s="1"/>
      <c r="I28" s="1"/>
      <c r="J28" s="1"/>
      <c r="M28" s="3"/>
    </row>
    <row r="29" spans="1:16" ht="15.75" customHeight="1" x14ac:dyDescent="0.25">
      <c r="A29" s="26">
        <v>44415</v>
      </c>
      <c r="B29" s="27">
        <v>0.45</v>
      </c>
      <c r="C29" s="28">
        <v>0.8833333333333333</v>
      </c>
      <c r="D29" s="1"/>
      <c r="E29" s="36">
        <f t="shared" si="1"/>
        <v>0.43333333333333329</v>
      </c>
      <c r="F29" s="36">
        <f t="shared" si="0"/>
        <v>0.1238095238095238</v>
      </c>
      <c r="G29" s="1"/>
      <c r="H29" s="1"/>
      <c r="I29" s="1"/>
      <c r="J29" s="1"/>
      <c r="M29" s="3"/>
    </row>
    <row r="30" spans="1:16" ht="15.75" customHeight="1" x14ac:dyDescent="0.25">
      <c r="A30" s="26">
        <v>44416</v>
      </c>
      <c r="B30" s="27">
        <v>0.91666666666666663</v>
      </c>
      <c r="C30" s="28">
        <v>0.81666666666666676</v>
      </c>
      <c r="D30" s="1"/>
      <c r="E30" s="36">
        <f t="shared" si="1"/>
        <v>-9.9999999999999867E-2</v>
      </c>
      <c r="F30" s="36">
        <f t="shared" si="0"/>
        <v>-2.8571428571428532E-2</v>
      </c>
      <c r="G30" s="1"/>
      <c r="H30" s="1"/>
      <c r="I30" s="1"/>
      <c r="J30" s="1"/>
      <c r="M30" s="3"/>
    </row>
    <row r="31" spans="1:16" ht="15.75" customHeight="1" x14ac:dyDescent="0.25">
      <c r="A31" s="26">
        <v>44417</v>
      </c>
      <c r="B31" s="27">
        <v>0.96666666666666667</v>
      </c>
      <c r="C31" s="28">
        <v>0.65</v>
      </c>
      <c r="D31" s="1"/>
      <c r="E31" s="36">
        <f t="shared" si="1"/>
        <v>-0.31666666666666665</v>
      </c>
      <c r="F31" s="36">
        <f t="shared" si="0"/>
        <v>-9.0476190476190474E-2</v>
      </c>
      <c r="G31" s="1"/>
      <c r="H31" s="1"/>
      <c r="I31" s="1"/>
      <c r="J31" s="1"/>
      <c r="M31" s="3"/>
    </row>
    <row r="32" spans="1:16" ht="15.75" customHeight="1" x14ac:dyDescent="0.25">
      <c r="A32" s="26">
        <v>44418</v>
      </c>
      <c r="B32" s="27">
        <v>0.16666666666666666</v>
      </c>
      <c r="C32" s="28">
        <v>0.33333333333333331</v>
      </c>
      <c r="D32" s="1"/>
      <c r="E32" s="36">
        <f t="shared" si="1"/>
        <v>0.16666666666666666</v>
      </c>
      <c r="F32" s="36">
        <f t="shared" si="0"/>
        <v>4.7619047619047616E-2</v>
      </c>
      <c r="G32" s="1"/>
      <c r="H32" s="1"/>
      <c r="I32" s="1"/>
      <c r="J32" s="1"/>
      <c r="M32" s="3"/>
    </row>
    <row r="33" spans="1:13" ht="15.75" customHeight="1" x14ac:dyDescent="0.25">
      <c r="A33" s="26">
        <v>44419</v>
      </c>
      <c r="B33" s="27">
        <v>0.3666666666666667</v>
      </c>
      <c r="C33" s="28">
        <v>0.85</v>
      </c>
      <c r="D33" s="1"/>
      <c r="E33" s="36">
        <f t="shared" si="1"/>
        <v>0.48333333333333328</v>
      </c>
      <c r="F33" s="36">
        <f t="shared" si="0"/>
        <v>0.13809523809523808</v>
      </c>
      <c r="G33" s="1"/>
      <c r="H33" s="1"/>
      <c r="I33" s="1"/>
      <c r="J33" s="1"/>
      <c r="M33" s="3"/>
    </row>
    <row r="34" spans="1:13" ht="15.75" customHeight="1" x14ac:dyDescent="0.25">
      <c r="A34" s="26">
        <v>44420</v>
      </c>
      <c r="B34" s="27">
        <v>0.9</v>
      </c>
      <c r="C34" s="28">
        <v>0.68333333333333324</v>
      </c>
      <c r="D34" s="1"/>
      <c r="E34" s="36">
        <f t="shared" si="1"/>
        <v>-0.21666666666666679</v>
      </c>
      <c r="F34" s="36">
        <f t="shared" si="0"/>
        <v>-6.1904761904761942E-2</v>
      </c>
      <c r="G34" s="1"/>
      <c r="H34" s="1"/>
      <c r="I34" s="1"/>
      <c r="J34" s="1"/>
      <c r="M34" s="3"/>
    </row>
    <row r="35" spans="1:13" ht="15.75" customHeight="1" x14ac:dyDescent="0.25">
      <c r="A35" s="26">
        <v>44421</v>
      </c>
      <c r="B35" s="27">
        <v>0.3833333333333333</v>
      </c>
      <c r="C35" s="28">
        <v>0.70000000000000007</v>
      </c>
      <c r="D35" s="1"/>
      <c r="E35" s="36">
        <f t="shared" si="1"/>
        <v>0.31666666666666676</v>
      </c>
      <c r="F35" s="36">
        <f t="shared" si="0"/>
        <v>9.0476190476190502E-2</v>
      </c>
      <c r="G35" s="1"/>
      <c r="H35" s="1"/>
      <c r="I35" s="1"/>
      <c r="J35" s="1"/>
      <c r="M35" s="3"/>
    </row>
    <row r="36" spans="1:13" ht="15.75" customHeight="1" x14ac:dyDescent="0.25">
      <c r="A36" s="33">
        <v>44422</v>
      </c>
      <c r="B36" s="34">
        <v>0.13333333333333333</v>
      </c>
      <c r="C36" s="35">
        <v>0.31666666666666665</v>
      </c>
      <c r="D36" s="1"/>
      <c r="E36" s="36">
        <f t="shared" si="1"/>
        <v>0.18333333333333332</v>
      </c>
      <c r="F36" s="36">
        <f t="shared" si="0"/>
        <v>5.2380952380952375E-2</v>
      </c>
      <c r="G36" s="1"/>
      <c r="H36" s="1"/>
      <c r="I36" s="1"/>
      <c r="J36" s="1"/>
      <c r="M36" s="3"/>
    </row>
    <row r="37" spans="1:13" ht="15.75" customHeight="1" x14ac:dyDescent="0.25">
      <c r="A37" s="2" t="s">
        <v>32</v>
      </c>
      <c r="B37" s="13"/>
      <c r="C37" s="13"/>
      <c r="D37" s="1"/>
      <c r="E37" s="1"/>
      <c r="F37" s="1"/>
      <c r="G37" s="1"/>
      <c r="H37" s="1"/>
      <c r="I37" s="1"/>
      <c r="J37" s="1"/>
      <c r="M37" s="3"/>
    </row>
    <row r="38" spans="1:13" ht="15.75" customHeight="1" x14ac:dyDescent="0.25">
      <c r="A38" s="3"/>
      <c r="B38" s="13"/>
      <c r="C38" s="13"/>
      <c r="D38" s="1"/>
      <c r="E38" s="1"/>
      <c r="F38" s="1"/>
      <c r="G38" s="1"/>
      <c r="H38" s="1"/>
      <c r="I38" s="1"/>
      <c r="J38" s="1"/>
      <c r="M38" s="3"/>
    </row>
    <row r="39" spans="1:13" ht="15.75" customHeight="1" x14ac:dyDescent="0.25">
      <c r="A39" s="13"/>
      <c r="B39" s="13"/>
      <c r="C39" s="13"/>
      <c r="D39" s="1"/>
      <c r="E39" s="1"/>
      <c r="F39" s="1"/>
      <c r="G39" s="1"/>
      <c r="H39" s="1"/>
      <c r="I39" s="1"/>
      <c r="J39" s="1"/>
      <c r="M39" s="3"/>
    </row>
    <row r="40" spans="1:13" ht="15.75" customHeight="1" x14ac:dyDescent="0.25">
      <c r="A40" s="13"/>
      <c r="B40" s="3"/>
      <c r="C40" s="13"/>
      <c r="D40" s="1"/>
      <c r="E40" s="1"/>
      <c r="F40" s="1"/>
      <c r="G40" s="1"/>
      <c r="H40" s="1"/>
      <c r="I40" s="1"/>
      <c r="J40" s="1"/>
      <c r="M40" s="3"/>
    </row>
    <row r="41" spans="1:13" ht="15.75" customHeight="1" x14ac:dyDescent="0.25">
      <c r="A41" s="13"/>
      <c r="B41" s="13"/>
      <c r="C41" s="13"/>
      <c r="D41" s="1"/>
      <c r="E41" s="1"/>
      <c r="F41" s="1"/>
      <c r="G41" s="1"/>
      <c r="H41" s="1"/>
      <c r="I41" s="1"/>
      <c r="J41" s="1"/>
      <c r="M41" s="3"/>
    </row>
    <row r="42" spans="1:13" ht="15.75" customHeight="1" x14ac:dyDescent="0.25">
      <c r="A42" s="13"/>
      <c r="B42" s="13"/>
      <c r="C42" s="13"/>
      <c r="D42" s="1"/>
      <c r="E42" s="1"/>
      <c r="F42" s="1"/>
      <c r="G42" s="1"/>
      <c r="H42" s="1"/>
      <c r="I42" s="1"/>
      <c r="J42" s="1"/>
      <c r="M42" s="3"/>
    </row>
    <row r="43" spans="1:13" ht="15.75" customHeight="1" x14ac:dyDescent="0.25">
      <c r="A43" s="3"/>
      <c r="B43" s="3"/>
      <c r="C43" s="3"/>
      <c r="M43" s="3"/>
    </row>
    <row r="44" spans="1:13" ht="15.75" customHeight="1" x14ac:dyDescent="0.25">
      <c r="A44" s="3"/>
      <c r="B44" s="3"/>
      <c r="C44" s="3"/>
      <c r="M44" s="3"/>
    </row>
    <row r="45" spans="1:13" ht="15.75" customHeight="1" x14ac:dyDescent="0.25">
      <c r="A45" s="3"/>
      <c r="B45" s="3"/>
      <c r="C45" s="3"/>
      <c r="M45" s="3"/>
    </row>
    <row r="46" spans="1:13" ht="15.75" customHeight="1" x14ac:dyDescent="0.25">
      <c r="A46" s="3"/>
      <c r="B46" s="3"/>
      <c r="C46" s="3"/>
      <c r="M46" s="3"/>
    </row>
    <row r="47" spans="1:13" ht="15.75" customHeight="1" x14ac:dyDescent="0.25">
      <c r="A47" s="3"/>
      <c r="B47" s="3"/>
      <c r="C47" s="3"/>
      <c r="M47" s="3"/>
    </row>
    <row r="48" spans="1:13" ht="15.75" customHeight="1" x14ac:dyDescent="0.25">
      <c r="A48" s="3"/>
      <c r="B48" s="3"/>
      <c r="C48" s="3"/>
      <c r="M48" s="3"/>
    </row>
    <row r="49" spans="1:13" ht="15.75" customHeight="1" x14ac:dyDescent="0.25">
      <c r="A49" s="3"/>
      <c r="B49" s="3"/>
      <c r="C49" s="3"/>
      <c r="M49" s="3"/>
    </row>
    <row r="50" spans="1:13" ht="15.75" customHeight="1" x14ac:dyDescent="0.25">
      <c r="A50" s="3"/>
      <c r="B50" s="3"/>
      <c r="C50" s="3"/>
      <c r="M50" s="3"/>
    </row>
    <row r="51" spans="1:13" ht="15.75" customHeight="1" x14ac:dyDescent="0.25">
      <c r="A51" s="3"/>
      <c r="B51" s="3"/>
      <c r="C51" s="3"/>
      <c r="M51" s="3"/>
    </row>
    <row r="52" spans="1:13" ht="15.75" customHeight="1" x14ac:dyDescent="0.25">
      <c r="A52" s="3"/>
      <c r="B52" s="3"/>
      <c r="C52" s="3"/>
      <c r="M52" s="3"/>
    </row>
    <row r="53" spans="1:13" ht="15.75" customHeight="1" x14ac:dyDescent="0.25">
      <c r="A53" s="3"/>
      <c r="B53" s="3"/>
      <c r="C53" s="3"/>
      <c r="M53" s="3"/>
    </row>
    <row r="54" spans="1:13" ht="15.75" customHeight="1" x14ac:dyDescent="0.25">
      <c r="A54" s="3"/>
      <c r="B54" s="3"/>
      <c r="C54" s="3"/>
      <c r="M54" s="3"/>
    </row>
    <row r="55" spans="1:13" ht="15.75" customHeight="1" x14ac:dyDescent="0.25">
      <c r="A55" s="3"/>
      <c r="B55" s="3"/>
      <c r="C55" s="3"/>
      <c r="M55" s="3"/>
    </row>
    <row r="56" spans="1:13" ht="15.75" customHeight="1" x14ac:dyDescent="0.25">
      <c r="A56" s="3"/>
      <c r="B56" s="3"/>
      <c r="C56" s="3"/>
      <c r="M56" s="3"/>
    </row>
    <row r="57" spans="1:13" ht="15.75" customHeight="1" x14ac:dyDescent="0.25">
      <c r="A57" s="3"/>
      <c r="B57" s="3"/>
      <c r="C57" s="3"/>
      <c r="M57" s="3"/>
    </row>
    <row r="58" spans="1:13" ht="15.75" customHeight="1" x14ac:dyDescent="0.25">
      <c r="A58" s="3"/>
      <c r="B58" s="3"/>
      <c r="C58" s="3"/>
      <c r="M58" s="3"/>
    </row>
    <row r="59" spans="1:13" ht="15.75" customHeight="1" x14ac:dyDescent="0.25">
      <c r="A59" s="3"/>
      <c r="B59" s="3"/>
      <c r="C59" s="3"/>
      <c r="M59" s="3"/>
    </row>
    <row r="60" spans="1:13" ht="15.75" customHeight="1" x14ac:dyDescent="0.25">
      <c r="A60" s="3"/>
      <c r="B60" s="3"/>
      <c r="C60" s="3"/>
      <c r="M60" s="3"/>
    </row>
    <row r="61" spans="1:13" ht="15.75" customHeight="1" x14ac:dyDescent="0.25">
      <c r="A61" s="3"/>
      <c r="B61" s="3"/>
      <c r="C61" s="3"/>
      <c r="M61" s="3"/>
    </row>
    <row r="62" spans="1:13" ht="15.75" customHeight="1" x14ac:dyDescent="0.25">
      <c r="A62" s="3"/>
      <c r="B62" s="3"/>
      <c r="C62" s="3"/>
      <c r="M62" s="3"/>
    </row>
    <row r="63" spans="1:13" ht="15.75" customHeight="1" x14ac:dyDescent="0.25">
      <c r="A63" s="3"/>
      <c r="B63" s="3"/>
      <c r="C63" s="3"/>
      <c r="M63" s="3"/>
    </row>
    <row r="64" spans="1:13" ht="15.75" customHeight="1" x14ac:dyDescent="0.25">
      <c r="A64" s="3"/>
      <c r="B64" s="3"/>
      <c r="C64" s="3"/>
      <c r="M64" s="3"/>
    </row>
    <row r="65" spans="1:13" ht="15.75" customHeight="1" x14ac:dyDescent="0.25">
      <c r="A65" s="3"/>
      <c r="B65" s="3"/>
      <c r="C65" s="3"/>
      <c r="M65" s="3"/>
    </row>
    <row r="66" spans="1:13" ht="15.75" customHeight="1" x14ac:dyDescent="0.25">
      <c r="A66" s="3"/>
      <c r="B66" s="3"/>
      <c r="C66" s="3"/>
      <c r="M66" s="3"/>
    </row>
    <row r="67" spans="1:13" ht="15.75" customHeight="1" x14ac:dyDescent="0.25">
      <c r="A67" s="3"/>
      <c r="B67" s="3"/>
      <c r="C67" s="3"/>
      <c r="M67" s="3"/>
    </row>
    <row r="68" spans="1:13" ht="15.75" customHeight="1" x14ac:dyDescent="0.25">
      <c r="A68" s="3"/>
      <c r="B68" s="3"/>
      <c r="C68" s="3"/>
      <c r="M68" s="3"/>
    </row>
    <row r="69" spans="1:13" ht="15.75" customHeight="1" x14ac:dyDescent="0.25">
      <c r="A69" s="3"/>
      <c r="B69" s="3"/>
      <c r="C69" s="3"/>
      <c r="M69" s="3"/>
    </row>
    <row r="70" spans="1:13" ht="15.75" customHeight="1" x14ac:dyDescent="0.25">
      <c r="A70" s="3"/>
      <c r="B70" s="3"/>
      <c r="C70" s="3"/>
      <c r="M70" s="3"/>
    </row>
    <row r="71" spans="1:13" ht="15.75" customHeight="1" x14ac:dyDescent="0.25">
      <c r="A71" s="3"/>
      <c r="B71" s="3"/>
      <c r="C71" s="3"/>
      <c r="M71" s="3"/>
    </row>
    <row r="72" spans="1:13" ht="15.75" customHeight="1" x14ac:dyDescent="0.25">
      <c r="A72" s="3"/>
      <c r="B72" s="3"/>
      <c r="C72" s="3"/>
      <c r="M72" s="3"/>
    </row>
    <row r="73" spans="1:13" ht="15.75" customHeight="1" x14ac:dyDescent="0.25">
      <c r="A73" s="3"/>
      <c r="B73" s="3"/>
      <c r="C73" s="3"/>
      <c r="M73" s="3"/>
    </row>
    <row r="74" spans="1:13" ht="15.75" customHeight="1" x14ac:dyDescent="0.25">
      <c r="A74" s="3"/>
      <c r="B74" s="3"/>
      <c r="C74" s="3"/>
      <c r="M74" s="3"/>
    </row>
    <row r="75" spans="1:13" ht="15.75" customHeight="1" x14ac:dyDescent="0.25">
      <c r="A75" s="3"/>
      <c r="B75" s="3"/>
      <c r="C75" s="3"/>
      <c r="M75" s="3"/>
    </row>
    <row r="76" spans="1:13" ht="15.75" customHeight="1" x14ac:dyDescent="0.25">
      <c r="A76" s="3"/>
      <c r="B76" s="3"/>
      <c r="C76" s="3"/>
      <c r="M76" s="3"/>
    </row>
    <row r="77" spans="1:13" ht="15.75" customHeight="1" x14ac:dyDescent="0.25">
      <c r="A77" s="3"/>
      <c r="B77" s="3"/>
      <c r="C77" s="3"/>
      <c r="M77" s="3"/>
    </row>
    <row r="78" spans="1:13" ht="15.75" customHeight="1" x14ac:dyDescent="0.25">
      <c r="A78" s="3"/>
      <c r="B78" s="3"/>
      <c r="C78" s="3"/>
      <c r="M78" s="3"/>
    </row>
    <row r="79" spans="1:13" ht="15.75" customHeight="1" x14ac:dyDescent="0.25">
      <c r="A79" s="3"/>
      <c r="B79" s="3"/>
      <c r="C79" s="3"/>
      <c r="M79" s="3"/>
    </row>
    <row r="80" spans="1:13" ht="15.75" customHeight="1" x14ac:dyDescent="0.25">
      <c r="A80" s="3"/>
      <c r="B80" s="3"/>
      <c r="C80" s="3"/>
      <c r="M80" s="3"/>
    </row>
    <row r="81" spans="1:13" ht="15.75" customHeight="1" x14ac:dyDescent="0.25">
      <c r="A81" s="3"/>
      <c r="B81" s="3"/>
      <c r="C81" s="3"/>
      <c r="M81" s="3"/>
    </row>
    <row r="82" spans="1:13" ht="15.75" customHeight="1" x14ac:dyDescent="0.25">
      <c r="A82" s="3"/>
      <c r="B82" s="3"/>
      <c r="C82" s="3"/>
      <c r="M82" s="3"/>
    </row>
    <row r="83" spans="1:13" ht="15.75" customHeight="1" x14ac:dyDescent="0.25">
      <c r="A83" s="3"/>
      <c r="B83" s="3"/>
      <c r="C83" s="3"/>
      <c r="M83" s="3"/>
    </row>
    <row r="84" spans="1:13" ht="15.75" customHeight="1" x14ac:dyDescent="0.25">
      <c r="A84" s="3"/>
      <c r="B84" s="3"/>
      <c r="C84" s="3"/>
      <c r="M84" s="3"/>
    </row>
    <row r="85" spans="1:13" ht="15.75" customHeight="1" x14ac:dyDescent="0.25">
      <c r="A85" s="3"/>
      <c r="B85" s="3"/>
      <c r="C85" s="3"/>
      <c r="M85" s="3"/>
    </row>
    <row r="86" spans="1:13" ht="15.75" customHeight="1" x14ac:dyDescent="0.25">
      <c r="A86" s="3"/>
      <c r="B86" s="3"/>
      <c r="C86" s="3"/>
      <c r="M86" s="3"/>
    </row>
    <row r="87" spans="1:13" ht="15.75" customHeight="1" x14ac:dyDescent="0.25">
      <c r="A87" s="3"/>
      <c r="B87" s="3"/>
      <c r="C87" s="3"/>
      <c r="M87" s="3"/>
    </row>
    <row r="88" spans="1:13" ht="15.75" customHeight="1" x14ac:dyDescent="0.25">
      <c r="A88" s="3"/>
      <c r="B88" s="3"/>
      <c r="C88" s="3"/>
      <c r="M88" s="3"/>
    </row>
    <row r="89" spans="1:13" ht="15.75" customHeight="1" x14ac:dyDescent="0.25">
      <c r="A89" s="3"/>
      <c r="B89" s="3"/>
      <c r="C89" s="3"/>
      <c r="M89" s="3"/>
    </row>
    <row r="90" spans="1:13" ht="15.75" customHeight="1" x14ac:dyDescent="0.25">
      <c r="A90" s="3"/>
      <c r="B90" s="3"/>
      <c r="C90" s="3"/>
      <c r="M90" s="3"/>
    </row>
    <row r="91" spans="1:13" ht="15.75" customHeight="1" x14ac:dyDescent="0.25">
      <c r="A91" s="3"/>
      <c r="B91" s="3"/>
      <c r="C91" s="3"/>
      <c r="M91" s="3"/>
    </row>
    <row r="92" spans="1:13" ht="15.75" customHeight="1" x14ac:dyDescent="0.25">
      <c r="A92" s="3"/>
      <c r="B92" s="3"/>
      <c r="C92" s="3"/>
      <c r="M92" s="3"/>
    </row>
    <row r="93" spans="1:13" ht="15.75" customHeight="1" x14ac:dyDescent="0.25">
      <c r="A93" s="3"/>
      <c r="B93" s="3"/>
      <c r="C93" s="3"/>
      <c r="M93" s="3"/>
    </row>
    <row r="94" spans="1:13" ht="15.75" customHeight="1" x14ac:dyDescent="0.25">
      <c r="A94" s="3"/>
      <c r="B94" s="3"/>
      <c r="C94" s="3"/>
      <c r="M94" s="3"/>
    </row>
    <row r="95" spans="1:13" ht="15.75" customHeight="1" x14ac:dyDescent="0.25">
      <c r="A95" s="3"/>
      <c r="B95" s="3"/>
      <c r="C95" s="3"/>
      <c r="M95" s="3"/>
    </row>
    <row r="96" spans="1:13" ht="15.75" customHeight="1" x14ac:dyDescent="0.25">
      <c r="A96" s="3"/>
      <c r="B96" s="3"/>
      <c r="C96" s="3"/>
      <c r="M96" s="3"/>
    </row>
    <row r="97" spans="1:13" ht="15.75" customHeight="1" x14ac:dyDescent="0.25">
      <c r="A97" s="3"/>
      <c r="B97" s="3"/>
      <c r="C97" s="3"/>
      <c r="M97" s="3"/>
    </row>
    <row r="98" spans="1:13" ht="15.75" customHeight="1" x14ac:dyDescent="0.25">
      <c r="A98" s="3"/>
      <c r="B98" s="3"/>
      <c r="C98" s="3"/>
      <c r="M98" s="3"/>
    </row>
    <row r="99" spans="1:13" ht="15.75" customHeight="1" x14ac:dyDescent="0.25">
      <c r="A99" s="3"/>
      <c r="B99" s="3"/>
      <c r="C99" s="3"/>
      <c r="M99" s="3"/>
    </row>
    <row r="100" spans="1:13" ht="15.75" customHeight="1" x14ac:dyDescent="0.25">
      <c r="A100" s="3"/>
      <c r="B100" s="3"/>
      <c r="C100" s="3"/>
      <c r="M100" s="3"/>
    </row>
  </sheetData>
  <mergeCells count="3">
    <mergeCell ref="A7:A10"/>
    <mergeCell ref="B21:C21"/>
    <mergeCell ref="A1:C1"/>
  </mergeCells>
  <pageMargins left="0.7" right="0.7" top="0.75" bottom="0.75" header="0" footer="0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44"/>
  <sheetViews>
    <sheetView tabSelected="1" zoomScale="91" workbookViewId="0">
      <pane ySplit="8" topLeftCell="A9" activePane="bottomLeft" state="frozen"/>
      <selection pane="bottomLeft" activeCell="M9" sqref="M9"/>
    </sheetView>
  </sheetViews>
  <sheetFormatPr defaultRowHeight="15" x14ac:dyDescent="0.25"/>
  <cols>
    <col min="1" max="1" width="10.5703125" bestFit="1" customWidth="1"/>
    <col min="2" max="2" width="15.7109375" customWidth="1"/>
    <col min="3" max="3" width="17.85546875" customWidth="1"/>
    <col min="4" max="4" width="18.140625" customWidth="1"/>
    <col min="5" max="5" width="16.7109375" customWidth="1"/>
    <col min="6" max="6" width="15.42578125" customWidth="1"/>
    <col min="7" max="7" width="13.140625" customWidth="1"/>
    <col min="8" max="8" width="16.7109375" bestFit="1" customWidth="1"/>
    <col min="9" max="9" width="14.28515625" bestFit="1" customWidth="1"/>
    <col min="10" max="10" width="16.5703125" customWidth="1"/>
    <col min="11" max="11" width="18.140625" bestFit="1" customWidth="1"/>
    <col min="12" max="12" width="11.5703125" customWidth="1"/>
    <col min="13" max="13" width="15" customWidth="1"/>
    <col min="14" max="14" width="21.5703125" bestFit="1" customWidth="1"/>
    <col min="15" max="15" width="12.85546875" customWidth="1"/>
    <col min="16" max="16" width="20.7109375" bestFit="1" customWidth="1"/>
    <col min="22" max="22" width="11.5703125" bestFit="1" customWidth="1"/>
  </cols>
  <sheetData>
    <row r="1" spans="1:24" x14ac:dyDescent="0.25">
      <c r="A1" s="38" t="s">
        <v>37</v>
      </c>
      <c r="B1" s="38"/>
    </row>
    <row r="2" spans="1:24" x14ac:dyDescent="0.25">
      <c r="A2">
        <v>1</v>
      </c>
      <c r="B2" s="38" t="s">
        <v>38</v>
      </c>
      <c r="H2" s="37" t="s">
        <v>53</v>
      </c>
      <c r="K2" t="s">
        <v>59</v>
      </c>
      <c r="N2" t="s">
        <v>44</v>
      </c>
      <c r="O2" s="44">
        <v>100</v>
      </c>
    </row>
    <row r="3" spans="1:24" x14ac:dyDescent="0.25">
      <c r="A3">
        <v>2</v>
      </c>
      <c r="B3" s="38" t="s">
        <v>39</v>
      </c>
      <c r="H3" s="38" t="s">
        <v>54</v>
      </c>
      <c r="I3" s="50">
        <v>0.2</v>
      </c>
      <c r="K3" t="s">
        <v>60</v>
      </c>
      <c r="L3" s="66">
        <v>0.20833333333333334</v>
      </c>
      <c r="M3" s="65"/>
      <c r="N3" t="s">
        <v>62</v>
      </c>
      <c r="O3" s="46">
        <v>0.375</v>
      </c>
      <c r="V3" s="40"/>
    </row>
    <row r="4" spans="1:24" x14ac:dyDescent="0.25">
      <c r="A4">
        <v>3</v>
      </c>
      <c r="B4" s="38" t="s">
        <v>52</v>
      </c>
      <c r="H4" s="38" t="s">
        <v>55</v>
      </c>
      <c r="I4" s="50">
        <v>0.15</v>
      </c>
      <c r="K4" t="s">
        <v>61</v>
      </c>
      <c r="L4" s="66">
        <v>8.3333333333333329E-2</v>
      </c>
      <c r="N4" s="63"/>
      <c r="V4" s="48"/>
    </row>
    <row r="5" spans="1:24" x14ac:dyDescent="0.25">
      <c r="H5" s="38" t="s">
        <v>56</v>
      </c>
      <c r="I5" s="50">
        <v>0.25</v>
      </c>
    </row>
    <row r="6" spans="1:24" x14ac:dyDescent="0.25">
      <c r="H6" s="38" t="s">
        <v>51</v>
      </c>
      <c r="I6" s="50">
        <v>0.3</v>
      </c>
      <c r="K6" s="62"/>
      <c r="L6" s="50"/>
    </row>
    <row r="7" spans="1:24" ht="14.25" customHeight="1" x14ac:dyDescent="0.25">
      <c r="A7" s="37" t="s">
        <v>35</v>
      </c>
      <c r="B7" s="37"/>
    </row>
    <row r="8" spans="1:24" s="37" customFormat="1" x14ac:dyDescent="0.25">
      <c r="A8" s="37" t="s">
        <v>21</v>
      </c>
      <c r="B8" s="37" t="s">
        <v>49</v>
      </c>
      <c r="C8" s="37" t="s">
        <v>22</v>
      </c>
      <c r="D8" s="37" t="s">
        <v>36</v>
      </c>
      <c r="E8" s="37" t="s">
        <v>40</v>
      </c>
      <c r="F8" s="37" t="s">
        <v>47</v>
      </c>
      <c r="G8" s="37" t="s">
        <v>48</v>
      </c>
      <c r="H8" s="37" t="s">
        <v>46</v>
      </c>
      <c r="I8" s="37" t="s">
        <v>43</v>
      </c>
      <c r="J8" s="37" t="s">
        <v>42</v>
      </c>
      <c r="K8" s="37" t="s">
        <v>41</v>
      </c>
      <c r="L8" s="37" t="s">
        <v>57</v>
      </c>
      <c r="M8" s="37" t="s">
        <v>58</v>
      </c>
      <c r="O8" s="37" t="s">
        <v>45</v>
      </c>
    </row>
    <row r="9" spans="1:24" x14ac:dyDescent="0.25">
      <c r="A9" s="41">
        <v>44927</v>
      </c>
      <c r="B9" s="49" t="s">
        <v>50</v>
      </c>
      <c r="C9" s="47">
        <v>0.16666666666666666</v>
      </c>
      <c r="D9" s="47">
        <v>0.66666666666666663</v>
      </c>
      <c r="E9" s="42">
        <f t="shared" ref="E9:E22" si="0">MOD(D9-C9,1)</f>
        <v>0.5</v>
      </c>
      <c r="F9" s="42">
        <v>0.15972222222222224</v>
      </c>
      <c r="G9" s="45">
        <f>ROUNDDOWN(E9/F9,0)</f>
        <v>3</v>
      </c>
      <c r="H9" s="43">
        <v>2.0833333333333332E-2</v>
      </c>
      <c r="I9" s="43">
        <f>G9*H9</f>
        <v>6.25E-2</v>
      </c>
      <c r="J9" s="42">
        <f>E9-I9</f>
        <v>0.4375</v>
      </c>
      <c r="K9" s="42">
        <f>IF(J9&lt;$O$3,"",J9-$O$3)</f>
        <v>6.25E-2</v>
      </c>
      <c r="L9" s="51" t="str">
        <f t="shared" ref="L9:L22" si="1">IF(B9="National Holiday",$I$6,"")</f>
        <v/>
      </c>
      <c r="M9" s="64">
        <f>MROUND(MAX(MIN(D9+(D9&lt;C9),$L$3)-MAX(C9,$L$4),0)+MAX(MIN(D9+(D9&lt;C9),$L$3+1)-MAX(C9,$L$4+1),0),1/86400)</f>
        <v>4.1666666666666664E-2</v>
      </c>
      <c r="N9" s="42"/>
      <c r="O9" s="44">
        <f>(J9-K9)</f>
        <v>0.375</v>
      </c>
    </row>
    <row r="10" spans="1:24" x14ac:dyDescent="0.25">
      <c r="A10" s="41">
        <v>44928</v>
      </c>
      <c r="B10" s="49" t="s">
        <v>50</v>
      </c>
      <c r="C10" s="47">
        <v>0.16666666666666666</v>
      </c>
      <c r="D10" s="47">
        <v>0.70833333333333326</v>
      </c>
      <c r="E10" s="42">
        <f t="shared" si="0"/>
        <v>0.54166666666666663</v>
      </c>
      <c r="F10" s="42">
        <v>0.15972222222222224</v>
      </c>
      <c r="G10" s="45">
        <f t="shared" ref="G10:G22" si="2">ROUNDDOWN(E10/F10,0)</f>
        <v>3</v>
      </c>
      <c r="H10" s="43">
        <v>2.0833333333333332E-2</v>
      </c>
      <c r="I10" s="43">
        <f t="shared" ref="I10:I22" si="3">G10*H10</f>
        <v>6.25E-2</v>
      </c>
      <c r="J10" s="42">
        <f t="shared" ref="J10:J22" si="4">E10-I10</f>
        <v>0.47916666666666663</v>
      </c>
      <c r="K10" s="42">
        <f t="shared" ref="K10:K22" si="5">IF(J10&lt;$O$3,"",J10-$O$3)</f>
        <v>0.10416666666666663</v>
      </c>
      <c r="L10" s="51" t="str">
        <f t="shared" si="1"/>
        <v/>
      </c>
      <c r="M10" s="64">
        <f t="shared" ref="M10:M22" si="6">MROUND(MAX(MIN(D10+(D10&lt;C10),$L$3)-MAX(C10,$L$4),0)+MAX(MIN(D10+(D10&lt;C10),$L$3+1)-MAX(C10,$L$4+1),0),1/86400)</f>
        <v>4.1666666666666664E-2</v>
      </c>
      <c r="N10" s="42"/>
      <c r="O10" s="39"/>
    </row>
    <row r="11" spans="1:24" x14ac:dyDescent="0.25">
      <c r="A11" s="41">
        <v>44929</v>
      </c>
      <c r="B11" s="49" t="s">
        <v>50</v>
      </c>
      <c r="C11" s="47">
        <v>0.125</v>
      </c>
      <c r="D11" s="47">
        <v>0.83333333333333337</v>
      </c>
      <c r="E11" s="42">
        <f t="shared" si="0"/>
        <v>0.70833333333333337</v>
      </c>
      <c r="F11" s="42">
        <v>0.15972222222222224</v>
      </c>
      <c r="G11" s="45">
        <f t="shared" si="2"/>
        <v>4</v>
      </c>
      <c r="H11" s="43">
        <v>2.0833333333333332E-2</v>
      </c>
      <c r="I11" s="43">
        <f t="shared" si="3"/>
        <v>8.3333333333333329E-2</v>
      </c>
      <c r="J11" s="42">
        <f t="shared" si="4"/>
        <v>0.625</v>
      </c>
      <c r="K11" s="42">
        <f t="shared" si="5"/>
        <v>0.25</v>
      </c>
      <c r="L11" s="51" t="str">
        <f t="shared" si="1"/>
        <v/>
      </c>
      <c r="M11" s="64">
        <f t="shared" si="6"/>
        <v>8.3333333333333329E-2</v>
      </c>
      <c r="N11" s="42"/>
      <c r="O11" s="39"/>
    </row>
    <row r="12" spans="1:24" x14ac:dyDescent="0.25">
      <c r="A12" s="41">
        <v>44930</v>
      </c>
      <c r="B12" s="49" t="s">
        <v>50</v>
      </c>
      <c r="C12" s="46">
        <v>0.375</v>
      </c>
      <c r="D12" s="47">
        <v>0.125</v>
      </c>
      <c r="E12" s="42">
        <f t="shared" si="0"/>
        <v>0.75</v>
      </c>
      <c r="F12" s="42">
        <v>0.15972222222222224</v>
      </c>
      <c r="G12" s="45">
        <f t="shared" si="2"/>
        <v>4</v>
      </c>
      <c r="H12" s="43">
        <v>2.0833333333333332E-2</v>
      </c>
      <c r="I12" s="43">
        <f t="shared" si="3"/>
        <v>8.3333333333333329E-2</v>
      </c>
      <c r="J12" s="42">
        <f t="shared" si="4"/>
        <v>0.66666666666666663</v>
      </c>
      <c r="K12" s="42">
        <f t="shared" si="5"/>
        <v>0.29166666666666663</v>
      </c>
      <c r="L12" s="51" t="str">
        <f t="shared" si="1"/>
        <v/>
      </c>
      <c r="M12" s="64">
        <f t="shared" si="6"/>
        <v>4.1666666666666664E-2</v>
      </c>
      <c r="N12" s="42"/>
      <c r="O12" s="39"/>
    </row>
    <row r="13" spans="1:24" x14ac:dyDescent="0.25">
      <c r="A13" s="41">
        <v>44931</v>
      </c>
      <c r="B13" s="49" t="s">
        <v>50</v>
      </c>
      <c r="C13" s="46">
        <v>0.375</v>
      </c>
      <c r="D13" s="47">
        <v>8.3333333333333481E-2</v>
      </c>
      <c r="E13" s="42">
        <f t="shared" si="0"/>
        <v>0.70833333333333348</v>
      </c>
      <c r="F13" s="42">
        <v>0.15972222222222224</v>
      </c>
      <c r="G13" s="45">
        <f t="shared" si="2"/>
        <v>4</v>
      </c>
      <c r="H13" s="43">
        <v>2.0833333333333332E-2</v>
      </c>
      <c r="I13" s="43">
        <f t="shared" si="3"/>
        <v>8.3333333333333329E-2</v>
      </c>
      <c r="J13" s="42">
        <f t="shared" si="4"/>
        <v>0.62500000000000011</v>
      </c>
      <c r="K13" s="42">
        <f t="shared" si="5"/>
        <v>0.25000000000000011</v>
      </c>
      <c r="L13" s="51" t="str">
        <f t="shared" si="1"/>
        <v/>
      </c>
      <c r="M13" s="64">
        <f t="shared" si="6"/>
        <v>0</v>
      </c>
      <c r="N13" s="42"/>
      <c r="O13" s="39"/>
    </row>
    <row r="14" spans="1:24" x14ac:dyDescent="0.25">
      <c r="A14" s="41">
        <v>44932</v>
      </c>
      <c r="B14" s="49" t="s">
        <v>50</v>
      </c>
      <c r="C14" s="46">
        <v>0.375</v>
      </c>
      <c r="D14" s="47">
        <v>0.20833333333333348</v>
      </c>
      <c r="E14" s="42">
        <f t="shared" si="0"/>
        <v>0.83333333333333348</v>
      </c>
      <c r="F14" s="42">
        <v>0.15972222222222224</v>
      </c>
      <c r="G14" s="45">
        <f t="shared" si="2"/>
        <v>5</v>
      </c>
      <c r="H14" s="43">
        <v>2.0833333333333332E-2</v>
      </c>
      <c r="I14" s="43">
        <f t="shared" si="3"/>
        <v>0.10416666666666666</v>
      </c>
      <c r="J14" s="42">
        <f t="shared" si="4"/>
        <v>0.72916666666666685</v>
      </c>
      <c r="K14" s="42">
        <f t="shared" si="5"/>
        <v>0.35416666666666685</v>
      </c>
      <c r="L14" s="51" t="str">
        <f t="shared" si="1"/>
        <v/>
      </c>
      <c r="M14" s="64">
        <f t="shared" si="6"/>
        <v>0.125</v>
      </c>
      <c r="N14" s="42"/>
      <c r="O14" s="39"/>
    </row>
    <row r="15" spans="1:24" x14ac:dyDescent="0.25">
      <c r="A15" s="41">
        <v>44933</v>
      </c>
      <c r="B15" s="49" t="s">
        <v>50</v>
      </c>
      <c r="C15" s="46">
        <v>0.375</v>
      </c>
      <c r="D15" s="47">
        <v>0.25</v>
      </c>
      <c r="E15" s="42">
        <f t="shared" si="0"/>
        <v>0.875</v>
      </c>
      <c r="F15" s="42">
        <v>0.15972222222222224</v>
      </c>
      <c r="G15" s="45">
        <f t="shared" si="2"/>
        <v>5</v>
      </c>
      <c r="H15" s="43">
        <v>2.0833333333333332E-2</v>
      </c>
      <c r="I15" s="43">
        <f t="shared" si="3"/>
        <v>0.10416666666666666</v>
      </c>
      <c r="J15" s="42">
        <f t="shared" si="4"/>
        <v>0.77083333333333337</v>
      </c>
      <c r="K15" s="42">
        <f t="shared" si="5"/>
        <v>0.39583333333333337</v>
      </c>
      <c r="L15" s="51" t="str">
        <f t="shared" si="1"/>
        <v/>
      </c>
      <c r="M15" s="64">
        <f t="shared" si="6"/>
        <v>0.125</v>
      </c>
      <c r="N15" s="42"/>
      <c r="O15" s="39"/>
    </row>
    <row r="16" spans="1:24" x14ac:dyDescent="0.25">
      <c r="A16" s="52">
        <v>44934</v>
      </c>
      <c r="B16" s="53" t="s">
        <v>50</v>
      </c>
      <c r="C16" s="54">
        <v>0.375</v>
      </c>
      <c r="D16" s="55">
        <v>8.3333333333333481E-2</v>
      </c>
      <c r="E16" s="56">
        <f t="shared" si="0"/>
        <v>0.70833333333333348</v>
      </c>
      <c r="F16" s="56">
        <v>0.15972222222222224</v>
      </c>
      <c r="G16" s="57">
        <f t="shared" si="2"/>
        <v>4</v>
      </c>
      <c r="H16" s="58">
        <v>2.0833333333333332E-2</v>
      </c>
      <c r="I16" s="58">
        <f t="shared" si="3"/>
        <v>8.3333333333333329E-2</v>
      </c>
      <c r="J16" s="56">
        <f t="shared" si="4"/>
        <v>0.62500000000000011</v>
      </c>
      <c r="K16" s="56">
        <f t="shared" si="5"/>
        <v>0.25000000000000011</v>
      </c>
      <c r="L16" s="59" t="str">
        <f t="shared" si="1"/>
        <v/>
      </c>
      <c r="M16" s="64">
        <f t="shared" si="6"/>
        <v>0</v>
      </c>
      <c r="N16" s="42"/>
      <c r="O16" s="60"/>
      <c r="Q16" s="61"/>
      <c r="R16" s="61"/>
      <c r="S16" s="61"/>
      <c r="T16" s="61"/>
      <c r="U16" s="61"/>
      <c r="V16" s="61"/>
      <c r="W16" s="61"/>
      <c r="X16" s="61"/>
    </row>
    <row r="17" spans="1:16" x14ac:dyDescent="0.25">
      <c r="A17" s="41">
        <v>44935</v>
      </c>
      <c r="B17" s="49" t="s">
        <v>50</v>
      </c>
      <c r="C17" s="46">
        <v>0.29166666666666669</v>
      </c>
      <c r="D17" s="47">
        <v>0.83333333333333326</v>
      </c>
      <c r="E17" s="42">
        <f t="shared" si="0"/>
        <v>0.54166666666666652</v>
      </c>
      <c r="F17" s="42">
        <v>0.15972222222222224</v>
      </c>
      <c r="G17" s="45">
        <f t="shared" si="2"/>
        <v>3</v>
      </c>
      <c r="H17" s="43">
        <v>2.0833333333333332E-2</v>
      </c>
      <c r="I17" s="43">
        <f t="shared" si="3"/>
        <v>6.25E-2</v>
      </c>
      <c r="J17" s="42">
        <f t="shared" si="4"/>
        <v>0.47916666666666652</v>
      </c>
      <c r="K17" s="42">
        <f t="shared" si="5"/>
        <v>0.10416666666666652</v>
      </c>
      <c r="L17" s="51" t="str">
        <f t="shared" si="1"/>
        <v/>
      </c>
      <c r="M17" s="64">
        <f t="shared" si="6"/>
        <v>0</v>
      </c>
      <c r="N17" s="42"/>
      <c r="O17" s="39"/>
    </row>
    <row r="18" spans="1:16" x14ac:dyDescent="0.25">
      <c r="A18" s="41">
        <v>44936</v>
      </c>
      <c r="B18" s="49" t="s">
        <v>51</v>
      </c>
      <c r="C18" s="46">
        <v>0.375</v>
      </c>
      <c r="D18" s="47">
        <v>8.3333333333333481E-2</v>
      </c>
      <c r="E18" s="42">
        <f t="shared" si="0"/>
        <v>0.70833333333333348</v>
      </c>
      <c r="F18" s="42">
        <v>0.15972222222222224</v>
      </c>
      <c r="G18" s="45">
        <f t="shared" si="2"/>
        <v>4</v>
      </c>
      <c r="H18" s="43">
        <v>2.0833333333333332E-2</v>
      </c>
      <c r="I18" s="43">
        <f t="shared" si="3"/>
        <v>8.3333333333333329E-2</v>
      </c>
      <c r="J18" s="42">
        <f t="shared" si="4"/>
        <v>0.62500000000000011</v>
      </c>
      <c r="K18" s="42">
        <f t="shared" si="5"/>
        <v>0.25000000000000011</v>
      </c>
      <c r="L18" s="51">
        <f t="shared" si="1"/>
        <v>0.3</v>
      </c>
      <c r="M18" s="64">
        <f t="shared" si="6"/>
        <v>0</v>
      </c>
      <c r="N18" s="42"/>
      <c r="O18" s="39"/>
    </row>
    <row r="19" spans="1:16" x14ac:dyDescent="0.25">
      <c r="A19" s="41">
        <v>44937</v>
      </c>
      <c r="B19" s="49" t="s">
        <v>50</v>
      </c>
      <c r="C19" s="46">
        <v>0.375</v>
      </c>
      <c r="D19" s="47">
        <v>0.875</v>
      </c>
      <c r="E19" s="42">
        <f t="shared" si="0"/>
        <v>0.5</v>
      </c>
      <c r="F19" s="42">
        <v>0.15972222222222224</v>
      </c>
      <c r="G19" s="45">
        <f t="shared" si="2"/>
        <v>3</v>
      </c>
      <c r="H19" s="43">
        <v>2.0833333333333332E-2</v>
      </c>
      <c r="I19" s="43">
        <f t="shared" si="3"/>
        <v>6.25E-2</v>
      </c>
      <c r="J19" s="42">
        <f t="shared" si="4"/>
        <v>0.4375</v>
      </c>
      <c r="K19" s="42">
        <f t="shared" si="5"/>
        <v>6.25E-2</v>
      </c>
      <c r="L19" s="51" t="str">
        <f t="shared" si="1"/>
        <v/>
      </c>
      <c r="M19" s="64">
        <f t="shared" si="6"/>
        <v>0</v>
      </c>
      <c r="N19" s="42"/>
      <c r="O19" s="39"/>
    </row>
    <row r="20" spans="1:16" x14ac:dyDescent="0.25">
      <c r="A20" s="41">
        <v>44938</v>
      </c>
      <c r="B20" s="49" t="s">
        <v>50</v>
      </c>
      <c r="C20" s="46">
        <v>0.375</v>
      </c>
      <c r="D20" s="47">
        <v>8.3333333333333481E-2</v>
      </c>
      <c r="E20" s="42">
        <f t="shared" si="0"/>
        <v>0.70833333333333348</v>
      </c>
      <c r="F20" s="42">
        <v>0.15972222222222224</v>
      </c>
      <c r="G20" s="45">
        <f t="shared" si="2"/>
        <v>4</v>
      </c>
      <c r="H20" s="43">
        <v>2.0833333333333332E-2</v>
      </c>
      <c r="I20" s="43">
        <f t="shared" si="3"/>
        <v>8.3333333333333329E-2</v>
      </c>
      <c r="J20" s="42">
        <f t="shared" si="4"/>
        <v>0.62500000000000011</v>
      </c>
      <c r="K20" s="42">
        <f t="shared" si="5"/>
        <v>0.25000000000000011</v>
      </c>
      <c r="L20" s="51" t="str">
        <f t="shared" si="1"/>
        <v/>
      </c>
      <c r="M20" s="64">
        <f t="shared" si="6"/>
        <v>0</v>
      </c>
      <c r="N20" s="42"/>
      <c r="O20" s="39"/>
    </row>
    <row r="21" spans="1:16" x14ac:dyDescent="0.25">
      <c r="A21" s="41">
        <v>44939</v>
      </c>
      <c r="B21" s="49" t="s">
        <v>50</v>
      </c>
      <c r="C21" s="46">
        <v>0.375</v>
      </c>
      <c r="D21" s="47">
        <v>8.3333333333333481E-2</v>
      </c>
      <c r="E21" s="42">
        <f t="shared" si="0"/>
        <v>0.70833333333333348</v>
      </c>
      <c r="F21" s="42">
        <v>0.15972222222222224</v>
      </c>
      <c r="G21" s="45">
        <f t="shared" si="2"/>
        <v>4</v>
      </c>
      <c r="H21" s="43">
        <v>2.0833333333333332E-2</v>
      </c>
      <c r="I21" s="43">
        <f t="shared" si="3"/>
        <v>8.3333333333333329E-2</v>
      </c>
      <c r="J21" s="42">
        <f t="shared" si="4"/>
        <v>0.62500000000000011</v>
      </c>
      <c r="K21" s="42">
        <f t="shared" si="5"/>
        <v>0.25000000000000011</v>
      </c>
      <c r="L21" s="51" t="str">
        <f t="shared" si="1"/>
        <v/>
      </c>
      <c r="M21" s="64">
        <f t="shared" si="6"/>
        <v>0</v>
      </c>
      <c r="N21" s="42"/>
      <c r="O21" s="39"/>
    </row>
    <row r="22" spans="1:16" x14ac:dyDescent="0.25">
      <c r="A22" s="41">
        <v>44940</v>
      </c>
      <c r="B22" s="49" t="s">
        <v>50</v>
      </c>
      <c r="C22" s="46">
        <v>0.375</v>
      </c>
      <c r="D22" s="47">
        <v>0.16666666666666652</v>
      </c>
      <c r="E22" s="42">
        <f t="shared" si="0"/>
        <v>0.79166666666666652</v>
      </c>
      <c r="F22" s="42">
        <v>0.15972222222222224</v>
      </c>
      <c r="G22" s="45">
        <f t="shared" si="2"/>
        <v>4</v>
      </c>
      <c r="H22" s="43">
        <v>2.0833333333333332E-2</v>
      </c>
      <c r="I22" s="43">
        <f t="shared" si="3"/>
        <v>8.3333333333333329E-2</v>
      </c>
      <c r="J22" s="42">
        <f t="shared" si="4"/>
        <v>0.70833333333333315</v>
      </c>
      <c r="K22" s="42">
        <f t="shared" si="5"/>
        <v>0.33333333333333315</v>
      </c>
      <c r="L22" s="51" t="str">
        <f t="shared" si="1"/>
        <v/>
      </c>
      <c r="M22" s="64">
        <f t="shared" si="6"/>
        <v>8.3333333333333329E-2</v>
      </c>
      <c r="N22" s="42"/>
      <c r="O22" s="39"/>
    </row>
    <row r="23" spans="1:16" x14ac:dyDescent="0.25">
      <c r="A23" s="41"/>
      <c r="B23" s="49"/>
      <c r="C23" s="46"/>
      <c r="D23" s="47"/>
      <c r="E23" s="46"/>
      <c r="F23" s="42"/>
      <c r="G23" s="42"/>
      <c r="H23" s="45"/>
      <c r="I23" s="43"/>
      <c r="J23" s="43"/>
      <c r="K23" s="42"/>
      <c r="L23" s="42"/>
      <c r="M23" s="42"/>
      <c r="N23" s="42"/>
      <c r="O23" s="39"/>
      <c r="P23" s="39"/>
    </row>
    <row r="25" spans="1:16" x14ac:dyDescent="0.25">
      <c r="D25" s="63"/>
    </row>
    <row r="26" spans="1:16" x14ac:dyDescent="0.25">
      <c r="D26" s="63"/>
    </row>
    <row r="27" spans="1:16" x14ac:dyDescent="0.25">
      <c r="D27" s="63"/>
    </row>
    <row r="28" spans="1:16" x14ac:dyDescent="0.25">
      <c r="D28" s="63"/>
    </row>
    <row r="29" spans="1:16" x14ac:dyDescent="0.25">
      <c r="D29" s="63"/>
    </row>
    <row r="30" spans="1:16" x14ac:dyDescent="0.25">
      <c r="D30" s="63"/>
      <c r="E30">
        <v>-1</v>
      </c>
    </row>
    <row r="31" spans="1:16" x14ac:dyDescent="0.25">
      <c r="D31" s="63"/>
    </row>
    <row r="32" spans="1:16" x14ac:dyDescent="0.25">
      <c r="D32" s="63"/>
    </row>
    <row r="33" spans="4:4" x14ac:dyDescent="0.25">
      <c r="D33" s="63"/>
    </row>
    <row r="34" spans="4:4" x14ac:dyDescent="0.25">
      <c r="D34" s="63"/>
    </row>
    <row r="35" spans="4:4" x14ac:dyDescent="0.25">
      <c r="D35" s="63"/>
    </row>
    <row r="36" spans="4:4" x14ac:dyDescent="0.25">
      <c r="D36" s="63"/>
    </row>
    <row r="37" spans="4:4" x14ac:dyDescent="0.25">
      <c r="D37" s="63"/>
    </row>
    <row r="38" spans="4:4" x14ac:dyDescent="0.25">
      <c r="D38" s="63"/>
    </row>
    <row r="39" spans="4:4" x14ac:dyDescent="0.25">
      <c r="D39" s="63"/>
    </row>
    <row r="40" spans="4:4" x14ac:dyDescent="0.25">
      <c r="D40" s="63"/>
    </row>
    <row r="41" spans="4:4" x14ac:dyDescent="0.25">
      <c r="D41" s="63"/>
    </row>
    <row r="42" spans="4:4" x14ac:dyDescent="0.25">
      <c r="D42" s="63"/>
    </row>
    <row r="43" spans="4:4" x14ac:dyDescent="0.25">
      <c r="D43" s="63"/>
    </row>
    <row r="44" spans="4:4" x14ac:dyDescent="0.25">
      <c r="D44" s="6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Hans Vogelaar</cp:lastModifiedBy>
  <dcterms:created xsi:type="dcterms:W3CDTF">2023-01-03T14:29:48Z</dcterms:created>
  <dcterms:modified xsi:type="dcterms:W3CDTF">2023-02-08T22:25:16Z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0x0101000014F1D6F63CF141BF759215E4B66F59</vt:lpwstr>
  </property>
</Properties>
</file>