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OUIS.M.GONZALES.CIV\Desktop\"/>
    </mc:Choice>
  </mc:AlternateContent>
  <xr:revisionPtr revIDLastSave="0" documentId="8_{BF9453C6-A66A-4E8E-A3AC-EE6BB6716D4E}" xr6:coauthVersionLast="47" xr6:coauthVersionMax="47" xr10:uidLastSave="{00000000-0000-0000-0000-000000000000}"/>
  <bookViews>
    <workbookView xWindow="-120" yWindow="150" windowWidth="29040" windowHeight="15570" xr2:uid="{3BACAF2E-88E3-4F2C-8D77-E2A16F5A184A}"/>
  </bookViews>
  <sheets>
    <sheet name="Sheet1" sheetId="1" r:id="rId1"/>
    <sheet name="Sheet2" sheetId="2" r:id="rId2"/>
  </sheets>
  <externalReferences>
    <externalReference r:id="rId3"/>
  </externalReferences>
  <definedNames>
    <definedName name="CLASS">'[1]DROP DOWN MENU (HIDE)'!$D$2:$D$9</definedName>
    <definedName name="FY">'[1]DROP DOWN MENU (HIDE)'!$A$2:$A$12</definedName>
    <definedName name="Mishap_Type">'[1]DROP DOWN MENU (HIDE)'!$E$2:$E$15</definedName>
    <definedName name="MSC">'[1]DROP DOWN MENU (HIDE)'!$C$2:$C$7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B3" i="2"/>
  <c r="B4" i="2"/>
  <c r="B5" i="2"/>
  <c r="B6" i="2"/>
  <c r="B7" i="2"/>
  <c r="B8" i="2"/>
  <c r="B2" i="2"/>
  <c r="G2" i="2"/>
  <c r="H2" i="2"/>
  <c r="G3" i="2"/>
  <c r="H3" i="2"/>
  <c r="G4" i="2"/>
  <c r="H4" i="2"/>
  <c r="G5" i="2"/>
  <c r="H5" i="2"/>
  <c r="G6" i="2"/>
  <c r="H6" i="2"/>
  <c r="D4" i="1"/>
  <c r="D5" i="1"/>
  <c r="D6" i="1"/>
  <c r="D3" i="1"/>
  <c r="C4" i="1"/>
  <c r="C5" i="1"/>
  <c r="C6" i="1"/>
  <c r="C3" i="1"/>
  <c r="H8" i="2"/>
  <c r="G8" i="2"/>
  <c r="H7" i="2"/>
  <c r="G7" i="2"/>
</calcChain>
</file>

<file path=xl/sharedStrings.xml><?xml version="1.0" encoding="utf-8"?>
<sst xmlns="http://schemas.openxmlformats.org/spreadsheetml/2006/main" count="72" uniqueCount="40">
  <si>
    <t>PMV-4</t>
  </si>
  <si>
    <r>
      <t>(</t>
    </r>
    <r>
      <rPr>
        <b/>
        <u/>
        <sz val="11"/>
        <color theme="1"/>
        <rFont val="Calibri"/>
        <family val="2"/>
        <scheme val="minor"/>
      </rPr>
      <t>P</t>
    </r>
    <r>
      <rPr>
        <sz val="11"/>
        <color theme="1"/>
        <rFont val="Calibri"/>
        <family val="2"/>
        <scheme val="minor"/>
      </rPr>
      <t xml:space="preserve">ersonally Owned </t>
    </r>
    <r>
      <rPr>
        <b/>
        <u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scheme val="minor"/>
      </rPr>
      <t xml:space="preserve">otor </t>
    </r>
    <r>
      <rPr>
        <b/>
        <u/>
        <sz val="11"/>
        <color theme="1"/>
        <rFont val="Calibri"/>
        <family val="2"/>
        <scheme val="minor"/>
      </rPr>
      <t>V</t>
    </r>
    <r>
      <rPr>
        <sz val="11"/>
        <color theme="1"/>
        <rFont val="Calibri"/>
        <family val="2"/>
        <scheme val="minor"/>
      </rPr>
      <t xml:space="preserve">ehicle - </t>
    </r>
    <r>
      <rPr>
        <b/>
        <u/>
        <sz val="11"/>
        <color theme="1"/>
        <rFont val="Calibri"/>
        <family val="2"/>
        <scheme val="minor"/>
      </rPr>
      <t>4</t>
    </r>
    <r>
      <rPr>
        <sz val="11"/>
        <color theme="1"/>
        <rFont val="Calibri"/>
        <family val="2"/>
        <scheme val="minor"/>
      </rPr>
      <t xml:space="preserve"> Wheeled)</t>
    </r>
  </si>
  <si>
    <t>ORG</t>
  </si>
  <si>
    <t>ACCIDENT</t>
  </si>
  <si>
    <t>FATALITY</t>
  </si>
  <si>
    <t>3ID</t>
  </si>
  <si>
    <t>5ID</t>
  </si>
  <si>
    <t>4AD</t>
  </si>
  <si>
    <t>2CD</t>
  </si>
  <si>
    <t>STATUS</t>
  </si>
  <si>
    <t>ID</t>
  </si>
  <si>
    <t>FY</t>
  </si>
  <si>
    <t>MSC</t>
  </si>
  <si>
    <t>Accident Class</t>
  </si>
  <si>
    <t>Accident Date</t>
  </si>
  <si>
    <t>Accident Type</t>
  </si>
  <si>
    <t>Synopsis</t>
  </si>
  <si>
    <t>OPEN</t>
  </si>
  <si>
    <t>due to corporate</t>
  </si>
  <si>
    <t>due to me</t>
  </si>
  <si>
    <t>inuries</t>
  </si>
  <si>
    <t>fatalities</t>
  </si>
  <si>
    <t>drove off cliff</t>
  </si>
  <si>
    <t>A</t>
  </si>
  <si>
    <t>Indicates change from previous FY</t>
  </si>
  <si>
    <t>↑</t>
  </si>
  <si>
    <t>↔</t>
  </si>
  <si>
    <t>↓</t>
  </si>
  <si>
    <t>TODAYS DATE</t>
  </si>
  <si>
    <t>IS THIS POSSIBLE TO DO?</t>
  </si>
  <si>
    <r>
      <t xml:space="preserve">A2 SHOULD INDICATE ONE OF THESE ARROWS BASED ON THE DATE RANGE OFACCIDENTS FROM </t>
    </r>
    <r>
      <rPr>
        <b/>
        <u/>
        <sz val="11"/>
        <color rgb="FFFF0000"/>
        <rFont val="Calibri"/>
        <family val="2"/>
        <scheme val="minor"/>
      </rPr>
      <t>SHEET 2</t>
    </r>
    <r>
      <rPr>
        <sz val="11"/>
        <color theme="1"/>
        <rFont val="Calibri"/>
        <family val="2"/>
        <scheme val="minor"/>
      </rPr>
      <t xml:space="preserve">, AND </t>
    </r>
    <r>
      <rPr>
        <b/>
        <u/>
        <sz val="11"/>
        <color rgb="FFFF0000"/>
        <rFont val="Calibri"/>
        <family val="2"/>
        <scheme val="minor"/>
      </rPr>
      <t>TODAYS DATE</t>
    </r>
  </si>
  <si>
    <r>
      <t xml:space="preserve">THE </t>
    </r>
    <r>
      <rPr>
        <sz val="11"/>
        <color rgb="FFFF0000"/>
        <rFont val="Calibri"/>
        <family val="2"/>
        <scheme val="minor"/>
      </rPr>
      <t>DATES USED TO COMPARE TO TODAYS DATE</t>
    </r>
    <r>
      <rPr>
        <sz val="11"/>
        <color theme="1"/>
        <rFont val="Calibri"/>
        <family val="2"/>
        <scheme val="minor"/>
      </rPr>
      <t xml:space="preserve"> </t>
    </r>
    <r>
      <rPr>
        <b/>
        <u/>
        <sz val="11"/>
        <color rgb="FFFF0000"/>
        <rFont val="Calibri"/>
        <family val="2"/>
        <scheme val="minor"/>
      </rPr>
      <t>IS ALSO FOUND ON SHEET 2</t>
    </r>
    <r>
      <rPr>
        <sz val="11"/>
        <color theme="1"/>
        <rFont val="Calibri"/>
        <family val="2"/>
        <scheme val="minor"/>
      </rPr>
      <t xml:space="preserve"> AND IS A SLIDING WINDOW (COMPARES EACH DAY (TODAY) WITH A DATE ON SHEET 2) AND ALSO COMPARES THE TYPE OF ACCIDENT FOUND IN COLUMNS B3 THROUGH B6</t>
    </r>
  </si>
  <si>
    <r>
      <t>THE SLIDING WINDOW WILL COMPARE TO THE DATE FOR TODAY AND WILL EITHER SHOW ACCIDENTS TREND UPWARD (</t>
    </r>
    <r>
      <rPr>
        <sz val="11"/>
        <color rgb="FFFF0000"/>
        <rFont val="Calibri"/>
        <family val="2"/>
        <scheme val="minor"/>
      </rPr>
      <t>↑</t>
    </r>
    <r>
      <rPr>
        <sz val="11"/>
        <color theme="1"/>
        <rFont val="Calibri"/>
        <family val="2"/>
        <scheme val="minor"/>
      </rPr>
      <t>), REMAINING THE SAME (</t>
    </r>
    <r>
      <rPr>
        <sz val="11"/>
        <color rgb="FF0070C0"/>
        <rFont val="Calibri"/>
        <family val="2"/>
        <scheme val="minor"/>
      </rPr>
      <t>↔</t>
    </r>
    <r>
      <rPr>
        <sz val="11"/>
        <color theme="1"/>
        <rFont val="Calibri"/>
        <family val="2"/>
        <scheme val="minor"/>
      </rPr>
      <t>), OR TRENDING DOWN (</t>
    </r>
    <r>
      <rPr>
        <sz val="11"/>
        <color rgb="FF00B050"/>
        <rFont val="Calibri"/>
        <family val="2"/>
        <scheme val="minor"/>
      </rPr>
      <t>↓</t>
    </r>
    <r>
      <rPr>
        <sz val="11"/>
        <color theme="1"/>
        <rFont val="Calibri"/>
        <family val="2"/>
        <scheme val="minor"/>
      </rPr>
      <t>), BASED ON THE DATE AND AMOUNT OF ACCIDENTS UP TO (TODAY'S) DATE</t>
    </r>
  </si>
  <si>
    <t>WHAT FORMULA?</t>
  </si>
  <si>
    <t xml:space="preserve">DATE COMPARE CHANGES WITH TODAYS DATE </t>
  </si>
  <si>
    <t>ALLOWS FORMULA TO TRACK DATE CHANGES AND COMPARE THE TYPE OF ACCIDENT TO THE DATE TO SEE IF IT MEETS CRITERIA ESTABLISHED</t>
  </si>
  <si>
    <r>
      <rPr>
        <b/>
        <sz val="11"/>
        <color theme="1"/>
        <rFont val="Calibri"/>
        <family val="2"/>
        <scheme val="minor"/>
      </rPr>
      <t>DOES NOT NEED TO TRACK FATALITIES OR INJURIES</t>
    </r>
    <r>
      <rPr>
        <sz val="11"/>
        <color theme="1"/>
        <rFont val="Calibri"/>
        <family val="2"/>
        <scheme val="minor"/>
      </rPr>
      <t xml:space="preserve">, </t>
    </r>
    <r>
      <rPr>
        <u/>
        <sz val="11"/>
        <color theme="1"/>
        <rFont val="Calibri"/>
        <family val="2"/>
        <scheme val="minor"/>
      </rPr>
      <t>JUST THE</t>
    </r>
    <r>
      <rPr>
        <sz val="11"/>
        <color theme="1"/>
        <rFont val="Calibri"/>
        <family val="2"/>
        <scheme val="minor"/>
      </rPr>
      <t xml:space="preserve"> </t>
    </r>
    <r>
      <rPr>
        <b/>
        <u/>
        <sz val="11"/>
        <color rgb="FFFF0000"/>
        <rFont val="Calibri"/>
        <family val="2"/>
        <scheme val="minor"/>
      </rPr>
      <t>ACCIDENT CLASS</t>
    </r>
    <r>
      <rPr>
        <sz val="11"/>
        <color theme="1"/>
        <rFont val="Calibri"/>
        <family val="2"/>
        <scheme val="minor"/>
      </rPr>
      <t xml:space="preserve"> (ONLY CLASS A ARE USED FOR THIS), THE </t>
    </r>
    <r>
      <rPr>
        <b/>
        <u/>
        <sz val="11"/>
        <color rgb="FFFF0000"/>
        <rFont val="Calibri"/>
        <family val="2"/>
        <scheme val="minor"/>
      </rPr>
      <t>ACCIDENT DATE</t>
    </r>
    <r>
      <rPr>
        <sz val="11"/>
        <color theme="1"/>
        <rFont val="Calibri"/>
        <family val="2"/>
        <scheme val="minor"/>
      </rPr>
      <t xml:space="preserve"> (TO COMPARE LAST YEAR TO THIS YEARS DATE) AND </t>
    </r>
    <r>
      <rPr>
        <b/>
        <u/>
        <sz val="11"/>
        <color rgb="FFFF0000"/>
        <rFont val="Calibri"/>
        <family val="2"/>
        <scheme val="minor"/>
      </rPr>
      <t>ACCIDENT TYPE</t>
    </r>
    <r>
      <rPr>
        <sz val="11"/>
        <color theme="1"/>
        <rFont val="Calibri"/>
        <family val="2"/>
        <scheme val="minor"/>
      </rPr>
      <t xml:space="preserve"> (TO COMPARE TYPE OF VEHICLE) </t>
    </r>
  </si>
  <si>
    <t>FORMULA LIKELY WILL NEED TO INCLUDE THE FOLLOWING COLUMNS: (IN RED BOXES ABOVE)</t>
  </si>
  <si>
    <t>ACCIDENT CLASS</t>
  </si>
  <si>
    <t>FORMULA NEEDED IS FOR THIS BOX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</si>
</sst>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6" formatCode="\(0\)"/>
    <numFmt numFmtId="167" formatCode="[$-409]dd\-mmm\-yy;@"/>
    <numFmt numFmtId="168" formatCode="[$-409]d\-mmm;@"/>
    <numFmt numFmtId="174" formatCode="[$-409]d\-mmm\-yy;@"/>
  </numFmts>
  <fonts count="21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8"/>
      <color theme="1"/>
      <name val="Arial"/>
      <family val="2"/>
    </font>
    <font>
      <sz val="8"/>
      <color theme="1"/>
      <name val="Calibri"/>
      <family val="2"/>
      <scheme val="minor"/>
    </font>
    <font>
      <sz val="9"/>
      <color theme="1"/>
      <name val="Arial"/>
      <family val="2"/>
    </font>
    <font>
      <sz val="9"/>
      <name val="Arial"/>
      <family val="2"/>
    </font>
    <font>
      <b/>
      <sz val="9"/>
      <color theme="1"/>
      <name val="Arial"/>
      <family val="2"/>
    </font>
    <font>
      <sz val="9"/>
      <color rgb="FFFF0000"/>
      <name val="Arial"/>
      <family val="2"/>
    </font>
    <font>
      <b/>
      <sz val="9"/>
      <name val="Arial"/>
      <family val="2"/>
    </font>
    <font>
      <sz val="9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22"/>
      <color rgb="FFFF0000"/>
      <name val="Arial"/>
      <family val="2"/>
    </font>
    <font>
      <b/>
      <sz val="22"/>
      <color rgb="FF0070C0"/>
      <name val="Arial"/>
      <family val="2"/>
    </font>
    <font>
      <b/>
      <sz val="22"/>
      <color rgb="FF00B050"/>
      <name val="Arial"/>
      <family val="2"/>
    </font>
    <font>
      <b/>
      <u/>
      <sz val="11"/>
      <color rgb="FFFF0000"/>
      <name val="Calibri"/>
      <family val="2"/>
      <scheme val="minor"/>
    </font>
    <font>
      <sz val="11"/>
      <color rgb="FF0070C0"/>
      <name val="Calibri"/>
      <family val="2"/>
      <scheme val="minor"/>
    </font>
    <font>
      <sz val="11"/>
      <color rgb="FF00B050"/>
      <name val="Calibri"/>
      <family val="2"/>
      <scheme val="minor"/>
    </font>
    <font>
      <b/>
      <sz val="14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medium">
        <color rgb="FFFF0000"/>
      </left>
      <right/>
      <top style="medium">
        <color rgb="FFFF0000"/>
      </top>
      <bottom style="medium">
        <color rgb="FFFF0000"/>
      </bottom>
      <diagonal/>
    </border>
    <border>
      <left/>
      <right/>
      <top style="medium">
        <color rgb="FFFF0000"/>
      </top>
      <bottom style="medium">
        <color rgb="FFFF0000"/>
      </bottom>
      <diagonal/>
    </border>
    <border>
      <left/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/>
      <right style="medium">
        <color rgb="FFFF0000"/>
      </right>
      <top/>
      <bottom style="medium">
        <color rgb="FFFF0000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66" fontId="0" fillId="0" borderId="7" xfId="0" applyNumberForma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66" fontId="0" fillId="0" borderId="10" xfId="0" applyNumberFormat="1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0" fontId="5" fillId="3" borderId="12" xfId="0" applyFont="1" applyFill="1" applyBorder="1" applyAlignment="1">
      <alignment horizontal="center" vertical="center"/>
    </xf>
    <xf numFmtId="0" fontId="5" fillId="3" borderId="12" xfId="0" applyFont="1" applyFill="1" applyBorder="1" applyAlignment="1">
      <alignment horizontal="center" vertical="center" wrapText="1"/>
    </xf>
    <xf numFmtId="167" fontId="5" fillId="3" borderId="12" xfId="0" applyNumberFormat="1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/>
    </xf>
    <xf numFmtId="0" fontId="6" fillId="0" borderId="0" xfId="0" applyFont="1"/>
    <xf numFmtId="0" fontId="7" fillId="0" borderId="14" xfId="0" applyFont="1" applyBorder="1" applyAlignment="1" applyProtection="1">
      <alignment horizontal="center" vertical="center"/>
      <protection locked="0"/>
    </xf>
    <xf numFmtId="168" fontId="8" fillId="4" borderId="15" xfId="0" applyNumberFormat="1" applyFont="1" applyFill="1" applyBorder="1" applyAlignment="1">
      <alignment horizontal="center" vertical="center" wrapText="1"/>
    </xf>
    <xf numFmtId="0" fontId="9" fillId="0" borderId="15" xfId="0" applyFont="1" applyBorder="1" applyAlignment="1" applyProtection="1">
      <alignment horizontal="center" vertical="center"/>
      <protection locked="0"/>
    </xf>
    <xf numFmtId="0" fontId="7" fillId="0" borderId="15" xfId="0" applyFont="1" applyBorder="1" applyAlignment="1" applyProtection="1">
      <alignment horizontal="center" vertical="center"/>
      <protection locked="0"/>
    </xf>
    <xf numFmtId="167" fontId="7" fillId="0" borderId="15" xfId="0" applyNumberFormat="1" applyFont="1" applyBorder="1" applyAlignment="1" applyProtection="1">
      <alignment horizontal="center" vertical="center"/>
      <protection locked="0"/>
    </xf>
    <xf numFmtId="167" fontId="10" fillId="0" borderId="15" xfId="0" applyNumberFormat="1" applyFont="1" applyBorder="1" applyAlignment="1">
      <alignment horizontal="center" vertical="center"/>
    </xf>
    <xf numFmtId="167" fontId="11" fillId="0" borderId="15" xfId="0" applyNumberFormat="1" applyFont="1" applyBorder="1" applyAlignment="1">
      <alignment horizontal="center" vertical="center"/>
    </xf>
    <xf numFmtId="0" fontId="7" fillId="0" borderId="15" xfId="0" applyFont="1" applyBorder="1" applyAlignment="1" applyProtection="1">
      <alignment horizontal="left" vertical="center" wrapText="1"/>
      <protection locked="0"/>
    </xf>
    <xf numFmtId="1" fontId="7" fillId="0" borderId="15" xfId="0" applyNumberFormat="1" applyFont="1" applyBorder="1" applyAlignment="1" applyProtection="1">
      <alignment horizontal="center" vertical="center" wrapText="1"/>
      <protection locked="0"/>
    </xf>
    <xf numFmtId="0" fontId="12" fillId="0" borderId="0" xfId="0" applyFont="1"/>
    <xf numFmtId="0" fontId="9" fillId="5" borderId="0" xfId="0" applyFont="1" applyFill="1" applyAlignment="1" applyProtection="1">
      <alignment horizontal="center" vertical="center"/>
      <protection locked="0"/>
    </xf>
    <xf numFmtId="0" fontId="14" fillId="5" borderId="0" xfId="0" applyFont="1" applyFill="1" applyAlignment="1" applyProtection="1">
      <alignment horizontal="center" vertical="center"/>
      <protection locked="0"/>
    </xf>
    <xf numFmtId="0" fontId="15" fillId="5" borderId="0" xfId="0" applyFont="1" applyFill="1" applyAlignment="1" applyProtection="1">
      <alignment horizontal="center" vertical="center"/>
      <protection locked="0"/>
    </xf>
    <xf numFmtId="0" fontId="16" fillId="5" borderId="0" xfId="0" applyFont="1" applyFill="1" applyAlignment="1" applyProtection="1">
      <alignment horizontal="center"/>
      <protection locked="0"/>
    </xf>
    <xf numFmtId="174" fontId="0" fillId="0" borderId="0" xfId="0" applyNumberFormat="1" applyAlignment="1">
      <alignment vertical="center"/>
    </xf>
    <xf numFmtId="174" fontId="0" fillId="0" borderId="2" xfId="0" applyNumberFormat="1" applyBorder="1" applyAlignment="1">
      <alignment vertical="center"/>
    </xf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0" borderId="0" xfId="0" applyAlignment="1">
      <alignment vertical="top" wrapText="1"/>
    </xf>
    <xf numFmtId="0" fontId="0" fillId="0" borderId="23" xfId="0" applyBorder="1" applyAlignment="1">
      <alignment horizontal="left" vertical="top" wrapText="1"/>
    </xf>
    <xf numFmtId="0" fontId="0" fillId="0" borderId="24" xfId="0" applyBorder="1" applyAlignment="1">
      <alignment horizontal="left" vertical="top" wrapText="1"/>
    </xf>
    <xf numFmtId="0" fontId="0" fillId="0" borderId="25" xfId="0" applyBorder="1" applyAlignment="1">
      <alignment horizontal="left" vertical="top" wrapText="1"/>
    </xf>
    <xf numFmtId="0" fontId="0" fillId="0" borderId="26" xfId="0" applyBorder="1" applyAlignment="1">
      <alignment horizontal="left" vertical="top" wrapText="1"/>
    </xf>
    <xf numFmtId="0" fontId="0" fillId="0" borderId="27" xfId="0" applyBorder="1" applyAlignment="1">
      <alignment horizontal="left" vertical="top" wrapText="1"/>
    </xf>
    <xf numFmtId="0" fontId="0" fillId="0" borderId="28" xfId="0" applyBorder="1" applyAlignment="1">
      <alignment horizontal="left" vertical="top" wrapText="1"/>
    </xf>
    <xf numFmtId="0" fontId="9" fillId="0" borderId="0" xfId="0" applyFont="1" applyFill="1" applyBorder="1" applyAlignment="1" applyProtection="1">
      <alignment horizontal="left" vertical="center"/>
      <protection locked="0"/>
    </xf>
    <xf numFmtId="0" fontId="0" fillId="0" borderId="26" xfId="0" applyBorder="1"/>
    <xf numFmtId="0" fontId="0" fillId="0" borderId="27" xfId="0" applyBorder="1"/>
    <xf numFmtId="0" fontId="0" fillId="0" borderId="0" xfId="0" applyBorder="1"/>
    <xf numFmtId="0" fontId="0" fillId="0" borderId="19" xfId="0" applyBorder="1"/>
    <xf numFmtId="0" fontId="20" fillId="0" borderId="16" xfId="0" applyNumberFormat="1" applyFont="1" applyBorder="1" applyAlignment="1">
      <alignment horizontal="center" vertical="center" wrapText="1"/>
    </xf>
    <xf numFmtId="0" fontId="20" fillId="0" borderId="17" xfId="0" applyNumberFormat="1" applyFont="1" applyBorder="1" applyAlignment="1">
      <alignment horizontal="center" vertical="center" wrapText="1"/>
    </xf>
    <xf numFmtId="0" fontId="20" fillId="0" borderId="18" xfId="0" applyNumberFormat="1" applyFont="1" applyBorder="1" applyAlignment="1">
      <alignment horizontal="center" vertical="center" wrapText="1"/>
    </xf>
  </cellXfs>
  <cellStyles count="1">
    <cellStyle name="Normal" xfId="0" builtinId="0"/>
  </cellStyles>
  <dxfs count="14">
    <dxf>
      <font>
        <b/>
        <i val="0"/>
        <strike val="0"/>
      </font>
      <fill>
        <patternFill>
          <bgColor rgb="FFFFC0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FFFF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/>
        <i val="0"/>
        <strike val="0"/>
        <color rgb="FFFF0000"/>
      </font>
      <fill>
        <patternFill>
          <bgColor theme="0" tint="-0.14996795556505021"/>
        </patternFill>
      </fill>
    </dxf>
    <dxf>
      <font>
        <b/>
        <i val="0"/>
        <color theme="0"/>
      </font>
      <fill>
        <patternFill patternType="solid">
          <fgColor auto="1"/>
          <bgColor theme="9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447676</xdr:colOff>
      <xdr:row>7</xdr:row>
      <xdr:rowOff>22845</xdr:rowOff>
    </xdr:from>
    <xdr:to>
      <xdr:col>4</xdr:col>
      <xdr:colOff>776969</xdr:colOff>
      <xdr:row>11</xdr:row>
      <xdr:rowOff>22846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7FF42863-8E52-441C-9302-DFF035840829}"/>
            </a:ext>
          </a:extLst>
        </xdr:cNvPr>
        <xdr:cNvSpPr/>
      </xdr:nvSpPr>
      <xdr:spPr>
        <a:xfrm>
          <a:off x="714376" y="9023970"/>
          <a:ext cx="2424793" cy="800101"/>
        </a:xfrm>
        <a:prstGeom prst="rect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8</xdr:col>
      <xdr:colOff>514350</xdr:colOff>
      <xdr:row>2</xdr:row>
      <xdr:rowOff>95250</xdr:rowOff>
    </xdr:from>
    <xdr:to>
      <xdr:col>10</xdr:col>
      <xdr:colOff>38100</xdr:colOff>
      <xdr:row>12</xdr:row>
      <xdr:rowOff>9525</xdr:rowOff>
    </xdr:to>
    <xdr:cxnSp macro="">
      <xdr:nvCxnSpPr>
        <xdr:cNvPr id="5" name="Straight Arrow Connector 4">
          <a:extLst>
            <a:ext uri="{FF2B5EF4-FFF2-40B4-BE49-F238E27FC236}">
              <a16:creationId xmlns:a16="http://schemas.microsoft.com/office/drawing/2014/main" id="{A055FE57-7B97-A14B-5B4C-562866037613}"/>
            </a:ext>
          </a:extLst>
        </xdr:cNvPr>
        <xdr:cNvCxnSpPr/>
      </xdr:nvCxnSpPr>
      <xdr:spPr>
        <a:xfrm flipH="1" flipV="1">
          <a:off x="5981700" y="495300"/>
          <a:ext cx="742950" cy="2152650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304800</xdr:colOff>
      <xdr:row>10</xdr:row>
      <xdr:rowOff>133350</xdr:rowOff>
    </xdr:from>
    <xdr:to>
      <xdr:col>2</xdr:col>
      <xdr:colOff>571500</xdr:colOff>
      <xdr:row>12</xdr:row>
      <xdr:rowOff>19050</xdr:rowOff>
    </xdr:to>
    <xdr:cxnSp macro="">
      <xdr:nvCxnSpPr>
        <xdr:cNvPr id="7" name="Straight Arrow Connector 6">
          <a:extLst>
            <a:ext uri="{FF2B5EF4-FFF2-40B4-BE49-F238E27FC236}">
              <a16:creationId xmlns:a16="http://schemas.microsoft.com/office/drawing/2014/main" id="{F57AA6EE-B267-8200-BD8B-D30FD7B97816}"/>
            </a:ext>
          </a:extLst>
        </xdr:cNvPr>
        <xdr:cNvCxnSpPr/>
      </xdr:nvCxnSpPr>
      <xdr:spPr>
        <a:xfrm flipH="1" flipV="1">
          <a:off x="2114550" y="2228850"/>
          <a:ext cx="266700" cy="428625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1114425</xdr:colOff>
      <xdr:row>0</xdr:row>
      <xdr:rowOff>9525</xdr:rowOff>
    </xdr:from>
    <xdr:to>
      <xdr:col>6</xdr:col>
      <xdr:colOff>47625</xdr:colOff>
      <xdr:row>8</xdr:row>
      <xdr:rowOff>47625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2E90BDBC-01AD-D814-D4CC-49D2620207F6}"/>
            </a:ext>
          </a:extLst>
        </xdr:cNvPr>
        <xdr:cNvSpPr/>
      </xdr:nvSpPr>
      <xdr:spPr>
        <a:xfrm>
          <a:off x="4572000" y="9525"/>
          <a:ext cx="2390775" cy="1447800"/>
        </a:xfrm>
        <a:prstGeom prst="rect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7</xdr:col>
      <xdr:colOff>1114424</xdr:colOff>
      <xdr:row>0</xdr:row>
      <xdr:rowOff>19050</xdr:rowOff>
    </xdr:from>
    <xdr:to>
      <xdr:col>9</xdr:col>
      <xdr:colOff>47625</xdr:colOff>
      <xdr:row>8</xdr:row>
      <xdr:rowOff>57150</xdr:rowOff>
    </xdr:to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C37203EC-236D-40E7-8C9C-FBD3D2D2D201}"/>
            </a:ext>
          </a:extLst>
        </xdr:cNvPr>
        <xdr:cNvSpPr/>
      </xdr:nvSpPr>
      <xdr:spPr>
        <a:xfrm>
          <a:off x="9182099" y="19050"/>
          <a:ext cx="1238251" cy="1447800"/>
        </a:xfrm>
        <a:prstGeom prst="rect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733425</xdr:colOff>
      <xdr:row>7</xdr:row>
      <xdr:rowOff>142875</xdr:rowOff>
    </xdr:from>
    <xdr:to>
      <xdr:col>5</xdr:col>
      <xdr:colOff>9525</xdr:colOff>
      <xdr:row>9</xdr:row>
      <xdr:rowOff>9525</xdr:rowOff>
    </xdr:to>
    <xdr:cxnSp macro="">
      <xdr:nvCxnSpPr>
        <xdr:cNvPr id="8" name="Straight Arrow Connector 7">
          <a:extLst>
            <a:ext uri="{FF2B5EF4-FFF2-40B4-BE49-F238E27FC236}">
              <a16:creationId xmlns:a16="http://schemas.microsoft.com/office/drawing/2014/main" id="{5AC22154-4E1F-7B56-D365-CE2C9C471E03}"/>
            </a:ext>
          </a:extLst>
        </xdr:cNvPr>
        <xdr:cNvCxnSpPr/>
      </xdr:nvCxnSpPr>
      <xdr:spPr>
        <a:xfrm flipH="1" flipV="1">
          <a:off x="5343525" y="1362075"/>
          <a:ext cx="428625" cy="257175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171450</xdr:colOff>
      <xdr:row>7</xdr:row>
      <xdr:rowOff>104775</xdr:rowOff>
    </xdr:from>
    <xdr:to>
      <xdr:col>8</xdr:col>
      <xdr:colOff>323850</xdr:colOff>
      <xdr:row>11</xdr:row>
      <xdr:rowOff>0</xdr:rowOff>
    </xdr:to>
    <xdr:cxnSp macro="">
      <xdr:nvCxnSpPr>
        <xdr:cNvPr id="10" name="Straight Arrow Connector 9">
          <a:extLst>
            <a:ext uri="{FF2B5EF4-FFF2-40B4-BE49-F238E27FC236}">
              <a16:creationId xmlns:a16="http://schemas.microsoft.com/office/drawing/2014/main" id="{095640F2-0D3C-B1CC-26F5-D64C35D0EC75}"/>
            </a:ext>
          </a:extLst>
        </xdr:cNvPr>
        <xdr:cNvCxnSpPr/>
      </xdr:nvCxnSpPr>
      <xdr:spPr>
        <a:xfrm flipV="1">
          <a:off x="9391650" y="1323975"/>
          <a:ext cx="152400" cy="485775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1009650</xdr:colOff>
      <xdr:row>7</xdr:row>
      <xdr:rowOff>123825</xdr:rowOff>
    </xdr:from>
    <xdr:to>
      <xdr:col>6</xdr:col>
      <xdr:colOff>381000</xdr:colOff>
      <xdr:row>9</xdr:row>
      <xdr:rowOff>180975</xdr:rowOff>
    </xdr:to>
    <xdr:cxnSp macro="">
      <xdr:nvCxnSpPr>
        <xdr:cNvPr id="15" name="Straight Arrow Connector 14">
          <a:extLst>
            <a:ext uri="{FF2B5EF4-FFF2-40B4-BE49-F238E27FC236}">
              <a16:creationId xmlns:a16="http://schemas.microsoft.com/office/drawing/2014/main" id="{51D80526-0AC3-429D-BF4B-6D753AEBEF24}"/>
            </a:ext>
          </a:extLst>
        </xdr:cNvPr>
        <xdr:cNvCxnSpPr/>
      </xdr:nvCxnSpPr>
      <xdr:spPr>
        <a:xfrm flipH="1" flipV="1">
          <a:off x="6772275" y="1343025"/>
          <a:ext cx="523875" cy="447675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oda7necsmb042\3C\Safety\Restricted\Accidents\Accident%20Report%20Tracker\Tracker\1%20Current%20Tracker\Current-IIIAC-Accident-Report-Statu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Y 23 Class A Chart"/>
      <sheetName val="FY22 Class A Chart"/>
      <sheetName val="Accident Report Status by Unit"/>
      <sheetName val="CL A,B, or Avn &amp; UAS C Tables"/>
      <sheetName val="SOH Obj's tkng"/>
      <sheetName val="IIIAC MISHAP COMPARE BY FY"/>
      <sheetName val="On Duty"/>
      <sheetName val="Off Duty"/>
      <sheetName val="Neg Discharges"/>
      <sheetName val="Completed On Duty"/>
      <sheetName val="Completed Off Duty"/>
      <sheetName val="1st AD Open Reports"/>
      <sheetName val="1st CD Open Reports "/>
      <sheetName val="1st ID Open Reports"/>
      <sheetName val="4th ID Open Reports"/>
      <sheetName val="III CORPS Open Reports"/>
      <sheetName val="DROP DOWN MENU (HIDE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>
        <row r="2">
          <cell r="D2" t="str">
            <v>UNKN</v>
          </cell>
        </row>
        <row r="3">
          <cell r="A3" t="str">
            <v>ALL</v>
          </cell>
          <cell r="C3" t="str">
            <v>1AD</v>
          </cell>
          <cell r="D3" t="str">
            <v>A</v>
          </cell>
          <cell r="E3" t="str">
            <v>ACV</v>
          </cell>
        </row>
        <row r="4">
          <cell r="A4">
            <v>17</v>
          </cell>
          <cell r="C4" t="str">
            <v>1CD</v>
          </cell>
          <cell r="D4" t="str">
            <v>B</v>
          </cell>
          <cell r="E4" t="str">
            <v>AMV</v>
          </cell>
        </row>
        <row r="5">
          <cell r="A5">
            <v>18</v>
          </cell>
          <cell r="C5" t="str">
            <v>1ID</v>
          </cell>
          <cell r="D5" t="str">
            <v>C</v>
          </cell>
          <cell r="E5" t="str">
            <v>AVN</v>
          </cell>
        </row>
        <row r="6">
          <cell r="A6">
            <v>19</v>
          </cell>
          <cell r="C6" t="str">
            <v>4ID</v>
          </cell>
          <cell r="D6" t="str">
            <v>D</v>
          </cell>
          <cell r="E6" t="str">
            <v>AVN-GND</v>
          </cell>
        </row>
        <row r="7">
          <cell r="A7">
            <v>20</v>
          </cell>
          <cell r="C7" t="str">
            <v>IIIAC</v>
          </cell>
          <cell r="D7" t="str">
            <v>E</v>
          </cell>
          <cell r="E7" t="str">
            <v>UAS</v>
          </cell>
        </row>
        <row r="8">
          <cell r="A8">
            <v>21</v>
          </cell>
          <cell r="D8" t="str">
            <v>F</v>
          </cell>
          <cell r="E8" t="str">
            <v>UAS-GND</v>
          </cell>
        </row>
        <row r="9">
          <cell r="A9">
            <v>22</v>
          </cell>
          <cell r="D9" t="str">
            <v>NR</v>
          </cell>
          <cell r="E9" t="str">
            <v>EXPL</v>
          </cell>
        </row>
        <row r="10">
          <cell r="A10">
            <v>23</v>
          </cell>
          <cell r="E10" t="str">
            <v>Fire</v>
          </cell>
        </row>
        <row r="11">
          <cell r="A11">
            <v>24</v>
          </cell>
          <cell r="E11" t="str">
            <v>PI-O</v>
          </cell>
        </row>
        <row r="12">
          <cell r="A12">
            <v>25</v>
          </cell>
          <cell r="E12" t="str">
            <v>PMV-2</v>
          </cell>
        </row>
        <row r="13">
          <cell r="E13" t="str">
            <v>PMV-4</v>
          </cell>
        </row>
        <row r="14">
          <cell r="E14" t="str">
            <v>POW</v>
          </cell>
        </row>
        <row r="15">
          <cell r="E15" t="str">
            <v>WPN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0BE79F-DC48-43A6-B5A1-D2BD32212082}">
  <dimension ref="A1:K17"/>
  <sheetViews>
    <sheetView tabSelected="1" workbookViewId="0">
      <selection activeCell="B19" sqref="B19"/>
    </sheetView>
  </sheetViews>
  <sheetFormatPr defaultRowHeight="15" x14ac:dyDescent="0.25"/>
  <cols>
    <col min="1" max="1" width="18" customWidth="1"/>
  </cols>
  <sheetData>
    <row r="1" spans="1:11" ht="15.75" thickBot="1" x14ac:dyDescent="0.3">
      <c r="B1" t="s">
        <v>0</v>
      </c>
      <c r="C1" t="s">
        <v>1</v>
      </c>
      <c r="I1" t="s">
        <v>28</v>
      </c>
    </row>
    <row r="2" spans="1:11" ht="15.75" thickBot="1" x14ac:dyDescent="0.3">
      <c r="A2" s="48" t="s">
        <v>39</v>
      </c>
      <c r="B2" s="2" t="s">
        <v>2</v>
      </c>
      <c r="C2" s="3" t="s">
        <v>3</v>
      </c>
      <c r="D2" s="4" t="s">
        <v>4</v>
      </c>
      <c r="I2" s="32">
        <f ca="1">TODAY()</f>
        <v>44964</v>
      </c>
      <c r="J2" s="31"/>
      <c r="K2" s="31"/>
    </row>
    <row r="3" spans="1:11" x14ac:dyDescent="0.25">
      <c r="A3" s="49"/>
      <c r="B3" s="5" t="s">
        <v>8</v>
      </c>
      <c r="C3" s="1">
        <f>COUNTIFS(Sheet2!$D:$D,$B3,Sheet2!$I:$I,$B$1)</f>
        <v>2</v>
      </c>
      <c r="D3" s="7">
        <f>COUNTIFS(Sheet2!$D:$D,$B3,Sheet2!$K:$K,"1")</f>
        <v>0</v>
      </c>
    </row>
    <row r="4" spans="1:11" x14ac:dyDescent="0.25">
      <c r="A4" s="49"/>
      <c r="B4" s="5" t="s">
        <v>7</v>
      </c>
      <c r="C4" s="1">
        <f>COUNTIFS(Sheet2!$D:$D,$B4,Sheet2!$I:$I,$B$1)</f>
        <v>3</v>
      </c>
      <c r="D4" s="7">
        <f>COUNTIFS(Sheet2!$D:$D,$B4,Sheet2!$K:$K,"1")</f>
        <v>3</v>
      </c>
    </row>
    <row r="5" spans="1:11" x14ac:dyDescent="0.25">
      <c r="A5" s="49"/>
      <c r="B5" s="5" t="s">
        <v>6</v>
      </c>
      <c r="C5" s="1">
        <f>COUNTIFS(Sheet2!$D:$D,$B5,Sheet2!$I:$I,$B$1)</f>
        <v>1</v>
      </c>
      <c r="D5" s="7">
        <f>COUNTIFS(Sheet2!$D:$D,$B5,Sheet2!$K:$K,"1")</f>
        <v>1</v>
      </c>
    </row>
    <row r="6" spans="1:11" ht="15.75" thickBot="1" x14ac:dyDescent="0.3">
      <c r="A6" s="50"/>
      <c r="B6" s="6" t="s">
        <v>5</v>
      </c>
      <c r="C6" s="8">
        <f>COUNTIFS(Sheet2!$D:$D,$B6,Sheet2!$I:$I,$B$1)</f>
        <v>1</v>
      </c>
      <c r="D6" s="9">
        <f>COUNTIFS(Sheet2!$D:$D,$B6,Sheet2!$K:$K,"1")</f>
        <v>0</v>
      </c>
    </row>
    <row r="8" spans="1:11" x14ac:dyDescent="0.25">
      <c r="A8" s="27" t="s">
        <v>24</v>
      </c>
      <c r="B8" s="27"/>
      <c r="C8" s="27"/>
      <c r="D8" s="27"/>
      <c r="E8" s="27"/>
    </row>
    <row r="9" spans="1:11" ht="15" customHeight="1" x14ac:dyDescent="0.25">
      <c r="A9" s="28" t="s">
        <v>25</v>
      </c>
      <c r="B9" s="28"/>
      <c r="C9" s="28"/>
      <c r="D9" s="28"/>
      <c r="E9" s="28"/>
    </row>
    <row r="10" spans="1:11" ht="27.75" x14ac:dyDescent="0.25">
      <c r="A10" s="29" t="s">
        <v>26</v>
      </c>
      <c r="B10" s="29"/>
      <c r="C10" s="29"/>
      <c r="D10" s="29"/>
      <c r="E10" s="29"/>
    </row>
    <row r="11" spans="1:11" ht="27.75" x14ac:dyDescent="0.4">
      <c r="A11" s="30" t="s">
        <v>27</v>
      </c>
      <c r="B11" s="30"/>
      <c r="C11" s="30"/>
      <c r="D11" s="30"/>
      <c r="E11" s="30"/>
    </row>
    <row r="13" spans="1:11" x14ac:dyDescent="0.25">
      <c r="A13" t="s">
        <v>30</v>
      </c>
    </row>
    <row r="14" spans="1:11" x14ac:dyDescent="0.25">
      <c r="A14" t="s">
        <v>31</v>
      </c>
    </row>
    <row r="15" spans="1:11" x14ac:dyDescent="0.25">
      <c r="A15" t="s">
        <v>32</v>
      </c>
    </row>
    <row r="16" spans="1:11" x14ac:dyDescent="0.25">
      <c r="A16" t="s">
        <v>29</v>
      </c>
    </row>
    <row r="17" spans="1:1" x14ac:dyDescent="0.25">
      <c r="A17" t="s">
        <v>33</v>
      </c>
    </row>
  </sheetData>
  <mergeCells count="5">
    <mergeCell ref="A2:A6"/>
    <mergeCell ref="A8:E8"/>
    <mergeCell ref="A9:E9"/>
    <mergeCell ref="A10:E10"/>
    <mergeCell ref="A11:E11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D761F9-DBAB-4232-AA2E-4E1B19EE9BDA}">
  <dimension ref="A1:M16"/>
  <sheetViews>
    <sheetView showGridLines="0" workbookViewId="0">
      <selection activeCell="C25" sqref="C25"/>
    </sheetView>
  </sheetViews>
  <sheetFormatPr defaultRowHeight="15" x14ac:dyDescent="0.25"/>
  <cols>
    <col min="1" max="12" width="17.28515625" customWidth="1"/>
  </cols>
  <sheetData>
    <row r="1" spans="1:13" s="16" customFormat="1" ht="12" thickBot="1" x14ac:dyDescent="0.25">
      <c r="A1" s="10" t="s">
        <v>9</v>
      </c>
      <c r="B1" s="11" t="s">
        <v>10</v>
      </c>
      <c r="C1" s="11" t="s">
        <v>11</v>
      </c>
      <c r="D1" s="11" t="s">
        <v>12</v>
      </c>
      <c r="E1" s="12" t="s">
        <v>13</v>
      </c>
      <c r="F1" s="13" t="s">
        <v>14</v>
      </c>
      <c r="G1" s="13" t="s">
        <v>19</v>
      </c>
      <c r="H1" s="13" t="s">
        <v>18</v>
      </c>
      <c r="I1" s="14" t="s">
        <v>15</v>
      </c>
      <c r="J1" s="15" t="s">
        <v>16</v>
      </c>
      <c r="K1" s="14" t="s">
        <v>21</v>
      </c>
      <c r="L1" s="14" t="s">
        <v>20</v>
      </c>
    </row>
    <row r="2" spans="1:13" s="26" customFormat="1" ht="12" x14ac:dyDescent="0.2">
      <c r="A2" s="17" t="s">
        <v>17</v>
      </c>
      <c r="B2" s="18" t="str">
        <f>IF($D2="","",LEFT($D2,10)&amp;"-"&amp;COUNTIF($D2:$D$2,$D2))</f>
        <v>2CD-1</v>
      </c>
      <c r="C2" s="19">
        <v>22</v>
      </c>
      <c r="D2" s="20" t="s">
        <v>8</v>
      </c>
      <c r="E2" s="20" t="s">
        <v>23</v>
      </c>
      <c r="F2" s="21">
        <v>44476</v>
      </c>
      <c r="G2" s="22">
        <f t="shared" ref="G2:G8" si="0">IF($E2="A",$F2+70,IF($E2="B",$F2+70,IF($E2="C",$F2+70,"")))</f>
        <v>44546</v>
      </c>
      <c r="H2" s="23">
        <f t="shared" ref="H2:H8" si="1">IF($E2="A",$F2+90,IF($E2="B",$F2+90,IF($E2="C",$F2+90,"")))</f>
        <v>44566</v>
      </c>
      <c r="I2" s="20" t="s">
        <v>0</v>
      </c>
      <c r="J2" s="24" t="s">
        <v>22</v>
      </c>
      <c r="K2" s="25"/>
      <c r="L2" s="20">
        <v>1</v>
      </c>
    </row>
    <row r="3" spans="1:13" s="26" customFormat="1" ht="12" x14ac:dyDescent="0.2">
      <c r="A3" s="17" t="s">
        <v>17</v>
      </c>
      <c r="B3" s="18" t="str">
        <f>IF($D3="","",LEFT($D3,10)&amp;"-"&amp;COUNTIF($D$2:$D3,$D3))</f>
        <v>4AD-1</v>
      </c>
      <c r="C3" s="19">
        <v>22</v>
      </c>
      <c r="D3" s="20" t="s">
        <v>7</v>
      </c>
      <c r="E3" s="20" t="s">
        <v>23</v>
      </c>
      <c r="F3" s="21">
        <v>44599</v>
      </c>
      <c r="G3" s="22">
        <f t="shared" si="0"/>
        <v>44669</v>
      </c>
      <c r="H3" s="23">
        <f t="shared" si="1"/>
        <v>44689</v>
      </c>
      <c r="I3" s="20" t="s">
        <v>0</v>
      </c>
      <c r="J3" s="24" t="s">
        <v>22</v>
      </c>
      <c r="K3" s="25">
        <v>1</v>
      </c>
      <c r="L3" s="20">
        <v>1</v>
      </c>
    </row>
    <row r="4" spans="1:13" x14ac:dyDescent="0.25">
      <c r="A4" s="17" t="s">
        <v>17</v>
      </c>
      <c r="B4" s="18" t="str">
        <f>IF($D4="","",LEFT($D4,10)&amp;"-"&amp;COUNTIF($D$2:$D4,$D4))</f>
        <v>3ID-1</v>
      </c>
      <c r="C4" s="19">
        <v>22</v>
      </c>
      <c r="D4" s="20" t="s">
        <v>5</v>
      </c>
      <c r="E4" s="20" t="s">
        <v>23</v>
      </c>
      <c r="F4" s="21">
        <v>44602</v>
      </c>
      <c r="G4" s="22">
        <f t="shared" si="0"/>
        <v>44672</v>
      </c>
      <c r="H4" s="23">
        <f t="shared" si="1"/>
        <v>44692</v>
      </c>
      <c r="I4" s="20" t="s">
        <v>0</v>
      </c>
      <c r="J4" s="24" t="s">
        <v>22</v>
      </c>
      <c r="K4" s="25"/>
      <c r="L4" s="20">
        <v>1</v>
      </c>
    </row>
    <row r="5" spans="1:13" x14ac:dyDescent="0.25">
      <c r="A5" s="17" t="s">
        <v>17</v>
      </c>
      <c r="B5" s="18" t="str">
        <f>IF($D5="","",LEFT($D5,10)&amp;"-"&amp;COUNTIF($D$2:$D5,$D5))</f>
        <v>4AD-2</v>
      </c>
      <c r="C5" s="19">
        <v>23</v>
      </c>
      <c r="D5" s="20" t="s">
        <v>7</v>
      </c>
      <c r="E5" s="20" t="s">
        <v>23</v>
      </c>
      <c r="F5" s="21">
        <v>44835</v>
      </c>
      <c r="G5" s="22">
        <f t="shared" si="0"/>
        <v>44905</v>
      </c>
      <c r="H5" s="23">
        <f t="shared" si="1"/>
        <v>44925</v>
      </c>
      <c r="I5" s="20" t="s">
        <v>0</v>
      </c>
      <c r="J5" s="24" t="s">
        <v>22</v>
      </c>
      <c r="K5" s="25">
        <v>1</v>
      </c>
      <c r="L5" s="20"/>
    </row>
    <row r="6" spans="1:13" x14ac:dyDescent="0.25">
      <c r="A6" s="17" t="s">
        <v>17</v>
      </c>
      <c r="B6" s="18" t="str">
        <f>IF($D6="","",LEFT($D6,10)&amp;"-"&amp;COUNTIF($D$2:$D6,$D6))</f>
        <v>5ID-1</v>
      </c>
      <c r="C6" s="19">
        <v>23</v>
      </c>
      <c r="D6" s="20" t="s">
        <v>6</v>
      </c>
      <c r="E6" s="20" t="s">
        <v>23</v>
      </c>
      <c r="F6" s="21">
        <v>44918</v>
      </c>
      <c r="G6" s="22">
        <f t="shared" si="0"/>
        <v>44988</v>
      </c>
      <c r="H6" s="23">
        <f t="shared" si="1"/>
        <v>45008</v>
      </c>
      <c r="I6" s="20" t="s">
        <v>0</v>
      </c>
      <c r="J6" s="24" t="s">
        <v>22</v>
      </c>
      <c r="K6" s="25">
        <v>1</v>
      </c>
      <c r="L6" s="20"/>
    </row>
    <row r="7" spans="1:13" x14ac:dyDescent="0.25">
      <c r="A7" s="17" t="s">
        <v>17</v>
      </c>
      <c r="B7" s="18" t="str">
        <f>IF($D7="","",LEFT($D7,10)&amp;"-"&amp;COUNTIF($D$2:$D7,$D7))</f>
        <v>2CD-2</v>
      </c>
      <c r="C7" s="19">
        <v>23</v>
      </c>
      <c r="D7" s="20" t="s">
        <v>8</v>
      </c>
      <c r="E7" s="20" t="s">
        <v>23</v>
      </c>
      <c r="F7" s="21">
        <v>44957</v>
      </c>
      <c r="G7" s="22">
        <f>IF($E7="A",$F7+70,IF($E7="B",$F7+70,IF($E7="C",$F7+70,"")))</f>
        <v>45027</v>
      </c>
      <c r="H7" s="23">
        <f>IF($E7="A",$F7+90,IF($E7="B",$F7+90,IF($E7="C",$F7+90,"")))</f>
        <v>45047</v>
      </c>
      <c r="I7" s="20" t="s">
        <v>0</v>
      </c>
      <c r="J7" s="24" t="s">
        <v>22</v>
      </c>
      <c r="K7" s="25"/>
      <c r="L7" s="20">
        <v>1</v>
      </c>
    </row>
    <row r="8" spans="1:13" x14ac:dyDescent="0.25">
      <c r="A8" s="17" t="s">
        <v>17</v>
      </c>
      <c r="B8" s="18" t="str">
        <f>IF($D8="","",LEFT($D8,10)&amp;"-"&amp;COUNTIF($D$2:$D8,$D8))</f>
        <v>4AD-3</v>
      </c>
      <c r="C8" s="19">
        <v>23</v>
      </c>
      <c r="D8" s="20" t="s">
        <v>7</v>
      </c>
      <c r="E8" s="20" t="s">
        <v>23</v>
      </c>
      <c r="F8" s="21">
        <v>44964</v>
      </c>
      <c r="G8" s="22">
        <f>IF($E8="A",$F8+70,IF($E8="B",$F8+70,IF($E8="C",$F8+70,"")))</f>
        <v>45034</v>
      </c>
      <c r="H8" s="23">
        <f>IF($E8="A",$F8+90,IF($E8="B",$F8+90,IF($E8="C",$F8+90,"")))</f>
        <v>45054</v>
      </c>
      <c r="I8" s="20" t="s">
        <v>0</v>
      </c>
      <c r="J8" s="24" t="s">
        <v>22</v>
      </c>
      <c r="K8" s="25">
        <v>1</v>
      </c>
      <c r="L8" s="20">
        <v>1</v>
      </c>
    </row>
    <row r="9" spans="1:13" ht="15.75" thickBot="1" x14ac:dyDescent="0.3"/>
    <row r="10" spans="1:13" ht="15.75" thickBot="1" x14ac:dyDescent="0.3">
      <c r="A10" s="43" t="s">
        <v>37</v>
      </c>
      <c r="F10" s="47" t="s">
        <v>38</v>
      </c>
      <c r="G10" s="46"/>
      <c r="H10" s="46"/>
    </row>
    <row r="11" spans="1:13" ht="15.75" thickBot="1" x14ac:dyDescent="0.3">
      <c r="F11" s="33" t="s">
        <v>34</v>
      </c>
      <c r="G11" s="34"/>
      <c r="H11" s="35"/>
    </row>
    <row r="12" spans="1:13" ht="15.75" thickBot="1" x14ac:dyDescent="0.3">
      <c r="F12" s="44" t="s">
        <v>35</v>
      </c>
      <c r="G12" s="45"/>
      <c r="H12" s="45"/>
      <c r="I12" s="34"/>
      <c r="J12" s="34"/>
      <c r="K12" s="34"/>
      <c r="L12" s="34"/>
      <c r="M12" s="35"/>
    </row>
    <row r="13" spans="1:13" ht="15" customHeight="1" thickBot="1" x14ac:dyDescent="0.3"/>
    <row r="14" spans="1:13" x14ac:dyDescent="0.25">
      <c r="F14" s="37" t="s">
        <v>36</v>
      </c>
      <c r="G14" s="38"/>
      <c r="H14" s="38"/>
      <c r="I14" s="38"/>
      <c r="J14" s="38"/>
      <c r="K14" s="38"/>
      <c r="L14" s="38"/>
      <c r="M14" s="39"/>
    </row>
    <row r="15" spans="1:13" ht="15.75" thickBot="1" x14ac:dyDescent="0.3">
      <c r="F15" s="40"/>
      <c r="G15" s="41"/>
      <c r="H15" s="41"/>
      <c r="I15" s="41"/>
      <c r="J15" s="41"/>
      <c r="K15" s="41"/>
      <c r="L15" s="41"/>
      <c r="M15" s="42"/>
    </row>
    <row r="16" spans="1:13" x14ac:dyDescent="0.25">
      <c r="F16" s="36"/>
      <c r="G16" s="36"/>
      <c r="H16" s="36"/>
      <c r="I16" s="36"/>
      <c r="J16" s="36"/>
      <c r="K16" s="36"/>
      <c r="L16" s="36"/>
      <c r="M16" s="36"/>
    </row>
  </sheetData>
  <mergeCells count="1">
    <mergeCell ref="F14:M15"/>
  </mergeCells>
  <phoneticPr fontId="13" type="noConversion"/>
  <conditionalFormatting sqref="B2:B8">
    <cfRule type="expression" dxfId="13" priority="16">
      <formula>#REF!&lt;&gt;""</formula>
    </cfRule>
    <cfRule type="expression" dxfId="12" priority="17">
      <formula>#REF!="HEAT"</formula>
    </cfRule>
  </conditionalFormatting>
  <conditionalFormatting sqref="E2:E8">
    <cfRule type="containsText" dxfId="11" priority="12" operator="containsText" text="A">
      <formula>NOT(ISERROR(SEARCH("A",E2)))</formula>
    </cfRule>
  </conditionalFormatting>
  <conditionalFormatting sqref="C2:C8">
    <cfRule type="containsText" dxfId="10" priority="6" operator="containsText" text="30">
      <formula>NOT(ISERROR(SEARCH("30",C2)))</formula>
    </cfRule>
    <cfRule type="containsText" dxfId="9" priority="7" operator="containsText" text="28">
      <formula>NOT(ISERROR(SEARCH("28",C2)))</formula>
    </cfRule>
    <cfRule type="containsText" dxfId="8" priority="8" operator="containsText" text="26">
      <formula>NOT(ISERROR(SEARCH("26",C2)))</formula>
    </cfRule>
    <cfRule type="containsText" dxfId="7" priority="9" operator="containsText" text="24">
      <formula>NOT(ISERROR(SEARCH("24",C2)))</formula>
    </cfRule>
    <cfRule type="containsText" dxfId="6" priority="10" operator="containsText" text="22">
      <formula>NOT(ISERROR(SEARCH("22",C2)))</formula>
    </cfRule>
    <cfRule type="containsText" dxfId="5" priority="11" operator="containsText" text="20">
      <formula>NOT(ISERROR(SEARCH("20",C2)))</formula>
    </cfRule>
  </conditionalFormatting>
  <conditionalFormatting sqref="K2:K8">
    <cfRule type="cellIs" dxfId="4" priority="5" operator="between">
      <formula>1</formula>
      <formula>25</formula>
    </cfRule>
  </conditionalFormatting>
  <conditionalFormatting sqref="L2:L8">
    <cfRule type="cellIs" dxfId="3" priority="4" operator="between">
      <formula>1</formula>
      <formula>25</formula>
    </cfRule>
  </conditionalFormatting>
  <conditionalFormatting sqref="A2:A8 A10">
    <cfRule type="containsText" dxfId="2" priority="1" operator="containsText" text="RETURNED">
      <formula>NOT(ISERROR(SEARCH("RETURNED",A2)))</formula>
    </cfRule>
    <cfRule type="containsText" dxfId="1" priority="2" operator="containsText" text="CLOSED">
      <formula>NOT(ISERROR(SEARCH("CLOSED",A2)))</formula>
    </cfRule>
    <cfRule type="containsText" dxfId="0" priority="3" operator="containsText" text="OPEN">
      <formula>NOT(ISERROR(SEARCH("OPEN",A2)))</formula>
    </cfRule>
  </conditionalFormatting>
  <dataValidations count="2">
    <dataValidation type="list" allowBlank="1" showInputMessage="1" showErrorMessage="1" sqref="E7" xr:uid="{E0223A2A-2C44-4E23-94C0-2F5EA4F03BAB}">
      <formula1>CLASS</formula1>
    </dataValidation>
    <dataValidation type="list" allowBlank="1" showInputMessage="1" showErrorMessage="1" sqref="C7" xr:uid="{E0A2EF33-101D-4EA5-A1EC-28A0E71ADCD7}">
      <formula1>FY</formula1>
    </dataValidation>
  </dataValidation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E8392C2-5EEC-4E37-A4A9-1E42E76497EE}">
          <x14:formula1>
            <xm:f>Sheet1!$B$3:$B$6</xm:f>
          </x14:formula1>
          <xm:sqref>D2:D8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>US Army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GONZALES, LOUIS Mr. CIV FORSCOM</dc:creator>
  <cp:lastModifiedBy>GONZALES, LOUIS Mr. CIV FORSCOM</cp:lastModifiedBy>
  <dcterms:created xsi:type="dcterms:W3CDTF">2023-02-07T13:37:21Z</dcterms:created>
  <dcterms:modified xsi:type="dcterms:W3CDTF">2023-02-07T14:33:57Z</dcterms:modified>
</cp:coreProperties>
</file>