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sidik\Desktop\"/>
    </mc:Choice>
  </mc:AlternateContent>
  <bookViews>
    <workbookView xWindow="0" yWindow="0" windowWidth="19200" windowHeight="6900"/>
  </bookViews>
  <sheets>
    <sheet name="Sheet1" sheetId="1" r:id="rId1"/>
  </sheets>
  <externalReferences>
    <externalReference r:id="rId2"/>
  </externalReferences>
  <definedNames>
    <definedName name="finish">[1]CEK!$I1</definedName>
    <definedName name="start">[1]CEK!$H1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" i="1" l="1"/>
  <c r="I3" i="1"/>
  <c r="J3" i="1"/>
  <c r="K3" i="1"/>
  <c r="L3" i="1"/>
  <c r="I4" i="1"/>
  <c r="J4" i="1"/>
  <c r="K4" i="1"/>
  <c r="L4" i="1"/>
  <c r="I5" i="1"/>
  <c r="J5" i="1"/>
  <c r="K5" i="1"/>
  <c r="L5" i="1"/>
  <c r="I6" i="1"/>
  <c r="J6" i="1"/>
  <c r="K6" i="1"/>
  <c r="L6" i="1"/>
  <c r="I7" i="1"/>
  <c r="J7" i="1"/>
  <c r="K7" i="1"/>
  <c r="L7" i="1"/>
  <c r="I8" i="1"/>
  <c r="J8" i="1"/>
  <c r="K8" i="1"/>
  <c r="L8" i="1"/>
  <c r="I9" i="1"/>
  <c r="J9" i="1"/>
  <c r="K9" i="1"/>
  <c r="L9" i="1"/>
  <c r="I10" i="1"/>
  <c r="J10" i="1"/>
  <c r="K10" i="1"/>
  <c r="L10" i="1"/>
  <c r="I11" i="1"/>
  <c r="J11" i="1"/>
  <c r="K11" i="1"/>
  <c r="L11" i="1"/>
  <c r="I12" i="1"/>
  <c r="J12" i="1"/>
  <c r="K12" i="1"/>
  <c r="L12" i="1"/>
  <c r="I13" i="1"/>
  <c r="J13" i="1"/>
  <c r="K13" i="1"/>
  <c r="L13" i="1"/>
  <c r="I14" i="1"/>
  <c r="J14" i="1"/>
  <c r="K14" i="1"/>
  <c r="L14" i="1"/>
  <c r="I15" i="1"/>
  <c r="J15" i="1"/>
  <c r="K15" i="1"/>
  <c r="L15" i="1"/>
  <c r="I16" i="1"/>
  <c r="J16" i="1"/>
  <c r="K16" i="1"/>
  <c r="L16" i="1"/>
  <c r="I17" i="1"/>
  <c r="J17" i="1"/>
  <c r="K17" i="1"/>
  <c r="L17" i="1"/>
  <c r="I18" i="1"/>
  <c r="J18" i="1"/>
  <c r="K18" i="1"/>
  <c r="L18" i="1"/>
  <c r="I19" i="1"/>
  <c r="J19" i="1"/>
  <c r="K19" i="1"/>
  <c r="L19" i="1"/>
  <c r="I20" i="1"/>
  <c r="J20" i="1"/>
  <c r="K20" i="1"/>
  <c r="L20" i="1"/>
  <c r="I21" i="1"/>
  <c r="J21" i="1"/>
  <c r="K21" i="1"/>
  <c r="L21" i="1"/>
  <c r="I22" i="1"/>
  <c r="J22" i="1"/>
  <c r="K22" i="1"/>
  <c r="L22" i="1"/>
  <c r="I23" i="1"/>
  <c r="J23" i="1"/>
  <c r="K23" i="1"/>
  <c r="L23" i="1"/>
  <c r="I24" i="1"/>
  <c r="J24" i="1"/>
  <c r="K24" i="1"/>
  <c r="L24" i="1"/>
  <c r="I25" i="1"/>
  <c r="J25" i="1"/>
  <c r="K25" i="1"/>
  <c r="L25" i="1"/>
  <c r="I26" i="1"/>
  <c r="J26" i="1"/>
  <c r="K26" i="1"/>
  <c r="L26" i="1"/>
  <c r="I27" i="1"/>
  <c r="J27" i="1"/>
  <c r="K27" i="1"/>
  <c r="L27" i="1"/>
  <c r="I28" i="1"/>
  <c r="J28" i="1"/>
  <c r="K28" i="1"/>
  <c r="L28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3" i="1"/>
  <c r="G29" i="1" l="1"/>
</calcChain>
</file>

<file path=xl/sharedStrings.xml><?xml version="1.0" encoding="utf-8"?>
<sst xmlns="http://schemas.openxmlformats.org/spreadsheetml/2006/main" count="85" uniqueCount="43">
  <si>
    <t>Full Cumvmulative Days</t>
  </si>
  <si>
    <t>Com Week 1</t>
  </si>
  <si>
    <t>Com Week 2</t>
  </si>
  <si>
    <t>Com Week 3</t>
  </si>
  <si>
    <t>Com Week 4</t>
  </si>
  <si>
    <t>Com Week 5</t>
  </si>
  <si>
    <t>Start</t>
  </si>
  <si>
    <t>Activity</t>
  </si>
  <si>
    <t>No</t>
  </si>
  <si>
    <t>A</t>
  </si>
  <si>
    <t>B</t>
  </si>
  <si>
    <t>C</t>
  </si>
  <si>
    <t>D</t>
  </si>
  <si>
    <t>Column1</t>
  </si>
  <si>
    <t>Finish</t>
  </si>
  <si>
    <t>Month</t>
  </si>
  <si>
    <t>January</t>
  </si>
  <si>
    <t>February</t>
  </si>
  <si>
    <t>March</t>
  </si>
  <si>
    <t>April</t>
  </si>
  <si>
    <t>May</t>
  </si>
  <si>
    <t>June</t>
  </si>
  <si>
    <t>Open</t>
  </si>
  <si>
    <t>Close</t>
  </si>
  <si>
    <t>Open2</t>
  </si>
  <si>
    <t>Close3</t>
  </si>
  <si>
    <t>Open4</t>
  </si>
  <si>
    <t>Close5</t>
  </si>
  <si>
    <t>Open6</t>
  </si>
  <si>
    <t>Close7</t>
  </si>
  <si>
    <t>Open8</t>
  </si>
  <si>
    <t>Close9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</si>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</sst>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2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13"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aterfall%20Fullmonth/Waterfall%20Full%20Ye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MTC Allocation Days 2022"/>
      <sheetName val="YTD 2022"/>
      <sheetName val="June 2022"/>
      <sheetName val="MTC Data Jan-Nov'22"/>
      <sheetName val="Sheet3"/>
      <sheetName val="CEK"/>
      <sheetName val="Weekly Waterfall Nov"/>
      <sheetName val="Summary Nov 2022 "/>
      <sheetName val="List Data"/>
      <sheetName val="List Kap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2" name="Table2" displayName="Table2" ref="B2:L28" totalsRowShown="0">
  <autoFilter ref="B2:L28"/>
  <tableColumns count="11">
    <tableColumn id="11" name="Month"/>
    <tableColumn id="1" name="No"/>
    <tableColumn id="2" name="Activity"/>
    <tableColumn id="3" name="Start" dataDxfId="1"/>
    <tableColumn id="4" name="Finish" dataDxfId="0"/>
    <tableColumn id="5" name="Full Cumvmulative Days">
      <calculatedColumnFormula>MAX(MIN(Table2[[#This Row],[Finish]],DATE(2023,1,1))-MAX(Table2[[#This Row],[Start]],DATE(2022,1,1)),0)</calculatedColumnFormula>
    </tableColumn>
    <tableColumn id="6" name="Com Week 1">
      <calculatedColumnFormula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calculatedColumnFormula>
    </tableColumn>
    <tableColumn id="7" name="Com Week 2">
      <calculatedColumnFormula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calculatedColumnFormula>
    </tableColumn>
    <tableColumn id="8" name="Com Week 3">
      <calculatedColumnFormula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calculatedColumnFormula>
    </tableColumn>
    <tableColumn id="9" name="Com Week 4">
      <calculatedColumnFormula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calculatedColumnFormula>
    </tableColumn>
    <tableColumn id="10" name="Com Week 5">
      <calculatedColumnFormula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1" displayName="Table1" ref="N2:X14" totalsRowShown="0" headerRowDxfId="12">
  <autoFilter ref="N2:X14"/>
  <tableColumns count="11">
    <tableColumn id="1" name="Column1"/>
    <tableColumn id="2" name="Open" dataDxfId="11"/>
    <tableColumn id="3" name="Close" dataDxfId="10"/>
    <tableColumn id="4" name="Open2" dataDxfId="9"/>
    <tableColumn id="5" name="Close3" dataDxfId="8"/>
    <tableColumn id="6" name="Open4" dataDxfId="7"/>
    <tableColumn id="7" name="Close5" dataDxfId="6"/>
    <tableColumn id="8" name="Open6" dataDxfId="5"/>
    <tableColumn id="9" name="Close7" dataDxfId="4"/>
    <tableColumn id="10" name="Open8" dataDxfId="3"/>
    <tableColumn id="11" name="Close9" dataDxfId="2"/>
  </tableColumns>
  <tableStyleInfo name="TableStyleLight1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29"/>
  <sheetViews>
    <sheetView tabSelected="1" zoomScale="71" zoomScaleNormal="71" workbookViewId="0">
      <selection activeCell="O22" sqref="O22"/>
    </sheetView>
  </sheetViews>
  <sheetFormatPr defaultRowHeight="14.5" x14ac:dyDescent="0.35"/>
  <cols>
    <col min="4" max="4" width="9" customWidth="1"/>
    <col min="5" max="6" width="15.6328125" bestFit="1" customWidth="1"/>
    <col min="7" max="7" width="22.1796875" customWidth="1"/>
    <col min="8" max="8" width="12.54296875" customWidth="1"/>
    <col min="9" max="12" width="12.81640625" customWidth="1"/>
    <col min="15" max="24" width="15.54296875" bestFit="1" customWidth="1"/>
  </cols>
  <sheetData>
    <row r="2" spans="2:24" x14ac:dyDescent="0.35">
      <c r="B2" t="s">
        <v>15</v>
      </c>
      <c r="C2" t="s">
        <v>8</v>
      </c>
      <c r="D2" t="s">
        <v>7</v>
      </c>
      <c r="E2" t="s">
        <v>6</v>
      </c>
      <c r="F2" t="s">
        <v>14</v>
      </c>
      <c r="G2" t="s">
        <v>0</v>
      </c>
      <c r="H2" t="s">
        <v>1</v>
      </c>
      <c r="I2" t="s">
        <v>2</v>
      </c>
      <c r="J2" t="s">
        <v>3</v>
      </c>
      <c r="K2" t="s">
        <v>4</v>
      </c>
      <c r="L2" t="s">
        <v>5</v>
      </c>
      <c r="N2" s="2" t="s">
        <v>13</v>
      </c>
      <c r="O2" s="2" t="s">
        <v>22</v>
      </c>
      <c r="P2" s="2" t="s">
        <v>23</v>
      </c>
      <c r="Q2" s="2" t="s">
        <v>24</v>
      </c>
      <c r="R2" s="2" t="s">
        <v>25</v>
      </c>
      <c r="S2" s="2" t="s">
        <v>26</v>
      </c>
      <c r="T2" s="2" t="s">
        <v>27</v>
      </c>
      <c r="U2" s="2" t="s">
        <v>28</v>
      </c>
      <c r="V2" s="2" t="s">
        <v>29</v>
      </c>
      <c r="W2" s="2" t="s">
        <v>30</v>
      </c>
      <c r="X2" s="2" t="s">
        <v>31</v>
      </c>
    </row>
    <row r="3" spans="2:24" x14ac:dyDescent="0.35">
      <c r="B3" t="s">
        <v>16</v>
      </c>
      <c r="C3">
        <v>1</v>
      </c>
      <c r="D3" t="s">
        <v>9</v>
      </c>
      <c r="E3" s="1">
        <v>44558.03125</v>
      </c>
      <c r="F3" s="1">
        <v>44592.760416666664</v>
      </c>
      <c r="G3">
        <f>MAX(MIN(Table2[[#This Row],[Finish]],DATE(2023,1,1))-MAX(Table2[[#This Row],[Start]],DATE(2022,1,1)),0)</f>
        <v>30.760416666664241</v>
      </c>
      <c r="H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L3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  <c r="N3" t="s">
        <v>32</v>
      </c>
      <c r="O3" s="1">
        <v>44562.000694444447</v>
      </c>
      <c r="P3" s="1">
        <v>44568.999305555561</v>
      </c>
      <c r="Q3" s="1">
        <v>44569.000694444447</v>
      </c>
      <c r="R3" s="1">
        <v>44575.999305555561</v>
      </c>
      <c r="S3" s="1">
        <v>44576.000694444447</v>
      </c>
      <c r="T3" s="1">
        <v>44582.999305555561</v>
      </c>
      <c r="U3" s="1">
        <v>44583.000694444447</v>
      </c>
      <c r="V3" s="1">
        <v>44589.999305555561</v>
      </c>
      <c r="W3" s="1"/>
      <c r="X3" s="1"/>
    </row>
    <row r="4" spans="2:24" x14ac:dyDescent="0.35">
      <c r="B4" t="s">
        <v>17</v>
      </c>
      <c r="C4">
        <v>2</v>
      </c>
      <c r="D4" t="s">
        <v>10</v>
      </c>
      <c r="E4" s="1">
        <v>44580.5625</v>
      </c>
      <c r="F4" s="1">
        <v>44593.472222222219</v>
      </c>
      <c r="G4">
        <f>MAX(MIN(Table2[[#This Row],[Finish]],DATE(2023,1,1))-MAX(Table2[[#This Row],[Start]],DATE(2022,1,1)),0)</f>
        <v>12.909722222218988</v>
      </c>
      <c r="H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3.4715277777722804</v>
      </c>
      <c r="I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4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  <c r="N4" t="s">
        <v>33</v>
      </c>
      <c r="O4" s="1">
        <v>44590.000694444447</v>
      </c>
      <c r="P4" s="1">
        <v>44596.999305555561</v>
      </c>
      <c r="Q4" s="1">
        <v>44597.000694444447</v>
      </c>
      <c r="R4" s="1">
        <v>44603.999305555561</v>
      </c>
      <c r="S4" s="1">
        <v>44604.000694444447</v>
      </c>
      <c r="T4" s="1">
        <v>44610.999305555561</v>
      </c>
      <c r="U4" s="1">
        <v>44611.000694444447</v>
      </c>
      <c r="V4" s="1">
        <v>44617.999305555561</v>
      </c>
      <c r="W4" s="1"/>
      <c r="X4" s="1"/>
    </row>
    <row r="5" spans="2:24" x14ac:dyDescent="0.35">
      <c r="B5" t="s">
        <v>17</v>
      </c>
      <c r="C5">
        <v>3</v>
      </c>
      <c r="D5" t="s">
        <v>11</v>
      </c>
      <c r="E5" s="1">
        <v>44583.625</v>
      </c>
      <c r="F5" s="1">
        <v>44615.875</v>
      </c>
      <c r="G5">
        <f>MAX(MIN(Table2[[#This Row],[Finish]],DATE(2023,1,1))-MAX(Table2[[#This Row],[Start]],DATE(2022,1,1)),0)</f>
        <v>32.25</v>
      </c>
      <c r="H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4.8743055555532919</v>
      </c>
      <c r="L5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  <c r="N5" t="s">
        <v>34</v>
      </c>
      <c r="O5" s="1">
        <v>44618.000694444447</v>
      </c>
      <c r="P5" s="1">
        <v>44624.999305555561</v>
      </c>
      <c r="Q5" s="1">
        <v>44625.000694444447</v>
      </c>
      <c r="R5" s="1">
        <v>44631.999305555561</v>
      </c>
      <c r="S5" s="1">
        <v>44632.000694444447</v>
      </c>
      <c r="T5" s="1">
        <v>44638.999305555561</v>
      </c>
      <c r="U5" s="1">
        <v>44639.000694444447</v>
      </c>
      <c r="V5" s="1">
        <v>44645.999305555561</v>
      </c>
      <c r="W5" s="1">
        <v>44646.000694444447</v>
      </c>
      <c r="X5" s="1">
        <v>44652.999305555561</v>
      </c>
    </row>
    <row r="6" spans="2:24" x14ac:dyDescent="0.35">
      <c r="B6" t="s">
        <v>18</v>
      </c>
      <c r="C6">
        <v>4</v>
      </c>
      <c r="D6" t="s">
        <v>12</v>
      </c>
      <c r="E6" s="1">
        <v>44603.704861111109</v>
      </c>
      <c r="F6" s="1">
        <v>44623.583333333336</v>
      </c>
      <c r="G6">
        <f>MAX(MIN(Table2[[#This Row],[Finish]],DATE(2023,1,1))-MAX(Table2[[#This Row],[Start]],DATE(2022,1,1)),0)</f>
        <v>19.878472222226264</v>
      </c>
      <c r="H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5.5826388888890506</v>
      </c>
      <c r="I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N6" t="s">
        <v>35</v>
      </c>
      <c r="O6" s="1">
        <v>44653.000694444447</v>
      </c>
      <c r="P6" s="1">
        <v>44659.999305555561</v>
      </c>
      <c r="Q6" s="1">
        <v>44660.000694444447</v>
      </c>
      <c r="R6" s="1">
        <v>44666.999305555561</v>
      </c>
      <c r="S6" s="1">
        <v>44667.000694444447</v>
      </c>
      <c r="T6" s="1">
        <v>44673.999305555561</v>
      </c>
      <c r="U6" s="1">
        <v>44674.000694444447</v>
      </c>
      <c r="V6" s="1">
        <v>44680.999305555561</v>
      </c>
      <c r="W6" s="1"/>
      <c r="X6" s="1"/>
    </row>
    <row r="7" spans="2:24" x14ac:dyDescent="0.35">
      <c r="B7" t="s">
        <v>18</v>
      </c>
      <c r="C7">
        <v>5</v>
      </c>
      <c r="D7" t="s">
        <v>9</v>
      </c>
      <c r="E7" s="1">
        <v>44576.541666666664</v>
      </c>
      <c r="F7" s="1">
        <v>44629.708333333336</v>
      </c>
      <c r="G7">
        <f>MAX(MIN(Table2[[#This Row],[Finish]],DATE(2023,1,1))-MAX(Table2[[#This Row],[Start]],DATE(2022,1,1)),0)</f>
        <v>53.166666666671517</v>
      </c>
      <c r="H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4.7076388888890506</v>
      </c>
      <c r="J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N7" t="s">
        <v>20</v>
      </c>
      <c r="O7" s="1">
        <v>44681.000694444447</v>
      </c>
      <c r="P7" s="1">
        <v>44687.999305555561</v>
      </c>
      <c r="Q7" s="1">
        <v>44688.000694444447</v>
      </c>
      <c r="R7" s="1">
        <v>44694.999305555561</v>
      </c>
      <c r="S7" s="1">
        <v>44695.000694444447</v>
      </c>
      <c r="T7" s="1">
        <v>44701.999305555561</v>
      </c>
      <c r="U7" s="1">
        <v>44702.000694444447</v>
      </c>
      <c r="V7" s="1">
        <v>44708.999305555561</v>
      </c>
      <c r="W7" s="1"/>
      <c r="X7" s="1"/>
    </row>
    <row r="8" spans="2:24" x14ac:dyDescent="0.35">
      <c r="B8" t="s">
        <v>18</v>
      </c>
      <c r="C8">
        <v>6</v>
      </c>
      <c r="D8" t="s">
        <v>10</v>
      </c>
      <c r="E8" s="1">
        <v>44610.989583333336</v>
      </c>
      <c r="F8" s="1">
        <v>44643.6875</v>
      </c>
      <c r="G8">
        <f>MAX(MIN(Table2[[#This Row],[Finish]],DATE(2023,1,1))-MAX(Table2[[#This Row],[Start]],DATE(2022,1,1)),0)</f>
        <v>32.697916666664241</v>
      </c>
      <c r="H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4.6868055555532919</v>
      </c>
      <c r="L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N8" t="s">
        <v>36</v>
      </c>
      <c r="O8" s="1">
        <v>44709.000694444447</v>
      </c>
      <c r="P8" s="1">
        <v>44715.999305555561</v>
      </c>
      <c r="Q8" s="1">
        <v>44716.000694444447</v>
      </c>
      <c r="R8" s="1">
        <v>44722.999305555561</v>
      </c>
      <c r="S8" s="1">
        <v>44723.000694444447</v>
      </c>
      <c r="T8" s="1">
        <v>44729.999305555561</v>
      </c>
      <c r="U8" s="1">
        <v>44730.000694444447</v>
      </c>
      <c r="V8" s="1">
        <v>44736.999305555561</v>
      </c>
      <c r="W8" s="1">
        <v>44737.000694444447</v>
      </c>
      <c r="X8" s="1">
        <v>44743.999305555561</v>
      </c>
    </row>
    <row r="9" spans="2:24" x14ac:dyDescent="0.35">
      <c r="B9" t="s">
        <v>18</v>
      </c>
      <c r="C9">
        <v>7</v>
      </c>
      <c r="D9" t="s">
        <v>11</v>
      </c>
      <c r="E9" s="1">
        <v>44495.642361111109</v>
      </c>
      <c r="F9" s="1">
        <v>44650.416666666664</v>
      </c>
      <c r="G9">
        <f>MAX(MIN(Table2[[#This Row],[Finish]],DATE(2023,1,1))-MAX(Table2[[#This Row],[Start]],DATE(2022,1,1)),0)</f>
        <v>88.416666666664241</v>
      </c>
      <c r="H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L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4.4159722222175333</v>
      </c>
      <c r="N9" t="s">
        <v>37</v>
      </c>
      <c r="O9" s="1">
        <v>44744.000694444447</v>
      </c>
      <c r="P9" s="1">
        <v>44750.999305555561</v>
      </c>
      <c r="Q9" s="1">
        <v>44751.000694444447</v>
      </c>
      <c r="R9" s="1">
        <v>44757.999305555561</v>
      </c>
      <c r="S9" s="1">
        <v>44758.000694444447</v>
      </c>
      <c r="T9" s="1">
        <v>44764.999305555561</v>
      </c>
      <c r="U9" s="1">
        <v>44765.000694444447</v>
      </c>
      <c r="V9" s="1">
        <v>44771.999305555561</v>
      </c>
      <c r="W9" s="1"/>
      <c r="X9" s="1"/>
    </row>
    <row r="10" spans="2:24" x14ac:dyDescent="0.35">
      <c r="B10" t="s">
        <v>19</v>
      </c>
      <c r="C10">
        <v>8</v>
      </c>
      <c r="D10" t="s">
        <v>12</v>
      </c>
      <c r="E10" s="1">
        <v>44626.666666666664</v>
      </c>
      <c r="F10" s="1">
        <v>44652.666666666664</v>
      </c>
      <c r="G10">
        <f>MAX(MIN(Table2[[#This Row],[Finish]],DATE(2023,1,1))-MAX(Table2[[#This Row],[Start]],DATE(2022,1,1)),0)</f>
        <v>26</v>
      </c>
      <c r="H10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I10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10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0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0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  <c r="N10" t="s">
        <v>38</v>
      </c>
      <c r="O10" s="1">
        <v>44772.000694444447</v>
      </c>
      <c r="P10" s="1">
        <v>44778.999305555561</v>
      </c>
      <c r="Q10" s="1">
        <v>44779.000694444447</v>
      </c>
      <c r="R10" s="1">
        <v>44785.999305555561</v>
      </c>
      <c r="S10" s="1">
        <v>44786.000694444447</v>
      </c>
      <c r="T10" s="1">
        <v>44792.999305555561</v>
      </c>
      <c r="U10" s="1">
        <v>44793.000694444447</v>
      </c>
      <c r="V10" s="1">
        <v>44799.999305555561</v>
      </c>
      <c r="W10" s="1"/>
      <c r="X10" s="1"/>
    </row>
    <row r="11" spans="2:24" x14ac:dyDescent="0.35">
      <c r="B11" t="s">
        <v>19</v>
      </c>
      <c r="C11">
        <v>9</v>
      </c>
      <c r="D11" t="s">
        <v>9</v>
      </c>
      <c r="E11" s="1">
        <v>44649.354166666664</v>
      </c>
      <c r="F11" s="1">
        <v>44652.708333333336</v>
      </c>
      <c r="G11">
        <f>MAX(MIN(Table2[[#This Row],[Finish]],DATE(2023,1,1))-MAX(Table2[[#This Row],[Start]],DATE(2022,1,1)),0)</f>
        <v>3.3541666666715173</v>
      </c>
      <c r="H11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I11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11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1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1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  <c r="N11" t="s">
        <v>39</v>
      </c>
      <c r="O11" s="1">
        <v>44800.000694444447</v>
      </c>
      <c r="P11" s="1">
        <v>44806.999305555561</v>
      </c>
      <c r="Q11" s="1">
        <v>44807.000694444447</v>
      </c>
      <c r="R11" s="1">
        <v>44813.999305555561</v>
      </c>
      <c r="S11" s="1">
        <v>44814.000694444447</v>
      </c>
      <c r="T11" s="1">
        <v>44820.999305555561</v>
      </c>
      <c r="U11" s="1">
        <v>44821.000694444447</v>
      </c>
      <c r="V11" s="1">
        <v>44827.999305555561</v>
      </c>
      <c r="W11" s="1">
        <v>44828.000694444447</v>
      </c>
      <c r="X11" s="1">
        <v>44834.999305555561</v>
      </c>
    </row>
    <row r="12" spans="2:24" x14ac:dyDescent="0.35">
      <c r="B12" t="s">
        <v>19</v>
      </c>
      <c r="C12">
        <v>10</v>
      </c>
      <c r="D12" t="s">
        <v>10</v>
      </c>
      <c r="E12" s="1">
        <v>44651.625</v>
      </c>
      <c r="F12" s="1">
        <v>44652.75</v>
      </c>
      <c r="G12">
        <f>MAX(MIN(Table2[[#This Row],[Finish]],DATE(2023,1,1))-MAX(Table2[[#This Row],[Start]],DATE(2022,1,1)),0)</f>
        <v>1.125</v>
      </c>
      <c r="H12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I12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12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2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2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  <c r="N12" t="s">
        <v>40</v>
      </c>
      <c r="O12" s="1">
        <v>44835.000694444447</v>
      </c>
      <c r="P12" s="1">
        <v>44841.999305555561</v>
      </c>
      <c r="Q12" s="1">
        <v>44842.000694444447</v>
      </c>
      <c r="R12" s="1">
        <v>44848.999305555561</v>
      </c>
      <c r="S12" s="1">
        <v>44849.000694444447</v>
      </c>
      <c r="T12" s="1">
        <v>44855.999305555561</v>
      </c>
      <c r="U12" s="1">
        <v>44856.000694444447</v>
      </c>
      <c r="V12" s="1">
        <v>44862.999305555561</v>
      </c>
      <c r="W12" s="1"/>
      <c r="X12" s="1"/>
    </row>
    <row r="13" spans="2:24" x14ac:dyDescent="0.35">
      <c r="B13" t="s">
        <v>19</v>
      </c>
      <c r="C13">
        <v>11</v>
      </c>
      <c r="D13" t="s">
        <v>11</v>
      </c>
      <c r="E13" s="1">
        <v>44651.322916666664</v>
      </c>
      <c r="F13" s="1">
        <v>44653.708333333336</v>
      </c>
      <c r="G13">
        <f>MAX(MIN(Table2[[#This Row],[Finish]],DATE(2023,1,1))-MAX(Table2[[#This Row],[Start]],DATE(2022,1,1)),0)</f>
        <v>2.3854166666715173</v>
      </c>
      <c r="H1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0.70763888888905058</v>
      </c>
      <c r="I1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1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3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  <c r="N13" t="s">
        <v>41</v>
      </c>
      <c r="O13" s="1">
        <v>44863.000694444447</v>
      </c>
      <c r="P13" s="1">
        <v>44869.999305555561</v>
      </c>
      <c r="Q13" s="1">
        <v>44870.000694444447</v>
      </c>
      <c r="R13" s="1">
        <v>44876.999305555561</v>
      </c>
      <c r="S13" s="1">
        <v>44877.000694444447</v>
      </c>
      <c r="T13" s="1">
        <v>44883.999305555561</v>
      </c>
      <c r="U13" s="1">
        <v>44884.000694444447</v>
      </c>
      <c r="V13" s="1">
        <v>44890.999305555561</v>
      </c>
      <c r="W13" s="1">
        <v>44891.000694444447</v>
      </c>
      <c r="X13" s="1">
        <v>44897.999305555561</v>
      </c>
    </row>
    <row r="14" spans="2:24" x14ac:dyDescent="0.35">
      <c r="B14" t="s">
        <v>19</v>
      </c>
      <c r="C14">
        <v>12</v>
      </c>
      <c r="D14" t="s">
        <v>12</v>
      </c>
      <c r="E14" s="1">
        <v>44652.972222222219</v>
      </c>
      <c r="F14" s="1">
        <v>44654.604166666664</v>
      </c>
      <c r="G14">
        <f>MAX(MIN(Table2[[#This Row],[Finish]],DATE(2023,1,1))-MAX(Table2[[#This Row],[Start]],DATE(2022,1,1)),0)</f>
        <v>1.6319444444452529</v>
      </c>
      <c r="H1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1.6034722222175333</v>
      </c>
      <c r="I1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1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4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  <c r="N14" t="s">
        <v>42</v>
      </c>
      <c r="O14" s="1">
        <v>44898.000694444447</v>
      </c>
      <c r="P14" s="1">
        <v>44904.999305555561</v>
      </c>
      <c r="Q14" s="1">
        <v>44905.000694444447</v>
      </c>
      <c r="R14" s="1">
        <v>44911.999305555561</v>
      </c>
      <c r="S14" s="1">
        <v>44912.000694444447</v>
      </c>
      <c r="T14" s="1">
        <v>44918.999305555561</v>
      </c>
      <c r="U14" s="1">
        <v>44919.000694444447</v>
      </c>
      <c r="V14" s="1">
        <v>44925.999305555561</v>
      </c>
      <c r="W14" s="1"/>
      <c r="X14" s="1"/>
    </row>
    <row r="15" spans="2:24" x14ac:dyDescent="0.35">
      <c r="B15" t="s">
        <v>19</v>
      </c>
      <c r="C15">
        <v>13</v>
      </c>
      <c r="D15" t="s">
        <v>9</v>
      </c>
      <c r="E15" s="1">
        <v>44625.892361111109</v>
      </c>
      <c r="F15" s="1">
        <v>44659.770833333336</v>
      </c>
      <c r="G15">
        <f>MAX(MIN(Table2[[#This Row],[Finish]],DATE(2023,1,1))-MAX(Table2[[#This Row],[Start]],DATE(2022,1,1)),0)</f>
        <v>33.878472222226264</v>
      </c>
      <c r="H1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6.7701388888890506</v>
      </c>
      <c r="I1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1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5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16" spans="2:24" x14ac:dyDescent="0.35">
      <c r="B16" t="s">
        <v>19</v>
      </c>
      <c r="C16">
        <v>14</v>
      </c>
      <c r="D16" t="s">
        <v>10</v>
      </c>
      <c r="E16" s="1">
        <v>44609.722222222219</v>
      </c>
      <c r="F16" s="1">
        <v>44659.854166666664</v>
      </c>
      <c r="G16">
        <f>MAX(MIN(Table2[[#This Row],[Finish]],DATE(2023,1,1))-MAX(Table2[[#This Row],[Start]],DATE(2022,1,1)),0)</f>
        <v>50.131944444445253</v>
      </c>
      <c r="H1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6.8534722222175333</v>
      </c>
      <c r="I1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1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6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17" spans="2:12" x14ac:dyDescent="0.35">
      <c r="B17" t="s">
        <v>20</v>
      </c>
      <c r="C17">
        <v>15</v>
      </c>
      <c r="D17" t="s">
        <v>11</v>
      </c>
      <c r="E17" s="1">
        <v>44659.717361111114</v>
      </c>
      <c r="F17" s="1">
        <v>44686.708333333336</v>
      </c>
      <c r="G17">
        <f>MAX(MIN(Table2[[#This Row],[Finish]],DATE(2023,1,1))-MAX(Table2[[#This Row],[Start]],DATE(2022,1,1)),0)</f>
        <v>26.990972222221899</v>
      </c>
      <c r="H1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5.7076388888890506</v>
      </c>
      <c r="I1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1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7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18" spans="2:12" x14ac:dyDescent="0.35">
      <c r="B18" t="s">
        <v>20</v>
      </c>
      <c r="C18">
        <v>16</v>
      </c>
      <c r="D18" t="s">
        <v>12</v>
      </c>
      <c r="E18" s="1">
        <v>44658.729166666664</v>
      </c>
      <c r="F18" s="1">
        <v>44688.8125</v>
      </c>
      <c r="G18">
        <f>MAX(MIN(Table2[[#This Row],[Finish]],DATE(2023,1,1))-MAX(Table2[[#This Row],[Start]],DATE(2022,1,1)),0)</f>
        <v>30.083333333335759</v>
      </c>
      <c r="H1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1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0.81180555555329192</v>
      </c>
      <c r="J1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8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19" spans="2:12" x14ac:dyDescent="0.35">
      <c r="B19" t="s">
        <v>20</v>
      </c>
      <c r="C19">
        <v>17</v>
      </c>
      <c r="D19" t="s">
        <v>9</v>
      </c>
      <c r="E19" s="1">
        <v>44672.583333333336</v>
      </c>
      <c r="F19" s="1">
        <v>44692.541666666664</v>
      </c>
      <c r="G19">
        <f>MAX(MIN(Table2[[#This Row],[Finish]],DATE(2023,1,1))-MAX(Table2[[#This Row],[Start]],DATE(2022,1,1)),0)</f>
        <v>19.958333333328483</v>
      </c>
      <c r="H1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1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4.5409722222175333</v>
      </c>
      <c r="J1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19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19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20" spans="2:12" x14ac:dyDescent="0.35">
      <c r="B20" t="s">
        <v>20</v>
      </c>
      <c r="C20">
        <v>18</v>
      </c>
      <c r="D20" t="s">
        <v>10</v>
      </c>
      <c r="E20" s="1">
        <v>44660.444444444445</v>
      </c>
      <c r="F20" s="1">
        <v>44706.708333333336</v>
      </c>
      <c r="G20">
        <f>MAX(MIN(Table2[[#This Row],[Finish]],DATE(2023,1,1))-MAX(Table2[[#This Row],[Start]],DATE(2022,1,1)),0)</f>
        <v>46.263888888890506</v>
      </c>
      <c r="H20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20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20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20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4.7076388888890506</v>
      </c>
      <c r="L20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21" spans="2:12" x14ac:dyDescent="0.35">
      <c r="B21" t="s">
        <v>20</v>
      </c>
      <c r="C21">
        <v>19</v>
      </c>
      <c r="D21" t="s">
        <v>11</v>
      </c>
      <c r="E21" s="1">
        <v>44660.5</v>
      </c>
      <c r="F21" s="1">
        <v>44706.729166666664</v>
      </c>
      <c r="G21">
        <f>MAX(MIN(Table2[[#This Row],[Finish]],DATE(2023,1,1))-MAX(Table2[[#This Row],[Start]],DATE(2022,1,1)),0)</f>
        <v>46.229166666664241</v>
      </c>
      <c r="H21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21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21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21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4.7284722222175333</v>
      </c>
      <c r="L21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22" spans="2:12" x14ac:dyDescent="0.35">
      <c r="B22" t="s">
        <v>20</v>
      </c>
      <c r="C22">
        <v>20</v>
      </c>
      <c r="D22" t="s">
        <v>12</v>
      </c>
      <c r="E22" s="1">
        <v>44711.756944444445</v>
      </c>
      <c r="F22" s="1">
        <v>44712.444444444445</v>
      </c>
      <c r="G22">
        <f>MAX(MIN(Table2[[#This Row],[Finish]],DATE(2023,1,1))-MAX(Table2[[#This Row],[Start]],DATE(2022,1,1)),0)</f>
        <v>0.6875</v>
      </c>
      <c r="H22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I22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J22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22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22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23" spans="2:12" x14ac:dyDescent="0.35">
      <c r="B23" t="s">
        <v>20</v>
      </c>
      <c r="C23">
        <v>21</v>
      </c>
      <c r="D23" t="s">
        <v>9</v>
      </c>
      <c r="E23" s="1">
        <v>44660.399305555555</v>
      </c>
      <c r="F23" s="1">
        <v>44712.854166666664</v>
      </c>
      <c r="G23">
        <f>MAX(MIN(Table2[[#This Row],[Finish]],DATE(2023,1,1))-MAX(Table2[[#This Row],[Start]],DATE(2022,1,1)),0)</f>
        <v>52.454861111109494</v>
      </c>
      <c r="H2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2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2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23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L23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24" spans="2:12" x14ac:dyDescent="0.35">
      <c r="B24" t="s">
        <v>20</v>
      </c>
      <c r="C24">
        <v>22</v>
      </c>
      <c r="D24" t="s">
        <v>10</v>
      </c>
      <c r="E24" s="1">
        <v>44685</v>
      </c>
      <c r="F24" s="1">
        <v>44712</v>
      </c>
      <c r="G24">
        <f>MAX(MIN(Table2[[#This Row],[Finish]],DATE(2023,1,1))-MAX(Table2[[#This Row],[Start]],DATE(2022,1,1)),0)</f>
        <v>27</v>
      </c>
      <c r="H2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2.9993055555605679</v>
      </c>
      <c r="I2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2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24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L24" t="str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/>
      </c>
    </row>
    <row r="25" spans="2:12" x14ac:dyDescent="0.35">
      <c r="B25" t="s">
        <v>21</v>
      </c>
      <c r="C25">
        <v>23</v>
      </c>
      <c r="D25" t="s">
        <v>11</v>
      </c>
      <c r="E25" s="1">
        <v>44693.104166666664</v>
      </c>
      <c r="F25" s="1">
        <v>44716.666666666664</v>
      </c>
      <c r="G25">
        <f>MAX(MIN(Table2[[#This Row],[Finish]],DATE(2023,1,1))-MAX(Table2[[#This Row],[Start]],DATE(2022,1,1)),0)</f>
        <v>23.5625</v>
      </c>
      <c r="H2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2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0.66597222221753327</v>
      </c>
      <c r="J2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K2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  <c r="L25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</row>
    <row r="26" spans="2:12" x14ac:dyDescent="0.35">
      <c r="B26" t="s">
        <v>21</v>
      </c>
      <c r="C26">
        <v>24</v>
      </c>
      <c r="D26" t="s">
        <v>12</v>
      </c>
      <c r="E26" s="1">
        <v>44685.032638888886</v>
      </c>
      <c r="F26" s="1">
        <v>44732.708333333336</v>
      </c>
      <c r="G26">
        <f>MAX(MIN(Table2[[#This Row],[Finish]],DATE(2023,1,1))-MAX(Table2[[#This Row],[Start]],DATE(2022,1,1)),0)</f>
        <v>47.675694444449618</v>
      </c>
      <c r="H2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2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2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2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2.7076388888890506</v>
      </c>
      <c r="L26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0</v>
      </c>
    </row>
    <row r="27" spans="2:12" x14ac:dyDescent="0.35">
      <c r="B27" t="s">
        <v>21</v>
      </c>
      <c r="C27">
        <v>25</v>
      </c>
      <c r="D27" t="s">
        <v>9</v>
      </c>
      <c r="E27" s="1">
        <v>44706.479166666664</v>
      </c>
      <c r="F27" s="1">
        <v>44740.684027777781</v>
      </c>
      <c r="G27">
        <f>MAX(MIN(Table2[[#This Row],[Finish]],DATE(2023,1,1))-MAX(Table2[[#This Row],[Start]],DATE(2022,1,1)),0)</f>
        <v>34.20486111111677</v>
      </c>
      <c r="H2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2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2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2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L27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3.6833333333343035</v>
      </c>
    </row>
    <row r="28" spans="2:12" x14ac:dyDescent="0.35">
      <c r="B28" t="s">
        <v>21</v>
      </c>
      <c r="E28" s="1">
        <v>44685</v>
      </c>
      <c r="F28" s="1">
        <v>44742.999305555553</v>
      </c>
      <c r="G28">
        <f>MAX(MIN(Table2[[#This Row],[Finish]],DATE(2023,1,1))-MAX(Table2[[#This Row],[Start]],DATE(2022,1,1)),0)</f>
        <v>57.999305555553292</v>
      </c>
      <c r="H2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I2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J2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K2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6.9986111111138598</v>
      </c>
      <c r="L28">
        <f>IF(INDEX(Table1[],MATCH(LEFT(Table2[[#This Row],[Month]:[Month]],3),Table1[[Column1]:[Column1]],0),2*COLUMN()-13)="","",MAX(MIN(Table2[[#This Row],[Finish]:[Finish]],INDEX(Table1[],MATCH(LEFT(Table2[[#This Row],[Month]:[Month]],3),Table1[[Column1]:[Column1]],0),2*COLUMN()-13))-MAX(Table2[[#This Row],[Start]:[Start]],INDEX(Table1[],MATCH(LEFT(Table2[[#This Row],[Month]:[Month]],3),Table1[[Column1]:[Column1]],0),2*COLUMN()-14)),0))</f>
        <v>5.9986111111065838</v>
      </c>
    </row>
    <row r="29" spans="2:12" x14ac:dyDescent="0.35">
      <c r="G29" s="3">
        <f>SUM(Table2[Full Cumvmulative Days])</f>
        <v>801.69722222223936</v>
      </c>
      <c r="H29" s="4">
        <f>SUM(Table2[[Com Week 1]:[Com Week 5]])</f>
        <v>374.16666666674428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Wahid Fajar Sidik</dc:creator>
  <cp:lastModifiedBy>Wahid Fajar Sidik</cp:lastModifiedBy>
  <dcterms:created xsi:type="dcterms:W3CDTF">2022-12-16T02:02:50Z</dcterms:created>
  <dcterms:modified xsi:type="dcterms:W3CDTF">2022-12-16T02:25:20Z</dcterms:modified>
</cp:coreProperties>
</file>