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e09587ec8c0dbf/Excel Tech Community/"/>
    </mc:Choice>
  </mc:AlternateContent>
  <xr:revisionPtr revIDLastSave="0" documentId="8_{0813303E-D17C-764D-BF1B-06085A54B101}" xr6:coauthVersionLast="47" xr6:coauthVersionMax="47" xr10:uidLastSave="{00000000-0000-0000-0000-000000000000}"/>
  <bookViews>
    <workbookView xWindow="140" yWindow="500" windowWidth="34000" windowHeight="12580" activeTab="1" xr2:uid="{ACB99F84-A3F3-44E7-AF8D-C8400B75D5AD}"/>
  </bookViews>
  <sheets>
    <sheet name="Sheet8 (2)" sheetId="1" r:id="rId1"/>
    <sheet name="Sheet8 (3)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2" l="1" a="1"/>
  <c r="G25" i="2" s="1"/>
  <c r="H25" i="2" s="1"/>
  <c r="I25" i="2" s="1"/>
  <c r="L25" i="2" s="1"/>
  <c r="G24" i="2" a="1"/>
  <c r="G24" i="2" s="1"/>
  <c r="H24" i="2" s="1"/>
  <c r="I24" i="2" s="1"/>
  <c r="L24" i="2" s="1"/>
  <c r="G23" i="2" a="1"/>
  <c r="G23" i="2" s="1"/>
  <c r="H23" i="2" s="1"/>
  <c r="I23" i="2" s="1"/>
  <c r="G22" i="2" a="1"/>
  <c r="G22" i="2" s="1"/>
  <c r="H22" i="2" s="1"/>
  <c r="I22" i="2" s="1"/>
  <c r="G21" i="2" a="1"/>
  <c r="G21" i="2" s="1"/>
  <c r="H21" i="2" s="1"/>
  <c r="I21" i="2" s="1"/>
  <c r="G20" i="2" a="1"/>
  <c r="G20" i="2" s="1"/>
  <c r="H20" i="2" s="1"/>
  <c r="I20" i="2" s="1"/>
  <c r="G19" i="2" a="1"/>
  <c r="G19" i="2" s="1"/>
  <c r="H19" i="2" s="1"/>
  <c r="I19" i="2" s="1"/>
  <c r="L19" i="2" s="1"/>
  <c r="G18" i="2" a="1"/>
  <c r="G18" i="2" s="1"/>
  <c r="H18" i="2" s="1"/>
  <c r="I18" i="2" s="1"/>
  <c r="L18" i="2" s="1"/>
  <c r="G17" i="2" a="1"/>
  <c r="G17" i="2" s="1"/>
  <c r="H17" i="2" s="1"/>
  <c r="I17" i="2" s="1"/>
  <c r="L17" i="2" s="1"/>
  <c r="G16" i="2" a="1"/>
  <c r="G16" i="2" s="1"/>
  <c r="H16" i="2" s="1"/>
  <c r="I16" i="2" s="1"/>
  <c r="L16" i="2" s="1"/>
  <c r="G15" i="2" a="1"/>
  <c r="G15" i="2" s="1"/>
  <c r="H15" i="2" s="1"/>
  <c r="I15" i="2" s="1"/>
  <c r="G14" i="2" a="1"/>
  <c r="G14" i="2" s="1"/>
  <c r="H14" i="2" s="1"/>
  <c r="I14" i="2" s="1"/>
  <c r="G13" i="2" a="1"/>
  <c r="G13" i="2" s="1"/>
  <c r="H13" i="2" s="1"/>
  <c r="I13" i="2" s="1"/>
  <c r="G12" i="2" a="1"/>
  <c r="G12" i="2" s="1"/>
  <c r="H12" i="2" s="1"/>
  <c r="I12" i="2" s="1"/>
  <c r="G11" i="2" a="1"/>
  <c r="G11" i="2" s="1"/>
  <c r="H11" i="2" s="1"/>
  <c r="I11" i="2" s="1"/>
  <c r="L11" i="2" s="1"/>
  <c r="G10" i="2" a="1"/>
  <c r="G10" i="2" s="1"/>
  <c r="H10" i="2" s="1"/>
  <c r="I10" i="2" s="1"/>
  <c r="L10" i="2" s="1"/>
  <c r="G9" i="2" a="1"/>
  <c r="G9" i="2" s="1"/>
  <c r="H9" i="2" s="1"/>
  <c r="I9" i="2" s="1"/>
  <c r="L9" i="2" s="1"/>
  <c r="G8" i="2" a="1"/>
  <c r="G8" i="2" s="1"/>
  <c r="H8" i="2" s="1"/>
  <c r="I8" i="2" s="1"/>
  <c r="L8" i="2" s="1"/>
  <c r="G7" i="2" a="1"/>
  <c r="G7" i="2" s="1"/>
  <c r="H7" i="2" s="1"/>
  <c r="I7" i="2" s="1"/>
  <c r="G6" i="2" a="1"/>
  <c r="G6" i="2" s="1"/>
  <c r="H6" i="2" s="1"/>
  <c r="I6" i="2" s="1"/>
  <c r="G5" i="2" a="1"/>
  <c r="G5" i="2" s="1"/>
  <c r="H5" i="2" s="1"/>
  <c r="I5" i="2" s="1"/>
  <c r="G4" i="2" a="1"/>
  <c r="G4" i="2" s="1"/>
  <c r="H4" i="2" s="1"/>
  <c r="I4" i="2" s="1"/>
  <c r="G2" i="2" a="1"/>
  <c r="G2" i="2" s="1"/>
  <c r="H2" i="2" s="1"/>
  <c r="I2" i="2" s="1"/>
  <c r="G3" i="2" a="1"/>
  <c r="G3" i="2" s="1"/>
  <c r="H3" i="2" s="1"/>
  <c r="I3" i="2" s="1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" i="2"/>
  <c r="K2" i="1"/>
  <c r="L20" i="2" l="1"/>
  <c r="L12" i="2"/>
  <c r="L22" i="2"/>
  <c r="L14" i="2"/>
  <c r="L21" i="2"/>
  <c r="L13" i="2"/>
  <c r="L6" i="2"/>
  <c r="L5" i="2"/>
  <c r="L23" i="2"/>
  <c r="L15" i="2"/>
  <c r="L7" i="2"/>
  <c r="L2" i="2"/>
  <c r="L3" i="2"/>
  <c r="L4" i="2"/>
  <c r="F3" i="1" l="1"/>
  <c r="G3" i="1" s="1"/>
  <c r="H3" i="1" s="1"/>
  <c r="I3" i="1" s="1"/>
  <c r="G2" i="1"/>
  <c r="H2" i="1" s="1"/>
  <c r="I2" i="1" s="1"/>
  <c r="G5" i="1" l="1"/>
  <c r="H5" i="1" s="1"/>
  <c r="I5" i="1" s="1"/>
  <c r="G4" i="1"/>
  <c r="H4" i="1" s="1"/>
  <c r="I4" i="1" s="1"/>
  <c r="G6" i="1" l="1"/>
  <c r="H6" i="1" s="1"/>
  <c r="I6" i="1" s="1"/>
  <c r="G7" i="1" l="1"/>
  <c r="H7" i="1" s="1"/>
  <c r="I7" i="1" s="1"/>
  <c r="G8" i="1" l="1"/>
  <c r="H8" i="1" s="1"/>
  <c r="I8" i="1" s="1"/>
  <c r="G9" i="1" l="1"/>
  <c r="H9" i="1" s="1"/>
  <c r="I9" i="1" s="1"/>
  <c r="G10" i="1" l="1"/>
  <c r="H10" i="1" s="1"/>
  <c r="I10" i="1" s="1"/>
  <c r="G11" i="1" l="1"/>
  <c r="H11" i="1" s="1"/>
  <c r="I11" i="1" s="1"/>
  <c r="G12" i="1" l="1"/>
  <c r="H12" i="1" s="1"/>
  <c r="I12" i="1" s="1"/>
  <c r="G13" i="1" l="1"/>
  <c r="H13" i="1" s="1"/>
  <c r="I13" i="1" s="1"/>
  <c r="G14" i="1" l="1"/>
  <c r="H14" i="1" s="1"/>
  <c r="I14" i="1" s="1"/>
  <c r="G15" i="1" l="1"/>
  <c r="H15" i="1" s="1"/>
  <c r="I15" i="1" s="1"/>
  <c r="G16" i="1" l="1"/>
  <c r="H16" i="1" s="1"/>
  <c r="I16" i="1" s="1"/>
  <c r="G17" i="1" l="1"/>
  <c r="H17" i="1" s="1"/>
  <c r="I17" i="1" s="1"/>
  <c r="G18" i="1" l="1"/>
  <c r="H18" i="1" s="1"/>
  <c r="I18" i="1" s="1"/>
  <c r="G19" i="1" l="1"/>
  <c r="H19" i="1" s="1"/>
  <c r="I19" i="1" s="1"/>
  <c r="G20" i="1" l="1"/>
  <c r="H20" i="1" s="1"/>
  <c r="I20" i="1" s="1"/>
  <c r="G21" i="1" l="1"/>
  <c r="H21" i="1" s="1"/>
  <c r="I21" i="1" s="1"/>
  <c r="G22" i="1" l="1"/>
  <c r="H22" i="1" s="1"/>
  <c r="I22" i="1" s="1"/>
  <c r="G23" i="1" l="1"/>
  <c r="H23" i="1" s="1"/>
  <c r="I23" i="1" s="1"/>
  <c r="G24" i="1" l="1"/>
  <c r="H24" i="1" s="1"/>
  <c r="I24" i="1" s="1"/>
  <c r="G25" i="1" l="1"/>
  <c r="H25" i="1" s="1"/>
  <c r="I2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<sst xmlns="http://schemas.openxmlformats.org/spreadsheetml/2006/main" count="122" uniqueCount="33">
  <si>
    <t>Shift A</t>
  </si>
  <si>
    <t>Shift B</t>
  </si>
  <si>
    <t>Shift C</t>
  </si>
  <si>
    <t>&gt;=06:00 AM &amp; &lt;10:30 AM</t>
  </si>
  <si>
    <t>Full Day</t>
  </si>
  <si>
    <t>Exact Shift Start Time</t>
  </si>
  <si>
    <t>Shift A-H</t>
  </si>
  <si>
    <t>&gt;=10:30 AM &amp; &lt;10:35 AM</t>
  </si>
  <si>
    <t>Half Day</t>
  </si>
  <si>
    <t>Shift A-B-N</t>
  </si>
  <si>
    <t>&gt;=10:35 AM &amp; &lt;01:00 PM</t>
  </si>
  <si>
    <t>No Shift</t>
  </si>
  <si>
    <t>&gt;=01:00 PM &amp; &lt;5:30 PM</t>
  </si>
  <si>
    <t>Shift B-H</t>
  </si>
  <si>
    <t>&gt;=05:30 PM &amp; &lt;05:35 PM</t>
  </si>
  <si>
    <t>Shift B-C-N</t>
  </si>
  <si>
    <t>&gt;=05:35 PM &amp; &lt;08:00 PM</t>
  </si>
  <si>
    <t>&gt;=08:00 PM &amp; &lt;03:00 AM</t>
  </si>
  <si>
    <t>Shift C-H</t>
  </si>
  <si>
    <t>&gt;=03:00 AM &amp; &lt;03:05 AM</t>
  </si>
  <si>
    <t>Shift A-C-N</t>
  </si>
  <si>
    <t>&gt;=03:05 AM &amp; &lt;06:00 AM</t>
  </si>
  <si>
    <t>Shift Name</t>
  </si>
  <si>
    <t>In Time</t>
  </si>
  <si>
    <t>Conditions</t>
  </si>
  <si>
    <t>Defination</t>
  </si>
  <si>
    <t>Exact In Time</t>
  </si>
  <si>
    <t>Shift Allocated</t>
  </si>
  <si>
    <t>Shift</t>
  </si>
  <si>
    <t>Out Time</t>
  </si>
  <si>
    <t>Shif Hours</t>
  </si>
  <si>
    <t>Actial Hours</t>
  </si>
  <si>
    <t>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</si>
</sst>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* #,##0.00_ ;_ * \-#,##0.00_ ;_ * &quot;-&quot;??_ ;_ @_ "/>
    <numFmt numFmtId="165" formatCode="[$-10409]hh:mm\ AM/PM;@"/>
    <numFmt numFmtId="166" formatCode="[h]:mm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2">
    <xf numFmtId="0" fontId="0" fillId="0" borderId="0" xfId="0"/>
    <xf numFmtId="165" fontId="0" fillId="0" borderId="0" xfId="0" applyNumberFormat="1"/>
    <xf numFmtId="18" fontId="0" fillId="0" borderId="0" xfId="0" applyNumberFormat="1"/>
    <xf numFmtId="164" fontId="0" fillId="0" borderId="0" xfId="1" applyFont="1"/>
    <xf numFmtId="0" fontId="0" fillId="2" borderId="0" xfId="0" applyFill="1"/>
    <xf numFmtId="165" fontId="0" fillId="2" borderId="0" xfId="0" applyNumberFormat="1" applyFill="1"/>
    <xf numFmtId="18" fontId="0" fillId="2" borderId="0" xfId="0" applyNumberFormat="1" applyFill="1"/>
    <xf numFmtId="0" fontId="3" fillId="2" borderId="0" xfId="0" applyFont="1" applyFill="1"/>
    <xf numFmtId="165" fontId="3" fillId="2" borderId="0" xfId="0" applyNumberFormat="1" applyFont="1" applyFill="1"/>
    <xf numFmtId="18" fontId="3" fillId="2" borderId="0" xfId="0" applyNumberFormat="1" applyFont="1" applyFill="1"/>
    <xf numFmtId="0" fontId="0" fillId="3" borderId="0" xfId="0" applyFill="1"/>
    <xf numFmtId="165" fontId="0" fillId="3" borderId="0" xfId="0" applyNumberFormat="1" applyFill="1"/>
    <xf numFmtId="18" fontId="0" fillId="3" borderId="0" xfId="0" applyNumberFormat="1" applyFill="1"/>
    <xf numFmtId="0" fontId="0" fillId="4" borderId="0" xfId="0" applyFill="1"/>
    <xf numFmtId="165" fontId="0" fillId="4" borderId="0" xfId="0" applyNumberFormat="1" applyFill="1"/>
    <xf numFmtId="18" fontId="0" fillId="4" borderId="0" xfId="0" applyNumberFormat="1" applyFill="1"/>
    <xf numFmtId="0" fontId="0" fillId="5" borderId="0" xfId="0" applyFill="1"/>
    <xf numFmtId="165" fontId="0" fillId="5" borderId="0" xfId="0" applyNumberFormat="1" applyFill="1"/>
    <xf numFmtId="18" fontId="0" fillId="5" borderId="0" xfId="0" applyNumberFormat="1" applyFill="1"/>
    <xf numFmtId="0" fontId="3" fillId="5" borderId="0" xfId="0" applyFont="1" applyFill="1"/>
    <xf numFmtId="165" fontId="3" fillId="5" borderId="0" xfId="0" applyNumberFormat="1" applyFont="1" applyFill="1"/>
    <xf numFmtId="18" fontId="3" fillId="5" borderId="0" xfId="0" applyNumberFormat="1" applyFont="1" applyFill="1"/>
    <xf numFmtId="0" fontId="0" fillId="6" borderId="0" xfId="0" applyFill="1"/>
    <xf numFmtId="165" fontId="0" fillId="6" borderId="0" xfId="0" applyNumberFormat="1" applyFill="1"/>
    <xf numFmtId="18" fontId="0" fillId="6" borderId="0" xfId="0" applyNumberFormat="1" applyFill="1"/>
    <xf numFmtId="0" fontId="0" fillId="7" borderId="0" xfId="0" applyFill="1"/>
    <xf numFmtId="165" fontId="0" fillId="7" borderId="0" xfId="0" applyNumberFormat="1" applyFill="1"/>
    <xf numFmtId="18" fontId="0" fillId="7" borderId="0" xfId="0" applyNumberFormat="1" applyFill="1"/>
    <xf numFmtId="0" fontId="0" fillId="8" borderId="0" xfId="0" applyFill="1"/>
    <xf numFmtId="165" fontId="0" fillId="8" borderId="0" xfId="0" applyNumberFormat="1" applyFill="1"/>
    <xf numFmtId="18" fontId="0" fillId="8" borderId="0" xfId="0" applyNumberFormat="1" applyFill="1"/>
    <xf numFmtId="0" fontId="3" fillId="8" borderId="0" xfId="0" applyFont="1" applyFill="1"/>
    <xf numFmtId="165" fontId="3" fillId="8" borderId="0" xfId="0" applyNumberFormat="1" applyFont="1" applyFill="1"/>
    <xf numFmtId="18" fontId="3" fillId="8" borderId="0" xfId="0" applyNumberFormat="1" applyFont="1" applyFill="1"/>
    <xf numFmtId="0" fontId="0" fillId="9" borderId="0" xfId="0" applyFill="1"/>
    <xf numFmtId="165" fontId="0" fillId="9" borderId="0" xfId="0" applyNumberFormat="1" applyFill="1"/>
    <xf numFmtId="18" fontId="0" fillId="9" borderId="0" xfId="0" applyNumberFormat="1" applyFill="1"/>
    <xf numFmtId="0" fontId="0" fillId="10" borderId="0" xfId="0" applyFill="1"/>
    <xf numFmtId="165" fontId="0" fillId="10" borderId="0" xfId="0" applyNumberFormat="1" applyFill="1"/>
    <xf numFmtId="18" fontId="0" fillId="10" borderId="0" xfId="0" applyNumberFormat="1" applyFill="1"/>
    <xf numFmtId="0" fontId="3" fillId="0" borderId="0" xfId="0" applyFont="1"/>
    <xf numFmtId="18" fontId="2" fillId="2" borderId="0" xfId="0" applyNumberFormat="1" applyFont="1" applyFill="1"/>
    <xf numFmtId="18" fontId="2" fillId="5" borderId="0" xfId="0" applyNumberFormat="1" applyFont="1" applyFill="1"/>
    <xf numFmtId="18" fontId="2" fillId="8" borderId="0" xfId="0" applyNumberFormat="1" applyFont="1" applyFill="1"/>
    <xf numFmtId="20" fontId="0" fillId="2" borderId="0" xfId="0" applyNumberFormat="1" applyFill="1"/>
    <xf numFmtId="20" fontId="0" fillId="5" borderId="0" xfId="0" applyNumberFormat="1" applyFill="1"/>
    <xf numFmtId="20" fontId="0" fillId="8" borderId="0" xfId="0" applyNumberFormat="1" applyFill="1"/>
    <xf numFmtId="166" fontId="0" fillId="0" borderId="0" xfId="1" applyNumberFormat="1" applyFont="1"/>
    <xf numFmtId="20" fontId="0" fillId="0" borderId="0" xfId="1" applyNumberFormat="1" applyFont="1"/>
    <xf numFmtId="20" fontId="0" fillId="0" borderId="0" xfId="0" applyNumberFormat="1"/>
    <xf numFmtId="20" fontId="0" fillId="3" borderId="0" xfId="0" applyNumberFormat="1" applyFill="1"/>
    <xf numFmtId="20" fontId="0" fillId="4" borderId="0" xfId="0" applyNumberFormat="1" applyFill="1"/>
  </cellXfs>
  <cellStyles count="2">
    <cellStyle name="Comma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966FC-EB34-4A41-A5F3-944E79B4A13F}">
  <sheetPr codeName="Sheet9"/>
  <dimension ref="A1:K28"/>
  <sheetViews>
    <sheetView workbookViewId="0">
      <selection activeCell="F2" sqref="F2"/>
    </sheetView>
  </sheetViews>
  <sheetFormatPr baseColWidth="10" defaultColWidth="8.83203125" defaultRowHeight="15" x14ac:dyDescent="0.2"/>
  <cols>
    <col min="1" max="1" width="10" bestFit="1" customWidth="1"/>
    <col min="2" max="2" width="10" customWidth="1"/>
    <col min="3" max="3" width="11.5" bestFit="1" customWidth="1"/>
    <col min="4" max="4" width="26.1640625" bestFit="1" customWidth="1"/>
    <col min="5" max="5" width="12.33203125" bestFit="1" customWidth="1"/>
    <col min="6" max="6" width="13.83203125" bestFit="1" customWidth="1"/>
    <col min="7" max="7" width="13.33203125" bestFit="1" customWidth="1"/>
    <col min="8" max="8" width="10.83203125" bestFit="1" customWidth="1"/>
    <col min="9" max="9" width="10.83203125" customWidth="1"/>
  </cols>
  <sheetData>
    <row r="1" spans="1:11" x14ac:dyDescent="0.2">
      <c r="A1" s="40" t="s">
        <v>22</v>
      </c>
      <c r="B1" s="40"/>
      <c r="C1" s="40" t="s">
        <v>23</v>
      </c>
      <c r="D1" s="40" t="s">
        <v>24</v>
      </c>
      <c r="E1" s="40" t="s">
        <v>25</v>
      </c>
      <c r="F1" s="40" t="s">
        <v>26</v>
      </c>
      <c r="G1" s="40" t="s">
        <v>27</v>
      </c>
      <c r="H1" s="40" t="s">
        <v>28</v>
      </c>
      <c r="I1" s="40" t="s">
        <v>30</v>
      </c>
      <c r="J1" s="40" t="s">
        <v>29</v>
      </c>
    </row>
    <row r="2" spans="1:11" x14ac:dyDescent="0.2">
      <c r="A2" s="4" t="s">
        <v>0</v>
      </c>
      <c r="B2" s="5">
        <v>0.25</v>
      </c>
      <c r="C2" s="5">
        <v>0.4375</v>
      </c>
      <c r="D2" s="6" t="s">
        <v>3</v>
      </c>
      <c r="E2" s="6" t="s">
        <v>4</v>
      </c>
      <c r="F2" s="1">
        <v>0.4368055555555555</v>
      </c>
      <c r="G2" s="2" t="str">
        <f>IF(AND(F2&gt;=$B$2,F2&lt;$C$2),$A$2,IF(AND(F2&gt;=$B$5,F2&lt;$C$5),$A$5,IF(AND(F2&gt;=$B$6,F2&lt;$C$6),$A$6,IF(AND(F2&gt;=$B$7,F2&lt;$C$7),$A$7,IF(AND(F2&gt;=$B$10,F2&lt;$C$10),$A$10,IF(AND(F2&gt;=$B$11,F2&lt;$C$11),$A$11,IF(AND(F2&gt;=$B$12,F2&lt;IF(F2&gt;$C$12,(F2+$C$12),$C$12)),$A$12,IF(AND(F2&gt;=$B$15,F2&lt;$C$15),$A$15,IF(AND(F2&gt;=$B$16,F2&lt;$C$16),$A$16)))))))))</f>
        <v>Shift A</v>
      </c>
      <c r="H2" s="3" t="str">
        <f>IF(G2=FALSE,"Shift C",G2)</f>
        <v>Shift A</v>
      </c>
      <c r="I2" s="47">
        <f t="shared" ref="I2:I25" si="0">IF(H2=$A$19,$B$19,IF(H2=$A$22,$B$22,$B$25))</f>
        <v>0.29166666666666669</v>
      </c>
      <c r="J2" s="1"/>
      <c r="K2" s="47">
        <f>IF(F2&gt;J2,("24:00"-F2+J2),J2-F2)</f>
        <v>0.56319444444444455</v>
      </c>
    </row>
    <row r="3" spans="1:11" x14ac:dyDescent="0.2">
      <c r="A3" s="7" t="s">
        <v>0</v>
      </c>
      <c r="B3" s="8">
        <v>0.29166666666666669</v>
      </c>
      <c r="C3" s="8">
        <v>0.29166666666666669</v>
      </c>
      <c r="D3" s="9" t="s">
        <v>5</v>
      </c>
      <c r="E3" s="9" t="s">
        <v>4</v>
      </c>
      <c r="F3" s="1">
        <f>F2+"00:05"</f>
        <v>0.44027777777777771</v>
      </c>
      <c r="G3" s="2" t="str">
        <f>IF(AND(F3&gt;=$B$2,F3&lt;$C$2),$A$2,IF(AND(F3&gt;=$B$5,F3&lt;$C$5),$A$5,IF(AND(F3&gt;=$B$6,F3&lt;$C$6),$A$6,IF(AND(F3&gt;=$B$7,F3&lt;$C$7),$A$7,IF(AND(F3&gt;=$B$10,F3&lt;$C$10),$A$10,IF(AND(F3&gt;=$B$11,F3&lt;$C$11),$A$11,IF(AND(F3&gt;=$B$12,F3&lt;IF(F3&gt;$C$12,(F3+$C$12),$C$12)),$A$12,IF(AND(F3&gt;=$B$15,F3&lt;$C$15),$A$15,IF(AND(F3&gt;=$B$16,F3&lt;$C$16),$A$16)))))))))</f>
        <v>Shift A-H</v>
      </c>
      <c r="H3" s="3" t="str">
        <f t="shared" ref="H3:H25" si="1">IF(G3=FALSE,"Shift C",G3)</f>
        <v>Shift A-H</v>
      </c>
      <c r="I3" s="47">
        <f t="shared" si="0"/>
        <v>0.41666666666666669</v>
      </c>
      <c r="J3" s="1"/>
    </row>
    <row r="4" spans="1:11" x14ac:dyDescent="0.2">
      <c r="A4" s="4" t="s">
        <v>0</v>
      </c>
      <c r="B4" s="5">
        <v>0.25</v>
      </c>
      <c r="C4" s="5">
        <v>0.4375</v>
      </c>
      <c r="D4" s="41" t="s">
        <v>3</v>
      </c>
      <c r="E4" s="6" t="s">
        <v>4</v>
      </c>
      <c r="F4" s="1">
        <v>0.29166666666666669</v>
      </c>
      <c r="G4" s="2" t="str">
        <f>IF(AND(F4&gt;=$B$2,F4&lt;$C$2),$A$2,IF(AND(F4&gt;=$B$5,F4&lt;$C$5),$A$5,IF(AND(F4&gt;=$B$6,F4&lt;$C$6),$A$6,IF(AND(F4&gt;=$B$7,F4&lt;$C$7),$A$7,IF(AND(F4&gt;=$B$10,F4&lt;$C$10),$A$10,IF(AND(F4&gt;=$B$11,F4&lt;$C$11),$A$11,IF(AND(F4&gt;=$B$12,F4&lt;IF(F4&gt;$C$12,(F4+$C$12),$C$12)),$A$12,IF(AND(F4&gt;=$B$15,F4&lt;$C$15),$A$15,IF(AND(F4&gt;=$B$16,F4&lt;$C$16),$A$16)))))))))</f>
        <v>Shift A</v>
      </c>
      <c r="H4" s="3" t="str">
        <f t="shared" si="1"/>
        <v>Shift A</v>
      </c>
      <c r="I4" s="47">
        <f t="shared" si="0"/>
        <v>0.29166666666666669</v>
      </c>
      <c r="J4" s="1"/>
    </row>
    <row r="5" spans="1:11" x14ac:dyDescent="0.2">
      <c r="A5" s="10" t="s">
        <v>6</v>
      </c>
      <c r="B5" s="11">
        <v>0.4375</v>
      </c>
      <c r="C5" s="11">
        <v>0.44097222222222227</v>
      </c>
      <c r="D5" s="12" t="s">
        <v>7</v>
      </c>
      <c r="E5" s="12" t="s">
        <v>8</v>
      </c>
      <c r="F5" s="1">
        <v>0.3125</v>
      </c>
      <c r="G5" s="2" t="str">
        <f t="shared" ref="G5:G16" si="2">IF(AND(F5&gt;=$B$2,F5&lt;$C$2),$A$2,IF(AND(F5&gt;=$B$5,F5&lt;$C$5),$A$5,IF(AND(F5&gt;=$B$6,F5&lt;$C$6),$A$6,IF(AND(F5&gt;=$B$7,F5&lt;$C$7),$A$7,IF(AND(F5&gt;=$B$10,F5&lt;$C$10),$A$10,IF(AND(F5&gt;=$B$11,F5&lt;$C$11),$A$11,IF(AND(F5&gt;=$B$12,F5&lt;IF(F5&gt;$C$12,($B$12+$C$12),$C$12)),$A$12,IF(AND(F5&gt;=$B$15,F5&lt;$C$15),$A$15,IF(AND(F5&gt;=$B$16,F5&lt;$C$16),$A$16)))))))))</f>
        <v>Shift A</v>
      </c>
      <c r="H5" s="3" t="str">
        <f t="shared" si="1"/>
        <v>Shift A</v>
      </c>
      <c r="I5" s="47">
        <f t="shared" si="0"/>
        <v>0.29166666666666669</v>
      </c>
      <c r="J5" s="1"/>
    </row>
    <row r="6" spans="1:11" x14ac:dyDescent="0.2">
      <c r="A6" s="13" t="s">
        <v>9</v>
      </c>
      <c r="B6" s="14">
        <v>0.44097222222222227</v>
      </c>
      <c r="C6" s="14">
        <v>0.54166666666666663</v>
      </c>
      <c r="D6" s="15" t="s">
        <v>10</v>
      </c>
      <c r="E6" s="15" t="s">
        <v>11</v>
      </c>
      <c r="F6" s="1">
        <v>0.33333333333333331</v>
      </c>
      <c r="G6" s="2" t="str">
        <f t="shared" si="2"/>
        <v>Shift A</v>
      </c>
      <c r="H6" s="3" t="str">
        <f t="shared" si="1"/>
        <v>Shift A</v>
      </c>
      <c r="I6" s="47">
        <f t="shared" si="0"/>
        <v>0.29166666666666669</v>
      </c>
      <c r="J6" s="1"/>
    </row>
    <row r="7" spans="1:11" x14ac:dyDescent="0.2">
      <c r="A7" s="16" t="s">
        <v>1</v>
      </c>
      <c r="B7" s="17">
        <v>0.54166666666666663</v>
      </c>
      <c r="C7" s="17">
        <v>0.72916666666666663</v>
      </c>
      <c r="D7" s="18" t="s">
        <v>12</v>
      </c>
      <c r="E7" s="18" t="s">
        <v>4</v>
      </c>
      <c r="F7" s="1">
        <v>0.20833333333333334</v>
      </c>
      <c r="G7" s="2" t="str">
        <f t="shared" si="2"/>
        <v>Shift A-C-N</v>
      </c>
      <c r="H7" s="3" t="str">
        <f t="shared" si="1"/>
        <v>Shift A-C-N</v>
      </c>
      <c r="I7" s="47">
        <f t="shared" si="0"/>
        <v>0.41666666666666669</v>
      </c>
      <c r="J7" s="1"/>
    </row>
    <row r="8" spans="1:11" x14ac:dyDescent="0.2">
      <c r="A8" s="19" t="s">
        <v>1</v>
      </c>
      <c r="B8" s="20">
        <v>0.58333333333333337</v>
      </c>
      <c r="C8" s="20">
        <v>0.58333333333333337</v>
      </c>
      <c r="D8" s="21" t="s">
        <v>5</v>
      </c>
      <c r="E8" s="21" t="s">
        <v>4</v>
      </c>
      <c r="F8" s="1">
        <v>0.25</v>
      </c>
      <c r="G8" s="2" t="str">
        <f t="shared" si="2"/>
        <v>Shift A</v>
      </c>
      <c r="H8" s="3" t="str">
        <f t="shared" si="1"/>
        <v>Shift A</v>
      </c>
      <c r="I8" s="47">
        <f t="shared" si="0"/>
        <v>0.29166666666666669</v>
      </c>
      <c r="J8" s="1"/>
    </row>
    <row r="9" spans="1:11" x14ac:dyDescent="0.2">
      <c r="A9" s="16" t="s">
        <v>1</v>
      </c>
      <c r="B9" s="17">
        <v>0.54166666666666663</v>
      </c>
      <c r="C9" s="17">
        <v>0.72916666666666663</v>
      </c>
      <c r="D9" s="42" t="s">
        <v>12</v>
      </c>
      <c r="E9" s="18" t="s">
        <v>4</v>
      </c>
      <c r="F9" s="1">
        <v>0.70833333333333337</v>
      </c>
      <c r="G9" s="2" t="str">
        <f t="shared" si="2"/>
        <v>Shift B</v>
      </c>
      <c r="H9" s="3" t="str">
        <f t="shared" si="1"/>
        <v>Shift B</v>
      </c>
      <c r="I9" s="47">
        <f t="shared" si="0"/>
        <v>0.29166666666666669</v>
      </c>
      <c r="J9" s="1"/>
    </row>
    <row r="10" spans="1:11" x14ac:dyDescent="0.2">
      <c r="A10" s="22" t="s">
        <v>13</v>
      </c>
      <c r="B10" s="23">
        <v>0.72916666666666663</v>
      </c>
      <c r="C10" s="23">
        <v>0.73263888888888884</v>
      </c>
      <c r="D10" s="24" t="s">
        <v>14</v>
      </c>
      <c r="E10" s="24" t="s">
        <v>8</v>
      </c>
      <c r="F10" s="1">
        <v>0.33333333333333331</v>
      </c>
      <c r="G10" s="2" t="str">
        <f t="shared" si="2"/>
        <v>Shift A</v>
      </c>
      <c r="H10" s="3" t="str">
        <f t="shared" si="1"/>
        <v>Shift A</v>
      </c>
      <c r="I10" s="47">
        <f t="shared" si="0"/>
        <v>0.29166666666666669</v>
      </c>
      <c r="J10" s="1"/>
    </row>
    <row r="11" spans="1:11" x14ac:dyDescent="0.2">
      <c r="A11" s="25" t="s">
        <v>15</v>
      </c>
      <c r="B11" s="26">
        <v>0.73263888888888884</v>
      </c>
      <c r="C11" s="26">
        <v>0.83333333333333337</v>
      </c>
      <c r="D11" s="27" t="s">
        <v>16</v>
      </c>
      <c r="E11" s="27" t="s">
        <v>11</v>
      </c>
      <c r="F11" s="1">
        <v>0.375</v>
      </c>
      <c r="G11" s="2" t="str">
        <f t="shared" si="2"/>
        <v>Shift A</v>
      </c>
      <c r="H11" s="3" t="str">
        <f t="shared" si="1"/>
        <v>Shift A</v>
      </c>
      <c r="I11" s="47">
        <f t="shared" si="0"/>
        <v>0.29166666666666669</v>
      </c>
      <c r="J11" s="1"/>
    </row>
    <row r="12" spans="1:11" x14ac:dyDescent="0.2">
      <c r="A12" s="28" t="s">
        <v>2</v>
      </c>
      <c r="B12" s="29">
        <v>0.83333333333333337</v>
      </c>
      <c r="C12" s="29">
        <v>0.125</v>
      </c>
      <c r="D12" s="30" t="s">
        <v>17</v>
      </c>
      <c r="E12" s="30" t="s">
        <v>4</v>
      </c>
      <c r="F12" s="1">
        <v>0.41666666666666669</v>
      </c>
      <c r="G12" s="2" t="str">
        <f t="shared" si="2"/>
        <v>Shift A</v>
      </c>
      <c r="H12" s="3" t="str">
        <f t="shared" si="1"/>
        <v>Shift A</v>
      </c>
      <c r="I12" s="47">
        <f t="shared" si="0"/>
        <v>0.29166666666666669</v>
      </c>
      <c r="J12" s="1"/>
    </row>
    <row r="13" spans="1:11" x14ac:dyDescent="0.2">
      <c r="A13" s="31" t="s">
        <v>2</v>
      </c>
      <c r="B13" s="32">
        <v>0.875</v>
      </c>
      <c r="C13" s="32">
        <v>0.875</v>
      </c>
      <c r="D13" s="33" t="s">
        <v>5</v>
      </c>
      <c r="E13" s="33" t="s">
        <v>4</v>
      </c>
      <c r="F13" s="1">
        <v>0.45833333333333331</v>
      </c>
      <c r="G13" s="2" t="str">
        <f t="shared" si="2"/>
        <v>Shift A-B-N</v>
      </c>
      <c r="H13" s="3" t="str">
        <f t="shared" si="1"/>
        <v>Shift A-B-N</v>
      </c>
      <c r="I13" s="47">
        <f t="shared" si="0"/>
        <v>0.41666666666666669</v>
      </c>
      <c r="J13" s="1"/>
    </row>
    <row r="14" spans="1:11" x14ac:dyDescent="0.2">
      <c r="A14" s="28" t="s">
        <v>2</v>
      </c>
      <c r="B14" s="29">
        <v>0.83333333333333337</v>
      </c>
      <c r="C14" s="29">
        <v>0.125</v>
      </c>
      <c r="D14" s="43" t="s">
        <v>17</v>
      </c>
      <c r="E14" s="30" t="s">
        <v>4</v>
      </c>
      <c r="F14" s="1">
        <v>0.5</v>
      </c>
      <c r="G14" s="2" t="str">
        <f t="shared" si="2"/>
        <v>Shift A-B-N</v>
      </c>
      <c r="H14" s="3" t="str">
        <f t="shared" si="1"/>
        <v>Shift A-B-N</v>
      </c>
      <c r="I14" s="47">
        <f t="shared" si="0"/>
        <v>0.41666666666666669</v>
      </c>
      <c r="J14" s="1"/>
    </row>
    <row r="15" spans="1:11" x14ac:dyDescent="0.2">
      <c r="A15" s="34" t="s">
        <v>18</v>
      </c>
      <c r="B15" s="35">
        <v>0.125</v>
      </c>
      <c r="C15" s="35">
        <v>0.12847222222222224</v>
      </c>
      <c r="D15" s="36" t="s">
        <v>19</v>
      </c>
      <c r="E15" s="36" t="s">
        <v>8</v>
      </c>
      <c r="F15" s="1">
        <v>0.54166666666666663</v>
      </c>
      <c r="G15" s="2" t="str">
        <f t="shared" si="2"/>
        <v>Shift B</v>
      </c>
      <c r="H15" s="3" t="str">
        <f t="shared" si="1"/>
        <v>Shift B</v>
      </c>
      <c r="I15" s="47">
        <f t="shared" si="0"/>
        <v>0.29166666666666669</v>
      </c>
      <c r="J15" s="1"/>
    </row>
    <row r="16" spans="1:11" x14ac:dyDescent="0.2">
      <c r="A16" s="37" t="s">
        <v>20</v>
      </c>
      <c r="B16" s="38">
        <v>0.12847222222222224</v>
      </c>
      <c r="C16" s="38">
        <v>0.25</v>
      </c>
      <c r="D16" s="39" t="s">
        <v>21</v>
      </c>
      <c r="E16" s="39" t="s">
        <v>11</v>
      </c>
      <c r="F16" s="1">
        <v>0.58333333333333337</v>
      </c>
      <c r="G16" s="2" t="str">
        <f t="shared" si="2"/>
        <v>Shift B</v>
      </c>
      <c r="H16" s="3" t="str">
        <f t="shared" si="1"/>
        <v>Shift B</v>
      </c>
      <c r="I16" s="47">
        <f t="shared" si="0"/>
        <v>0.29166666666666669</v>
      </c>
      <c r="J16" s="1"/>
    </row>
    <row r="17" spans="1:10" x14ac:dyDescent="0.2">
      <c r="F17" s="1">
        <v>0.625</v>
      </c>
      <c r="G17" s="2" t="str">
        <f t="shared" ref="G17:G24" si="3">IF(AND(F17&gt;=$B$2,F17&lt;$C$2),$A$2,IF(AND(F17&gt;=$B$5,F17&lt;$C$5),$A$5,IF(AND(F17&gt;=$B$6,F17&lt;$C$6),$A$6,IF(AND(F17&gt;=$B$7,F17&lt;$C$7),$A$7,IF(AND(F17&gt;=$B$10,F17&lt;$C$10),$A$10,IF(AND(F17&gt;=$B$11,F17&lt;$C$11),$A$11,IF(AND(F17&gt;=$B$12,F17&lt;IF(F17&gt;$C$12,($B$12+$C$12),$C$12)),$A$12,IF(AND(F17&gt;=$B$15,F17&lt;$C$15),$A$15,IF(AND(F17&gt;=$B$16,F17&lt;$C$16),$A$16)))))))))</f>
        <v>Shift B</v>
      </c>
      <c r="H17" s="3" t="str">
        <f t="shared" si="1"/>
        <v>Shift B</v>
      </c>
      <c r="I17" s="47">
        <f t="shared" si="0"/>
        <v>0.29166666666666669</v>
      </c>
      <c r="J17" s="1"/>
    </row>
    <row r="18" spans="1:10" x14ac:dyDescent="0.2">
      <c r="F18" s="1">
        <v>0.66666666666666663</v>
      </c>
      <c r="G18" s="2" t="str">
        <f t="shared" si="3"/>
        <v>Shift B</v>
      </c>
      <c r="H18" s="3" t="str">
        <f t="shared" si="1"/>
        <v>Shift B</v>
      </c>
      <c r="I18" s="47">
        <f t="shared" si="0"/>
        <v>0.29166666666666669</v>
      </c>
      <c r="J18" s="1"/>
    </row>
    <row r="19" spans="1:10" x14ac:dyDescent="0.2">
      <c r="A19" s="4" t="s">
        <v>0</v>
      </c>
      <c r="B19" s="44">
        <v>0.29166666666666669</v>
      </c>
      <c r="F19" s="1">
        <v>0.70833333333333337</v>
      </c>
      <c r="G19" s="2" t="str">
        <f t="shared" si="3"/>
        <v>Shift B</v>
      </c>
      <c r="H19" s="3" t="str">
        <f t="shared" si="1"/>
        <v>Shift B</v>
      </c>
      <c r="I19" s="47">
        <f t="shared" si="0"/>
        <v>0.29166666666666669</v>
      </c>
      <c r="J19" s="1"/>
    </row>
    <row r="20" spans="1:10" x14ac:dyDescent="0.2">
      <c r="A20" s="4"/>
      <c r="B20" s="44"/>
      <c r="F20" s="1">
        <v>0.75</v>
      </c>
      <c r="G20" s="2" t="str">
        <f t="shared" si="3"/>
        <v>Shift B-C-N</v>
      </c>
      <c r="H20" s="3" t="str">
        <f t="shared" si="1"/>
        <v>Shift B-C-N</v>
      </c>
      <c r="I20" s="47">
        <f t="shared" si="0"/>
        <v>0.41666666666666669</v>
      </c>
      <c r="J20" s="1"/>
    </row>
    <row r="21" spans="1:10" x14ac:dyDescent="0.2">
      <c r="A21" s="4"/>
      <c r="B21" s="44"/>
      <c r="F21" s="1">
        <v>0.79166666666666663</v>
      </c>
      <c r="G21" s="2" t="str">
        <f t="shared" si="3"/>
        <v>Shift B-C-N</v>
      </c>
      <c r="H21" s="3" t="str">
        <f t="shared" si="1"/>
        <v>Shift B-C-N</v>
      </c>
      <c r="I21" s="47">
        <f t="shared" si="0"/>
        <v>0.41666666666666669</v>
      </c>
      <c r="J21" s="1"/>
    </row>
    <row r="22" spans="1:10" x14ac:dyDescent="0.2">
      <c r="A22" s="16" t="s">
        <v>1</v>
      </c>
      <c r="B22" s="45">
        <v>0.29166666666666669</v>
      </c>
      <c r="F22" s="1">
        <v>0.83333333333333337</v>
      </c>
      <c r="G22" s="2" t="str">
        <f t="shared" si="3"/>
        <v>Shift C</v>
      </c>
      <c r="H22" s="3" t="str">
        <f t="shared" si="1"/>
        <v>Shift C</v>
      </c>
      <c r="I22" s="47">
        <f t="shared" si="0"/>
        <v>0.41666666666666669</v>
      </c>
      <c r="J22" s="1"/>
    </row>
    <row r="23" spans="1:10" x14ac:dyDescent="0.2">
      <c r="A23" s="16"/>
      <c r="B23" s="45"/>
      <c r="F23" s="1">
        <v>0.875</v>
      </c>
      <c r="G23" s="2" t="str">
        <f t="shared" si="3"/>
        <v>Shift C</v>
      </c>
      <c r="H23" s="3" t="str">
        <f t="shared" si="1"/>
        <v>Shift C</v>
      </c>
      <c r="I23" s="47">
        <f t="shared" si="0"/>
        <v>0.41666666666666669</v>
      </c>
      <c r="J23" s="1"/>
    </row>
    <row r="24" spans="1:10" x14ac:dyDescent="0.2">
      <c r="A24" s="16"/>
      <c r="B24" s="45"/>
      <c r="F24" s="1">
        <v>0.91666666666666663</v>
      </c>
      <c r="G24" s="2" t="str">
        <f t="shared" si="3"/>
        <v>Shift C</v>
      </c>
      <c r="H24" s="3" t="str">
        <f t="shared" si="1"/>
        <v>Shift C</v>
      </c>
      <c r="I24" s="47">
        <f t="shared" si="0"/>
        <v>0.41666666666666669</v>
      </c>
      <c r="J24" s="1"/>
    </row>
    <row r="25" spans="1:10" x14ac:dyDescent="0.2">
      <c r="A25" s="28" t="s">
        <v>2</v>
      </c>
      <c r="B25" s="46">
        <v>0.41666666666666669</v>
      </c>
      <c r="F25" s="1">
        <v>0.95833333333333337</v>
      </c>
      <c r="G25" s="2" t="str">
        <f>IF(AND(F25&gt;=$B$2,F25&lt;$C$2),$A$2,IF(AND(F25&gt;=$B$5,F25&lt;$C$5),$A$5,IF(AND(F25&gt;=$B$6,F25&lt;$C$6),$A$6,IF(AND(F25&gt;=$B$7,F25&lt;$C$7),$A$7,IF(AND(F25&gt;=$B$10,F25&lt;$C$10),$A$10,IF(AND(F25&gt;=$B$11,F25&lt;$C$11),$A$11,IF(AND(F25&gt;=$B$12,F25&lt;IF(F25&gt;$C$12,(F25+$C$12),$C$12)),$A$12,IF(AND(F25&gt;=$B$15,F25&lt;$C$15),$A$15,IF(AND(F25&gt;=$B$16,F25&lt;$C$16),$A$16)))))))))</f>
        <v>Shift C</v>
      </c>
      <c r="H25" s="3" t="str">
        <f t="shared" si="1"/>
        <v>Shift C</v>
      </c>
      <c r="I25" s="47">
        <f t="shared" si="0"/>
        <v>0.41666666666666669</v>
      </c>
      <c r="J25" s="1"/>
    </row>
    <row r="26" spans="1:10" x14ac:dyDescent="0.2">
      <c r="A26" s="28"/>
      <c r="B26" s="46"/>
      <c r="F26" s="1"/>
      <c r="G26" s="2"/>
    </row>
    <row r="27" spans="1:10" x14ac:dyDescent="0.2">
      <c r="A27" s="28"/>
      <c r="B27" s="46"/>
      <c r="F27" s="1"/>
      <c r="G27" s="2"/>
    </row>
    <row r="28" spans="1:10" x14ac:dyDescent="0.2">
      <c r="F28" s="1"/>
      <c r="G28" s="2"/>
    </row>
  </sheetData>
  <conditionalFormatting sqref="G2:G28">
    <cfRule type="containsText" dxfId="1" priority="1" operator="containsText" text="False">
      <formula>NOT(ISERROR(SEARCH("False",G2)))</formula>
    </cfRule>
  </conditionalFormatting>
  <pageMargins left="0.7" right="0.7" top="0.75" bottom="0.75" header="0.3" footer="0.3"/>
  <pageSetup paperSize="9" orientation="portrait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2AA38-26EA-4E0A-8A46-DD6DEF08F576}">
  <dimension ref="A1:L28"/>
  <sheetViews>
    <sheetView tabSelected="1" workbookViewId="0">
      <selection activeCell="F4" sqref="F4"/>
    </sheetView>
  </sheetViews>
  <sheetFormatPr baseColWidth="10" defaultColWidth="8.83203125" defaultRowHeight="15" x14ac:dyDescent="0.2"/>
  <cols>
    <col min="1" max="1" width="10" bestFit="1" customWidth="1"/>
    <col min="2" max="2" width="10" customWidth="1"/>
    <col min="3" max="3" width="11.5" bestFit="1" customWidth="1"/>
    <col min="4" max="4" width="26.1640625" bestFit="1" customWidth="1"/>
    <col min="5" max="5" width="12.33203125" bestFit="1" customWidth="1"/>
    <col min="6" max="6" width="13.83203125" bestFit="1" customWidth="1"/>
    <col min="7" max="7" width="13.33203125" bestFit="1" customWidth="1"/>
    <col min="8" max="8" width="10.83203125" bestFit="1" customWidth="1"/>
    <col min="9" max="9" width="10.83203125" customWidth="1"/>
    <col min="11" max="11" width="11" bestFit="1" customWidth="1"/>
    <col min="12" max="12" width="5.5" bestFit="1" customWidth="1"/>
  </cols>
  <sheetData>
    <row r="1" spans="1:12" x14ac:dyDescent="0.2">
      <c r="A1" s="40" t="s">
        <v>22</v>
      </c>
      <c r="B1" s="40"/>
      <c r="C1" s="40" t="s">
        <v>23</v>
      </c>
      <c r="D1" s="40" t="s">
        <v>24</v>
      </c>
      <c r="E1" s="40" t="s">
        <v>25</v>
      </c>
      <c r="F1" s="40" t="s">
        <v>26</v>
      </c>
      <c r="G1" s="40" t="s">
        <v>27</v>
      </c>
      <c r="H1" s="40" t="s">
        <v>28</v>
      </c>
      <c r="I1" s="40" t="s">
        <v>30</v>
      </c>
      <c r="J1" s="40" t="s">
        <v>29</v>
      </c>
      <c r="K1" s="40" t="s">
        <v>31</v>
      </c>
      <c r="L1" s="40" t="s">
        <v>32</v>
      </c>
    </row>
    <row r="2" spans="1:12" x14ac:dyDescent="0.2">
      <c r="A2" s="4" t="s">
        <v>0</v>
      </c>
      <c r="B2" s="5">
        <v>0.25</v>
      </c>
      <c r="C2" s="5">
        <v>0.4375</v>
      </c>
      <c r="D2" s="6" t="s">
        <v>3</v>
      </c>
      <c r="E2" s="6" t="s">
        <v>4</v>
      </c>
      <c r="F2" s="1">
        <v>4.1666666666666664E-2</v>
      </c>
      <c r="G2" s="2" t="str" cm="1">
        <f t="array" ref="G2">_xlfn.IFS(
AND(F2&gt;=$B$2,F2&lt;$C$2),$A$2,
AND(F2&gt;=$B$5,F2&lt;$C$5),$A$5,
AND(F2&gt;=$B$6,F2&lt;$C$6),$A$6,
AND(F2&gt;=$B$7,F2&lt;$C$7),$A$7,
AND(F2&gt;=$B$10,F2&lt;$C$10),$A$10,
AND(F2&gt;=$B$11,F2&lt;$C$11),$A$11,
AND(F2&gt;=$B$12,F2&gt;$C$12),$A$12,
AND(F2&gt;=$B$15,F2&lt;$C$15),$A$15,
AND(F2&gt;=$B$16,F2&lt;$C$16),$A$16,
AND(F2&gt;0,F2&lt;=0.16),$A$13
)</f>
        <v>Shift C</v>
      </c>
      <c r="H2" s="3" t="str">
        <f>IF(G2=FALSE,"Shift C",G2)</f>
        <v>Shift C</v>
      </c>
      <c r="I2" s="47">
        <f t="shared" ref="I2:I25" si="0">IF(H2=$A$19,$B$19,IF(H2=$A$22,$B$22,$B$25))</f>
        <v>0.41666666666666669</v>
      </c>
      <c r="J2" s="1">
        <v>0.29166666666666669</v>
      </c>
      <c r="K2" s="48">
        <f>IF(F2&gt;J2,("24:00"-F2+J2),J2-F2)</f>
        <v>0.25</v>
      </c>
      <c r="L2" s="49">
        <f>K2-I2</f>
        <v>-0.16666666666666669</v>
      </c>
    </row>
    <row r="3" spans="1:12" x14ac:dyDescent="0.2">
      <c r="A3" s="7" t="s">
        <v>0</v>
      </c>
      <c r="B3" s="8">
        <v>0.29166666666666669</v>
      </c>
      <c r="C3" s="8">
        <v>0.29166666666666669</v>
      </c>
      <c r="D3" s="9" t="s">
        <v>5</v>
      </c>
      <c r="E3" s="9" t="s">
        <v>4</v>
      </c>
      <c r="F3" s="1">
        <v>8.3333333333333329E-2</v>
      </c>
      <c r="G3" s="2" t="str" cm="1">
        <f t="array" ref="G3">_xlfn.IFS(
AND(F3&gt;=$B$2,F3&lt;$C$2),$A$2,
AND(F3&gt;=$B$5,F3&lt;$C$5),$A$5,
AND(F3&gt;=$B$6,F3&lt;$C$6),$A$6,
AND(F3&gt;=$B$7,F3&lt;$C$7),$A$7,
AND(F3&gt;=$B$10,F3&lt;$C$10),$A$10,
AND(F3&gt;=$B$11,F3&lt;$C$11),$A$11,
AND(F3&gt;=$B$12,F3&gt;$C$12),$A$12,
AND(F3&gt;=$B$15,F3&lt;$C$15),$A$15,
AND(F3&gt;=$B$16,F3&lt;$C$16),$A$16,
AND(F3&gt;0,F3&lt;=0.16),$A$13
)</f>
        <v>Shift C</v>
      </c>
      <c r="H3" s="3" t="str">
        <f t="shared" ref="H3:H25" si="1">IF(G3=FALSE,"Shift C",G3)</f>
        <v>Shift C</v>
      </c>
      <c r="I3" s="47">
        <f t="shared" si="0"/>
        <v>0.41666666666666669</v>
      </c>
      <c r="J3" s="1">
        <v>0.875</v>
      </c>
      <c r="K3" s="48">
        <f t="shared" ref="K3:K25" si="2">IF(F3&gt;J3,("24:00"-F3+J3),J3-F3)</f>
        <v>0.79166666666666663</v>
      </c>
      <c r="L3" s="49">
        <f t="shared" ref="L3:L25" si="3">K3-I3</f>
        <v>0.37499999999999994</v>
      </c>
    </row>
    <row r="4" spans="1:12" x14ac:dyDescent="0.2">
      <c r="A4" s="4" t="s">
        <v>0</v>
      </c>
      <c r="B4" s="5">
        <v>0.25</v>
      </c>
      <c r="C4" s="5">
        <v>0.4375</v>
      </c>
      <c r="D4" s="41" t="s">
        <v>3</v>
      </c>
      <c r="E4" s="6" t="s">
        <v>4</v>
      </c>
      <c r="F4" s="1">
        <v>0.29166666666666669</v>
      </c>
      <c r="G4" s="2" t="str" cm="1">
        <f t="array" ref="G4">_xlfn.IFS(
AND(F4&gt;=$B$2,F4&lt;$C$2),$A$2,
AND(F4&gt;=$B$5,F4&lt;$C$5),$A$5,
AND(F4&gt;=$B$6,F4&lt;$C$6),$A$6,
AND(F4&gt;=$B$7,F4&lt;$C$7),$A$7,
AND(F4&gt;=$B$10,F4&lt;$C$10),$A$10,
AND(F4&gt;=$B$11,F4&lt;$C$11),$A$11,
AND(F4&gt;=$B$12,F4&gt;$C$12),$A$12,
AND(F4&gt;=$B$15,F4&lt;$C$15),$A$15,
AND(F4&gt;=$B$16,F4&lt;$C$16),$A$16,
AND(F4&gt;0,F4&lt;=0.16),$A$13
)</f>
        <v>Shift A</v>
      </c>
      <c r="H4" s="3" t="str">
        <f t="shared" si="1"/>
        <v>Shift A</v>
      </c>
      <c r="I4" s="47">
        <f t="shared" si="0"/>
        <v>0.29166666666666669</v>
      </c>
      <c r="J4" s="1">
        <v>0.79166666666666663</v>
      </c>
      <c r="K4" s="48">
        <f t="shared" si="2"/>
        <v>0.49999999999999994</v>
      </c>
      <c r="L4" s="49">
        <f t="shared" si="3"/>
        <v>0.20833333333333326</v>
      </c>
    </row>
    <row r="5" spans="1:12" x14ac:dyDescent="0.2">
      <c r="A5" s="10" t="s">
        <v>6</v>
      </c>
      <c r="B5" s="11">
        <v>0.4375</v>
      </c>
      <c r="C5" s="11">
        <v>0.44097222222222227</v>
      </c>
      <c r="D5" s="12" t="s">
        <v>7</v>
      </c>
      <c r="E5" s="12" t="s">
        <v>8</v>
      </c>
      <c r="F5" s="1">
        <v>0.3125</v>
      </c>
      <c r="G5" s="2" t="str" cm="1">
        <f t="array" ref="G5">_xlfn.IFS(
AND(F5&gt;=$B$2,F5&lt;$C$2),$A$2,
AND(F5&gt;=$B$5,F5&lt;$C$5),$A$5,
AND(F5&gt;=$B$6,F5&lt;$C$6),$A$6,
AND(F5&gt;=$B$7,F5&lt;$C$7),$A$7,
AND(F5&gt;=$B$10,F5&lt;$C$10),$A$10,
AND(F5&gt;=$B$11,F5&lt;$C$11),$A$11,
AND(F5&gt;=$B$12,F5&gt;$C$12),$A$12,
AND(F5&gt;=$B$15,F5&lt;$C$15),$A$15,
AND(F5&gt;=$B$16,F5&lt;$C$16),$A$16,
AND(F5&gt;0,F5&lt;=0.16),$A$13
)</f>
        <v>Shift A</v>
      </c>
      <c r="H5" s="3" t="str">
        <f t="shared" si="1"/>
        <v>Shift A</v>
      </c>
      <c r="I5" s="47">
        <f t="shared" si="0"/>
        <v>0.29166666666666669</v>
      </c>
      <c r="J5" s="1"/>
      <c r="K5" s="48">
        <f t="shared" si="2"/>
        <v>0.6875</v>
      </c>
      <c r="L5" s="49">
        <f t="shared" si="3"/>
        <v>0.39583333333333331</v>
      </c>
    </row>
    <row r="6" spans="1:12" x14ac:dyDescent="0.2">
      <c r="A6" s="13" t="s">
        <v>9</v>
      </c>
      <c r="B6" s="14">
        <v>0.44097222222222227</v>
      </c>
      <c r="C6" s="14">
        <v>0.54166666666666663</v>
      </c>
      <c r="D6" s="15" t="s">
        <v>10</v>
      </c>
      <c r="E6" s="15" t="s">
        <v>11</v>
      </c>
      <c r="F6" s="1">
        <v>0.33333333333333331</v>
      </c>
      <c r="G6" s="2" t="str" cm="1">
        <f t="array" ref="G6">_xlfn.IFS(
AND(F6&gt;=$B$2,F6&lt;$C$2),$A$2,
AND(F6&gt;=$B$5,F6&lt;$C$5),$A$5,
AND(F6&gt;=$B$6,F6&lt;$C$6),$A$6,
AND(F6&gt;=$B$7,F6&lt;$C$7),$A$7,
AND(F6&gt;=$B$10,F6&lt;$C$10),$A$10,
AND(F6&gt;=$B$11,F6&lt;$C$11),$A$11,
AND(F6&gt;=$B$12,F6&gt;$C$12),$A$12,
AND(F6&gt;=$B$15,F6&lt;$C$15),$A$15,
AND(F6&gt;=$B$16,F6&lt;$C$16),$A$16,
AND(F6&gt;0,F6&lt;=0.16),$A$13
)</f>
        <v>Shift A</v>
      </c>
      <c r="H6" s="3" t="str">
        <f t="shared" si="1"/>
        <v>Shift A</v>
      </c>
      <c r="I6" s="47">
        <f t="shared" si="0"/>
        <v>0.29166666666666669</v>
      </c>
      <c r="J6" s="1"/>
      <c r="K6" s="48">
        <f t="shared" si="2"/>
        <v>0.66666666666666674</v>
      </c>
      <c r="L6" s="49">
        <f t="shared" si="3"/>
        <v>0.37500000000000006</v>
      </c>
    </row>
    <row r="7" spans="1:12" x14ac:dyDescent="0.2">
      <c r="A7" s="16" t="s">
        <v>1</v>
      </c>
      <c r="B7" s="17">
        <v>0.54166666666666663</v>
      </c>
      <c r="C7" s="17">
        <v>0.72916666666666663</v>
      </c>
      <c r="D7" s="18" t="s">
        <v>12</v>
      </c>
      <c r="E7" s="18" t="s">
        <v>4</v>
      </c>
      <c r="F7" s="1">
        <v>0.20833333333333334</v>
      </c>
      <c r="G7" s="2" t="str" cm="1">
        <f t="array" ref="G7">_xlfn.IFS(
AND(F7&gt;=$B$2,F7&lt;$C$2),$A$2,
AND(F7&gt;=$B$5,F7&lt;$C$5),$A$5,
AND(F7&gt;=$B$6,F7&lt;$C$6),$A$6,
AND(F7&gt;=$B$7,F7&lt;$C$7),$A$7,
AND(F7&gt;=$B$10,F7&lt;$C$10),$A$10,
AND(F7&gt;=$B$11,F7&lt;$C$11),$A$11,
AND(F7&gt;=$B$12,F7&gt;$C$12),$A$12,
AND(F7&gt;=$B$15,F7&lt;$C$15),$A$15,
AND(F7&gt;=$B$16,F7&lt;$C$16),$A$16,
AND(F7&gt;0,F7&lt;=0.16),$A$13
)</f>
        <v>Shift A-C-N</v>
      </c>
      <c r="H7" s="3" t="str">
        <f t="shared" si="1"/>
        <v>Shift A-C-N</v>
      </c>
      <c r="I7" s="47">
        <f t="shared" si="0"/>
        <v>0.41666666666666669</v>
      </c>
      <c r="J7" s="1"/>
      <c r="K7" s="48">
        <f t="shared" si="2"/>
        <v>0.79166666666666663</v>
      </c>
      <c r="L7" s="49">
        <f t="shared" si="3"/>
        <v>0.37499999999999994</v>
      </c>
    </row>
    <row r="8" spans="1:12" x14ac:dyDescent="0.2">
      <c r="A8" s="19" t="s">
        <v>1</v>
      </c>
      <c r="B8" s="20">
        <v>0.58333333333333337</v>
      </c>
      <c r="C8" s="20">
        <v>0.58333333333333337</v>
      </c>
      <c r="D8" s="21" t="s">
        <v>5</v>
      </c>
      <c r="E8" s="21" t="s">
        <v>4</v>
      </c>
      <c r="F8" s="1">
        <v>0.25</v>
      </c>
      <c r="G8" s="2" t="str" cm="1">
        <f t="array" ref="G8">_xlfn.IFS(
AND(F8&gt;=$B$2,F8&lt;$C$2),$A$2,
AND(F8&gt;=$B$5,F8&lt;$C$5),$A$5,
AND(F8&gt;=$B$6,F8&lt;$C$6),$A$6,
AND(F8&gt;=$B$7,F8&lt;$C$7),$A$7,
AND(F8&gt;=$B$10,F8&lt;$C$10),$A$10,
AND(F8&gt;=$B$11,F8&lt;$C$11),$A$11,
AND(F8&gt;=$B$12,F8&gt;$C$12),$A$12,
AND(F8&gt;=$B$15,F8&lt;$C$15),$A$15,
AND(F8&gt;=$B$16,F8&lt;$C$16),$A$16,
AND(F8&gt;0,F8&lt;=0.16),$A$13
)</f>
        <v>Shift A</v>
      </c>
      <c r="H8" s="3" t="str">
        <f t="shared" si="1"/>
        <v>Shift A</v>
      </c>
      <c r="I8" s="47">
        <f t="shared" si="0"/>
        <v>0.29166666666666669</v>
      </c>
      <c r="J8" s="1"/>
      <c r="K8" s="48">
        <f t="shared" si="2"/>
        <v>0.75</v>
      </c>
      <c r="L8" s="49">
        <f t="shared" si="3"/>
        <v>0.45833333333333331</v>
      </c>
    </row>
    <row r="9" spans="1:12" x14ac:dyDescent="0.2">
      <c r="A9" s="16" t="s">
        <v>1</v>
      </c>
      <c r="B9" s="17">
        <v>0.54166666666666663</v>
      </c>
      <c r="C9" s="17">
        <v>0.72916666666666663</v>
      </c>
      <c r="D9" s="42" t="s">
        <v>12</v>
      </c>
      <c r="E9" s="18" t="s">
        <v>4</v>
      </c>
      <c r="F9" s="1">
        <v>0.70833333333333337</v>
      </c>
      <c r="G9" s="2" t="str" cm="1">
        <f t="array" ref="G9">_xlfn.IFS(
AND(F9&gt;=$B$2,F9&lt;$C$2),$A$2,
AND(F9&gt;=$B$5,F9&lt;$C$5),$A$5,
AND(F9&gt;=$B$6,F9&lt;$C$6),$A$6,
AND(F9&gt;=$B$7,F9&lt;$C$7),$A$7,
AND(F9&gt;=$B$10,F9&lt;$C$10),$A$10,
AND(F9&gt;=$B$11,F9&lt;$C$11),$A$11,
AND(F9&gt;=$B$12,F9&gt;$C$12),$A$12,
AND(F9&gt;=$B$15,F9&lt;$C$15),$A$15,
AND(F9&gt;=$B$16,F9&lt;$C$16),$A$16,
AND(F9&gt;0,F9&lt;=0.16),$A$13
)</f>
        <v>Shift B</v>
      </c>
      <c r="H9" s="3" t="str">
        <f t="shared" si="1"/>
        <v>Shift B</v>
      </c>
      <c r="I9" s="47">
        <f t="shared" si="0"/>
        <v>0.29166666666666669</v>
      </c>
      <c r="J9" s="1"/>
      <c r="K9" s="48">
        <f t="shared" si="2"/>
        <v>0.29166666666666663</v>
      </c>
      <c r="L9" s="49">
        <f t="shared" si="3"/>
        <v>0</v>
      </c>
    </row>
    <row r="10" spans="1:12" x14ac:dyDescent="0.2">
      <c r="A10" s="22" t="s">
        <v>13</v>
      </c>
      <c r="B10" s="23">
        <v>0.72916666666666663</v>
      </c>
      <c r="C10" s="23">
        <v>0.73263888888888884</v>
      </c>
      <c r="D10" s="24" t="s">
        <v>14</v>
      </c>
      <c r="E10" s="24" t="s">
        <v>8</v>
      </c>
      <c r="F10" s="1">
        <v>0.33333333333333331</v>
      </c>
      <c r="G10" s="2" t="str" cm="1">
        <f t="array" ref="G10">_xlfn.IFS(
AND(F10&gt;=$B$2,F10&lt;$C$2),$A$2,
AND(F10&gt;=$B$5,F10&lt;$C$5),$A$5,
AND(F10&gt;=$B$6,F10&lt;$C$6),$A$6,
AND(F10&gt;=$B$7,F10&lt;$C$7),$A$7,
AND(F10&gt;=$B$10,F10&lt;$C$10),$A$10,
AND(F10&gt;=$B$11,F10&lt;$C$11),$A$11,
AND(F10&gt;=$B$12,F10&gt;$C$12),$A$12,
AND(F10&gt;=$B$15,F10&lt;$C$15),$A$15,
AND(F10&gt;=$B$16,F10&lt;$C$16),$A$16,
AND(F10&gt;0,F10&lt;=0.16),$A$13
)</f>
        <v>Shift A</v>
      </c>
      <c r="H10" s="3" t="str">
        <f t="shared" si="1"/>
        <v>Shift A</v>
      </c>
      <c r="I10" s="47">
        <f t="shared" si="0"/>
        <v>0.29166666666666669</v>
      </c>
      <c r="J10" s="1"/>
      <c r="K10" s="48">
        <f t="shared" si="2"/>
        <v>0.66666666666666674</v>
      </c>
      <c r="L10" s="49">
        <f t="shared" si="3"/>
        <v>0.37500000000000006</v>
      </c>
    </row>
    <row r="11" spans="1:12" x14ac:dyDescent="0.2">
      <c r="A11" s="25" t="s">
        <v>15</v>
      </c>
      <c r="B11" s="26">
        <v>0.73263888888888884</v>
      </c>
      <c r="C11" s="26">
        <v>0.83333333333333337</v>
      </c>
      <c r="D11" s="27" t="s">
        <v>16</v>
      </c>
      <c r="E11" s="27" t="s">
        <v>11</v>
      </c>
      <c r="F11" s="1">
        <v>0.375</v>
      </c>
      <c r="G11" s="2" t="str" cm="1">
        <f t="array" ref="G11">_xlfn.IFS(
AND(F11&gt;=$B$2,F11&lt;$C$2),$A$2,
AND(F11&gt;=$B$5,F11&lt;$C$5),$A$5,
AND(F11&gt;=$B$6,F11&lt;$C$6),$A$6,
AND(F11&gt;=$B$7,F11&lt;$C$7),$A$7,
AND(F11&gt;=$B$10,F11&lt;$C$10),$A$10,
AND(F11&gt;=$B$11,F11&lt;$C$11),$A$11,
AND(F11&gt;=$B$12,F11&gt;$C$12),$A$12,
AND(F11&gt;=$B$15,F11&lt;$C$15),$A$15,
AND(F11&gt;=$B$16,F11&lt;$C$16),$A$16,
AND(F11&gt;0,F11&lt;=0.16),$A$13
)</f>
        <v>Shift A</v>
      </c>
      <c r="H11" s="3" t="str">
        <f t="shared" si="1"/>
        <v>Shift A</v>
      </c>
      <c r="I11" s="47">
        <f t="shared" si="0"/>
        <v>0.29166666666666669</v>
      </c>
      <c r="J11" s="1"/>
      <c r="K11" s="48">
        <f t="shared" si="2"/>
        <v>0.625</v>
      </c>
      <c r="L11" s="49">
        <f t="shared" si="3"/>
        <v>0.33333333333333331</v>
      </c>
    </row>
    <row r="12" spans="1:12" x14ac:dyDescent="0.2">
      <c r="A12" s="28" t="s">
        <v>2</v>
      </c>
      <c r="B12" s="29">
        <v>0.83333333333333337</v>
      </c>
      <c r="C12" s="29">
        <v>0.125</v>
      </c>
      <c r="D12" s="30" t="s">
        <v>17</v>
      </c>
      <c r="E12" s="30" t="s">
        <v>4</v>
      </c>
      <c r="F12" s="1">
        <v>0.41666666666666669</v>
      </c>
      <c r="G12" s="2" t="str" cm="1">
        <f t="array" ref="G12">_xlfn.IFS(
AND(F12&gt;=$B$2,F12&lt;$C$2),$A$2,
AND(F12&gt;=$B$5,F12&lt;$C$5),$A$5,
AND(F12&gt;=$B$6,F12&lt;$C$6),$A$6,
AND(F12&gt;=$B$7,F12&lt;$C$7),$A$7,
AND(F12&gt;=$B$10,F12&lt;$C$10),$A$10,
AND(F12&gt;=$B$11,F12&lt;$C$11),$A$11,
AND(F12&gt;=$B$12,F12&gt;$C$12),$A$12,
AND(F12&gt;=$B$15,F12&lt;$C$15),$A$15,
AND(F12&gt;=$B$16,F12&lt;$C$16),$A$16,
AND(F12&gt;0,F12&lt;=0.16),$A$13
)</f>
        <v>Shift A</v>
      </c>
      <c r="H12" s="3" t="str">
        <f t="shared" si="1"/>
        <v>Shift A</v>
      </c>
      <c r="I12" s="47">
        <f t="shared" si="0"/>
        <v>0.29166666666666669</v>
      </c>
      <c r="J12" s="1"/>
      <c r="K12" s="48">
        <f t="shared" si="2"/>
        <v>0.58333333333333326</v>
      </c>
      <c r="L12" s="49">
        <f t="shared" si="3"/>
        <v>0.29166666666666657</v>
      </c>
    </row>
    <row r="13" spans="1:12" x14ac:dyDescent="0.2">
      <c r="A13" s="31" t="s">
        <v>2</v>
      </c>
      <c r="B13" s="32">
        <v>0.875</v>
      </c>
      <c r="C13" s="32">
        <v>0.875</v>
      </c>
      <c r="D13" s="33" t="s">
        <v>5</v>
      </c>
      <c r="E13" s="33" t="s">
        <v>4</v>
      </c>
      <c r="F13" s="1">
        <v>0.45833333333333331</v>
      </c>
      <c r="G13" s="2" t="str" cm="1">
        <f t="array" ref="G13">_xlfn.IFS(
AND(F13&gt;=$B$2,F13&lt;$C$2),$A$2,
AND(F13&gt;=$B$5,F13&lt;$C$5),$A$5,
AND(F13&gt;=$B$6,F13&lt;$C$6),$A$6,
AND(F13&gt;=$B$7,F13&lt;$C$7),$A$7,
AND(F13&gt;=$B$10,F13&lt;$C$10),$A$10,
AND(F13&gt;=$B$11,F13&lt;$C$11),$A$11,
AND(F13&gt;=$B$12,F13&gt;$C$12),$A$12,
AND(F13&gt;=$B$15,F13&lt;$C$15),$A$15,
AND(F13&gt;=$B$16,F13&lt;$C$16),$A$16,
AND(F13&gt;0,F13&lt;=0.16),$A$13
)</f>
        <v>Shift A-B-N</v>
      </c>
      <c r="H13" s="3" t="str">
        <f t="shared" si="1"/>
        <v>Shift A-B-N</v>
      </c>
      <c r="I13" s="47">
        <f t="shared" si="0"/>
        <v>0.41666666666666669</v>
      </c>
      <c r="J13" s="1"/>
      <c r="K13" s="48">
        <f t="shared" si="2"/>
        <v>0.54166666666666674</v>
      </c>
      <c r="L13" s="49">
        <f t="shared" si="3"/>
        <v>0.12500000000000006</v>
      </c>
    </row>
    <row r="14" spans="1:12" x14ac:dyDescent="0.2">
      <c r="A14" s="28" t="s">
        <v>2</v>
      </c>
      <c r="B14" s="29">
        <v>0.83333333333333337</v>
      </c>
      <c r="C14" s="29">
        <v>0.125</v>
      </c>
      <c r="D14" s="43" t="s">
        <v>17</v>
      </c>
      <c r="E14" s="30" t="s">
        <v>4</v>
      </c>
      <c r="F14" s="1">
        <v>0.5</v>
      </c>
      <c r="G14" s="2" t="str" cm="1">
        <f t="array" ref="G14">_xlfn.IFS(
AND(F14&gt;=$B$2,F14&lt;$C$2),$A$2,
AND(F14&gt;=$B$5,F14&lt;$C$5),$A$5,
AND(F14&gt;=$B$6,F14&lt;$C$6),$A$6,
AND(F14&gt;=$B$7,F14&lt;$C$7),$A$7,
AND(F14&gt;=$B$10,F14&lt;$C$10),$A$10,
AND(F14&gt;=$B$11,F14&lt;$C$11),$A$11,
AND(F14&gt;=$B$12,F14&gt;$C$12),$A$12,
AND(F14&gt;=$B$15,F14&lt;$C$15),$A$15,
AND(F14&gt;=$B$16,F14&lt;$C$16),$A$16,
AND(F14&gt;0,F14&lt;=0.16),$A$13
)</f>
        <v>Shift A-B-N</v>
      </c>
      <c r="H14" s="3" t="str">
        <f t="shared" si="1"/>
        <v>Shift A-B-N</v>
      </c>
      <c r="I14" s="47">
        <f t="shared" si="0"/>
        <v>0.41666666666666669</v>
      </c>
      <c r="J14" s="1"/>
      <c r="K14" s="48">
        <f t="shared" si="2"/>
        <v>0.5</v>
      </c>
      <c r="L14" s="49">
        <f t="shared" si="3"/>
        <v>8.3333333333333315E-2</v>
      </c>
    </row>
    <row r="15" spans="1:12" x14ac:dyDescent="0.2">
      <c r="A15" s="34" t="s">
        <v>18</v>
      </c>
      <c r="B15" s="35">
        <v>0.125</v>
      </c>
      <c r="C15" s="35">
        <v>0.12847222222222224</v>
      </c>
      <c r="D15" s="36" t="s">
        <v>19</v>
      </c>
      <c r="E15" s="36" t="s">
        <v>8</v>
      </c>
      <c r="F15" s="1">
        <v>0.54166666666666663</v>
      </c>
      <c r="G15" s="2" t="str" cm="1">
        <f t="array" ref="G15">_xlfn.IFS(
AND(F15&gt;=$B$2,F15&lt;$C$2),$A$2,
AND(F15&gt;=$B$5,F15&lt;$C$5),$A$5,
AND(F15&gt;=$B$6,F15&lt;$C$6),$A$6,
AND(F15&gt;=$B$7,F15&lt;$C$7),$A$7,
AND(F15&gt;=$B$10,F15&lt;$C$10),$A$10,
AND(F15&gt;=$B$11,F15&lt;$C$11),$A$11,
AND(F15&gt;=$B$12,F15&gt;$C$12),$A$12,
AND(F15&gt;=$B$15,F15&lt;$C$15),$A$15,
AND(F15&gt;=$B$16,F15&lt;$C$16),$A$16,
AND(F15&gt;0,F15&lt;=0.16),$A$13
)</f>
        <v>Shift B</v>
      </c>
      <c r="H15" s="3" t="str">
        <f t="shared" si="1"/>
        <v>Shift B</v>
      </c>
      <c r="I15" s="47">
        <f t="shared" si="0"/>
        <v>0.29166666666666669</v>
      </c>
      <c r="J15" s="1"/>
      <c r="K15" s="48">
        <f t="shared" si="2"/>
        <v>0.45833333333333337</v>
      </c>
      <c r="L15" s="49">
        <f t="shared" si="3"/>
        <v>0.16666666666666669</v>
      </c>
    </row>
    <row r="16" spans="1:12" x14ac:dyDescent="0.2">
      <c r="A16" s="37" t="s">
        <v>20</v>
      </c>
      <c r="B16" s="38">
        <v>0.12847222222222224</v>
      </c>
      <c r="C16" s="38">
        <v>0.25</v>
      </c>
      <c r="D16" s="39" t="s">
        <v>21</v>
      </c>
      <c r="E16" s="39" t="s">
        <v>11</v>
      </c>
      <c r="F16" s="1">
        <v>0.58333333333333337</v>
      </c>
      <c r="G16" s="2" t="str" cm="1">
        <f t="array" ref="G16">_xlfn.IFS(
AND(F16&gt;=$B$2,F16&lt;$C$2),$A$2,
AND(F16&gt;=$B$5,F16&lt;$C$5),$A$5,
AND(F16&gt;=$B$6,F16&lt;$C$6),$A$6,
AND(F16&gt;=$B$7,F16&lt;$C$7),$A$7,
AND(F16&gt;=$B$10,F16&lt;$C$10),$A$10,
AND(F16&gt;=$B$11,F16&lt;$C$11),$A$11,
AND(F16&gt;=$B$12,F16&gt;$C$12),$A$12,
AND(F16&gt;=$B$15,F16&lt;$C$15),$A$15,
AND(F16&gt;=$B$16,F16&lt;$C$16),$A$16,
AND(F16&gt;0,F16&lt;=0.16),$A$13
)</f>
        <v>Shift B</v>
      </c>
      <c r="H16" s="3" t="str">
        <f t="shared" si="1"/>
        <v>Shift B</v>
      </c>
      <c r="I16" s="47">
        <f t="shared" si="0"/>
        <v>0.29166666666666669</v>
      </c>
      <c r="J16" s="1"/>
      <c r="K16" s="48">
        <f t="shared" si="2"/>
        <v>0.41666666666666663</v>
      </c>
      <c r="L16" s="49">
        <f t="shared" si="3"/>
        <v>0.12499999999999994</v>
      </c>
    </row>
    <row r="17" spans="1:12" x14ac:dyDescent="0.2">
      <c r="F17" s="1">
        <v>0.625</v>
      </c>
      <c r="G17" s="2" t="str" cm="1">
        <f t="array" ref="G17">_xlfn.IFS(
AND(F17&gt;=$B$2,F17&lt;$C$2),$A$2,
AND(F17&gt;=$B$5,F17&lt;$C$5),$A$5,
AND(F17&gt;=$B$6,F17&lt;$C$6),$A$6,
AND(F17&gt;=$B$7,F17&lt;$C$7),$A$7,
AND(F17&gt;=$B$10,F17&lt;$C$10),$A$10,
AND(F17&gt;=$B$11,F17&lt;$C$11),$A$11,
AND(F17&gt;=$B$12,F17&gt;$C$12),$A$12,
AND(F17&gt;=$B$15,F17&lt;$C$15),$A$15,
AND(F17&gt;=$B$16,F17&lt;$C$16),$A$16,
AND(F17&gt;0,F17&lt;=0.16),$A$13
)</f>
        <v>Shift B</v>
      </c>
      <c r="H17" s="3" t="str">
        <f t="shared" si="1"/>
        <v>Shift B</v>
      </c>
      <c r="I17" s="47">
        <f t="shared" si="0"/>
        <v>0.29166666666666669</v>
      </c>
      <c r="J17" s="1"/>
      <c r="K17" s="48">
        <f t="shared" si="2"/>
        <v>0.375</v>
      </c>
      <c r="L17" s="49">
        <f t="shared" si="3"/>
        <v>8.3333333333333315E-2</v>
      </c>
    </row>
    <row r="18" spans="1:12" x14ac:dyDescent="0.2">
      <c r="F18" s="1">
        <v>0.66666666666666663</v>
      </c>
      <c r="G18" s="2" t="str" cm="1">
        <f t="array" ref="G18">_xlfn.IFS(
AND(F18&gt;=$B$2,F18&lt;$C$2),$A$2,
AND(F18&gt;=$B$5,F18&lt;$C$5),$A$5,
AND(F18&gt;=$B$6,F18&lt;$C$6),$A$6,
AND(F18&gt;=$B$7,F18&lt;$C$7),$A$7,
AND(F18&gt;=$B$10,F18&lt;$C$10),$A$10,
AND(F18&gt;=$B$11,F18&lt;$C$11),$A$11,
AND(F18&gt;=$B$12,F18&gt;$C$12),$A$12,
AND(F18&gt;=$B$15,F18&lt;$C$15),$A$15,
AND(F18&gt;=$B$16,F18&lt;$C$16),$A$16,
AND(F18&gt;0,F18&lt;=0.16),$A$13
)</f>
        <v>Shift B</v>
      </c>
      <c r="H18" s="3" t="str">
        <f t="shared" si="1"/>
        <v>Shift B</v>
      </c>
      <c r="I18" s="47">
        <f t="shared" si="0"/>
        <v>0.29166666666666669</v>
      </c>
      <c r="J18" s="1"/>
      <c r="K18" s="48">
        <f t="shared" si="2"/>
        <v>0.33333333333333337</v>
      </c>
      <c r="L18" s="49">
        <f t="shared" si="3"/>
        <v>4.1666666666666685E-2</v>
      </c>
    </row>
    <row r="19" spans="1:12" x14ac:dyDescent="0.2">
      <c r="A19" s="4" t="s">
        <v>0</v>
      </c>
      <c r="B19" s="44">
        <v>0.29166666666666669</v>
      </c>
      <c r="F19" s="1">
        <v>0.70833333333333337</v>
      </c>
      <c r="G19" s="2" t="str" cm="1">
        <f t="array" ref="G19">_xlfn.IFS(
AND(F19&gt;=$B$2,F19&lt;$C$2),$A$2,
AND(F19&gt;=$B$5,F19&lt;$C$5),$A$5,
AND(F19&gt;=$B$6,F19&lt;$C$6),$A$6,
AND(F19&gt;=$B$7,F19&lt;$C$7),$A$7,
AND(F19&gt;=$B$10,F19&lt;$C$10),$A$10,
AND(F19&gt;=$B$11,F19&lt;$C$11),$A$11,
AND(F19&gt;=$B$12,F19&gt;$C$12),$A$12,
AND(F19&gt;=$B$15,F19&lt;$C$15),$A$15,
AND(F19&gt;=$B$16,F19&lt;$C$16),$A$16,
AND(F19&gt;0,F19&lt;=0.16),$A$13
)</f>
        <v>Shift B</v>
      </c>
      <c r="H19" s="3" t="str">
        <f t="shared" si="1"/>
        <v>Shift B</v>
      </c>
      <c r="I19" s="47">
        <f t="shared" si="0"/>
        <v>0.29166666666666669</v>
      </c>
      <c r="J19" s="1"/>
      <c r="K19" s="48">
        <f t="shared" si="2"/>
        <v>0.29166666666666663</v>
      </c>
      <c r="L19" s="49">
        <f t="shared" si="3"/>
        <v>0</v>
      </c>
    </row>
    <row r="20" spans="1:12" x14ac:dyDescent="0.2">
      <c r="A20" s="10" t="s">
        <v>6</v>
      </c>
      <c r="B20" s="50"/>
      <c r="F20" s="1">
        <v>0.75</v>
      </c>
      <c r="G20" s="2" t="str" cm="1">
        <f t="array" ref="G20">_xlfn.IFS(
AND(F20&gt;=$B$2,F20&lt;$C$2),$A$2,
AND(F20&gt;=$B$5,F20&lt;$C$5),$A$5,
AND(F20&gt;=$B$6,F20&lt;$C$6),$A$6,
AND(F20&gt;=$B$7,F20&lt;$C$7),$A$7,
AND(F20&gt;=$B$10,F20&lt;$C$10),$A$10,
AND(F20&gt;=$B$11,F20&lt;$C$11),$A$11,
AND(F20&gt;=$B$12,F20&gt;$C$12),$A$12,
AND(F20&gt;=$B$15,F20&lt;$C$15),$A$15,
AND(F20&gt;=$B$16,F20&lt;$C$16),$A$16,
AND(F20&gt;0,F20&lt;=0.16),$A$13
)</f>
        <v>Shift B-C-N</v>
      </c>
      <c r="H20" s="3" t="str">
        <f t="shared" si="1"/>
        <v>Shift B-C-N</v>
      </c>
      <c r="I20" s="47">
        <f t="shared" si="0"/>
        <v>0.41666666666666669</v>
      </c>
      <c r="J20" s="1"/>
      <c r="K20" s="48">
        <f t="shared" si="2"/>
        <v>0.25</v>
      </c>
      <c r="L20" s="49">
        <f t="shared" si="3"/>
        <v>-0.16666666666666669</v>
      </c>
    </row>
    <row r="21" spans="1:12" x14ac:dyDescent="0.2">
      <c r="A21" s="13" t="s">
        <v>9</v>
      </c>
      <c r="B21" s="51"/>
      <c r="F21" s="1">
        <v>0.79166666666666663</v>
      </c>
      <c r="G21" s="2" t="str" cm="1">
        <f t="array" ref="G21">_xlfn.IFS(
AND(F21&gt;=$B$2,F21&lt;$C$2),$A$2,
AND(F21&gt;=$B$5,F21&lt;$C$5),$A$5,
AND(F21&gt;=$B$6,F21&lt;$C$6),$A$6,
AND(F21&gt;=$B$7,F21&lt;$C$7),$A$7,
AND(F21&gt;=$B$10,F21&lt;$C$10),$A$10,
AND(F21&gt;=$B$11,F21&lt;$C$11),$A$11,
AND(F21&gt;=$B$12,F21&gt;$C$12),$A$12,
AND(F21&gt;=$B$15,F21&lt;$C$15),$A$15,
AND(F21&gt;=$B$16,F21&lt;$C$16),$A$16,
AND(F21&gt;0,F21&lt;=0.16),$A$13
)</f>
        <v>Shift B-C-N</v>
      </c>
      <c r="H21" s="3" t="str">
        <f t="shared" si="1"/>
        <v>Shift B-C-N</v>
      </c>
      <c r="I21" s="47">
        <f t="shared" si="0"/>
        <v>0.41666666666666669</v>
      </c>
      <c r="J21" s="1"/>
      <c r="K21" s="48">
        <f t="shared" si="2"/>
        <v>0.20833333333333337</v>
      </c>
      <c r="L21" s="49">
        <f t="shared" si="3"/>
        <v>-0.20833333333333331</v>
      </c>
    </row>
    <row r="22" spans="1:12" x14ac:dyDescent="0.2">
      <c r="A22" s="16" t="s">
        <v>1</v>
      </c>
      <c r="B22" s="45">
        <v>0.29166666666666669</v>
      </c>
      <c r="F22" s="1">
        <v>0.83333333333333337</v>
      </c>
      <c r="G22" s="2" t="str" cm="1">
        <f t="array" ref="G22">_xlfn.IFS(
AND(F22&gt;=$B$2,F22&lt;$C$2),$A$2,
AND(F22&gt;=$B$5,F22&lt;$C$5),$A$5,
AND(F22&gt;=$B$6,F22&lt;$C$6),$A$6,
AND(F22&gt;=$B$7,F22&lt;$C$7),$A$7,
AND(F22&gt;=$B$10,F22&lt;$C$10),$A$10,
AND(F22&gt;=$B$11,F22&lt;$C$11),$A$11,
AND(F22&gt;=$B$12,F22&gt;$C$12),$A$12,
AND(F22&gt;=$B$15,F22&lt;$C$15),$A$15,
AND(F22&gt;=$B$16,F22&lt;$C$16),$A$16,
AND(F22&gt;0,F22&lt;=0.16),$A$13
)</f>
        <v>Shift C</v>
      </c>
      <c r="H22" s="3" t="str">
        <f t="shared" si="1"/>
        <v>Shift C</v>
      </c>
      <c r="I22" s="47">
        <f t="shared" si="0"/>
        <v>0.41666666666666669</v>
      </c>
      <c r="J22" s="1"/>
      <c r="K22" s="48">
        <f t="shared" si="2"/>
        <v>0.16666666666666663</v>
      </c>
      <c r="L22" s="49">
        <f t="shared" si="3"/>
        <v>-0.25000000000000006</v>
      </c>
    </row>
    <row r="23" spans="1:12" x14ac:dyDescent="0.2">
      <c r="A23" s="22" t="s">
        <v>13</v>
      </c>
      <c r="B23" s="23"/>
      <c r="F23" s="1">
        <v>0.875</v>
      </c>
      <c r="G23" s="2" t="str" cm="1">
        <f t="array" ref="G23">_xlfn.IFS(
AND(F23&gt;=$B$2,F23&lt;$C$2),$A$2,
AND(F23&gt;=$B$5,F23&lt;$C$5),$A$5,
AND(F23&gt;=$B$6,F23&lt;$C$6),$A$6,
AND(F23&gt;=$B$7,F23&lt;$C$7),$A$7,
AND(F23&gt;=$B$10,F23&lt;$C$10),$A$10,
AND(F23&gt;=$B$11,F23&lt;$C$11),$A$11,
AND(F23&gt;=$B$12,F23&gt;$C$12),$A$12,
AND(F23&gt;=$B$15,F23&lt;$C$15),$A$15,
AND(F23&gt;=$B$16,F23&lt;$C$16),$A$16,
AND(F23&gt;0,F23&lt;=0.16),$A$13
)</f>
        <v>Shift C</v>
      </c>
      <c r="H23" s="3" t="str">
        <f t="shared" si="1"/>
        <v>Shift C</v>
      </c>
      <c r="I23" s="47">
        <f t="shared" si="0"/>
        <v>0.41666666666666669</v>
      </c>
      <c r="J23" s="1"/>
      <c r="K23" s="48">
        <f t="shared" si="2"/>
        <v>0.125</v>
      </c>
      <c r="L23" s="49">
        <f t="shared" si="3"/>
        <v>-0.29166666666666669</v>
      </c>
    </row>
    <row r="24" spans="1:12" x14ac:dyDescent="0.2">
      <c r="A24" s="25" t="s">
        <v>15</v>
      </c>
      <c r="B24" s="26"/>
      <c r="F24" s="1">
        <v>0.91666666666666663</v>
      </c>
      <c r="G24" s="2" t="str" cm="1">
        <f t="array" ref="G24">_xlfn.IFS(
AND(F24&gt;=$B$2,F24&lt;$C$2),$A$2,
AND(F24&gt;=$B$5,F24&lt;$C$5),$A$5,
AND(F24&gt;=$B$6,F24&lt;$C$6),$A$6,
AND(F24&gt;=$B$7,F24&lt;$C$7),$A$7,
AND(F24&gt;=$B$10,F24&lt;$C$10),$A$10,
AND(F24&gt;=$B$11,F24&lt;$C$11),$A$11,
AND(F24&gt;=$B$12,F24&gt;$C$12),$A$12,
AND(F24&gt;=$B$15,F24&lt;$C$15),$A$15,
AND(F24&gt;=$B$16,F24&lt;$C$16),$A$16,
AND(F24&gt;0,F24&lt;=0.16),$A$13
)</f>
        <v>Shift C</v>
      </c>
      <c r="H24" s="3" t="str">
        <f t="shared" si="1"/>
        <v>Shift C</v>
      </c>
      <c r="I24" s="47">
        <f t="shared" si="0"/>
        <v>0.41666666666666669</v>
      </c>
      <c r="J24" s="1"/>
      <c r="K24" s="48">
        <f t="shared" si="2"/>
        <v>8.333333333333337E-2</v>
      </c>
      <c r="L24" s="49">
        <f t="shared" si="3"/>
        <v>-0.33333333333333331</v>
      </c>
    </row>
    <row r="25" spans="1:12" x14ac:dyDescent="0.2">
      <c r="A25" s="28" t="s">
        <v>2</v>
      </c>
      <c r="B25" s="46">
        <v>0.41666666666666669</v>
      </c>
      <c r="F25" s="1">
        <v>0.95833333333333337</v>
      </c>
      <c r="G25" s="2" t="str" cm="1">
        <f t="array" ref="G25">_xlfn.IFS(
AND(F25&gt;=$B$2,F25&lt;$C$2),$A$2,
AND(F25&gt;=$B$5,F25&lt;$C$5),$A$5,
AND(F25&gt;=$B$6,F25&lt;$C$6),$A$6,
AND(F25&gt;=$B$7,F25&lt;$C$7),$A$7,
AND(F25&gt;=$B$10,F25&lt;$C$10),$A$10,
AND(F25&gt;=$B$11,F25&lt;$C$11),$A$11,
AND(F25&gt;=$B$12,F25&gt;$C$12),$A$12,
AND(F25&gt;=$B$15,F25&lt;$C$15),$A$15,
AND(F25&gt;=$B$16,F25&lt;$C$16),$A$16,
AND(F25&gt;0,F25&lt;=0.16),$A$13
)</f>
        <v>Shift C</v>
      </c>
      <c r="H25" s="3" t="str">
        <f t="shared" si="1"/>
        <v>Shift C</v>
      </c>
      <c r="I25" s="47">
        <f t="shared" si="0"/>
        <v>0.41666666666666669</v>
      </c>
      <c r="J25" s="1"/>
      <c r="K25" s="48">
        <f t="shared" si="2"/>
        <v>4.166666666666663E-2</v>
      </c>
      <c r="L25" s="49">
        <f t="shared" si="3"/>
        <v>-0.37500000000000006</v>
      </c>
    </row>
    <row r="26" spans="1:12" x14ac:dyDescent="0.2">
      <c r="A26" s="34" t="s">
        <v>18</v>
      </c>
      <c r="B26" s="35"/>
      <c r="F26" s="1"/>
      <c r="G26" s="2"/>
    </row>
    <row r="27" spans="1:12" x14ac:dyDescent="0.2">
      <c r="A27" s="37" t="s">
        <v>20</v>
      </c>
      <c r="B27" s="38"/>
      <c r="F27" s="1"/>
      <c r="G27" s="2"/>
    </row>
    <row r="28" spans="1:12" x14ac:dyDescent="0.2">
      <c r="F28" s="1"/>
      <c r="G28" s="2"/>
    </row>
  </sheetData>
  <conditionalFormatting sqref="G2:G28">
    <cfRule type="containsText" dxfId="0" priority="1" operator="containsText" text="False">
      <formula>NOT(ISERROR(SEARCH("False",G2)))</formula>
    </cfRule>
  </conditionalFormatting>
  <pageMargins left="0.7" right="0.7" top="0.75" bottom="0.75" header="0.3" footer="0.3"/>
  <pageSetup paperSize="9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Sheet8 (2)</vt:lpstr>
      <vt:lpstr>Sheet8 (3)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John Alsdorf</cp:lastModifiedBy>
  <dcterms:created xsi:type="dcterms:W3CDTF">2022-12-09T07:36:37Z</dcterms:created>
  <dcterms:modified xsi:type="dcterms:W3CDTF">2022-12-09T15:52:18Z</dcterms:modified>
</cp:coreProperties>
</file>