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505"/>
  </bookViews>
  <sheets>
    <sheet name="sheet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2" i="1"/>
  <c r="J2" i="1"/>
  <c r="J44" i="1" s="1"/>
  <c r="K15" i="1" l="1" a="1"/>
  <c r="K15" i="1" s="1"/>
  <c r="K14" i="1"/>
  <c r="K3" i="1"/>
  <c r="K4" i="1"/>
  <c r="K5" i="1"/>
  <c r="K6" i="1"/>
  <c r="K7" i="1"/>
  <c r="K8" i="1"/>
  <c r="K9" i="1"/>
  <c r="K10" i="1"/>
  <c r="K11" i="1"/>
  <c r="K12" i="1"/>
  <c r="K13" i="1"/>
  <c r="K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<sst xmlns="http://schemas.openxmlformats.org/spreadsheetml/2006/main" count="151" uniqueCount="68">
  <si>
    <t>Report Descr</t>
  </si>
  <si>
    <t>Dept</t>
  </si>
  <si>
    <t>Project</t>
  </si>
  <si>
    <t>Traveler First Submit Date</t>
  </si>
  <si>
    <t>Campus Approval Date</t>
  </si>
  <si>
    <t>Total</t>
  </si>
  <si>
    <t>Report Status</t>
  </si>
  <si>
    <t>Date depart</t>
  </si>
  <si>
    <t>Date return</t>
  </si>
  <si>
    <t>Seminario 1822-2022, Rio</t>
  </si>
  <si>
    <t>488500</t>
  </si>
  <si>
    <t>Paid</t>
  </si>
  <si>
    <t>Belgrade lectures&amp; conference</t>
  </si>
  <si>
    <t>488508</t>
  </si>
  <si>
    <t>Documenta and Berlin Biennale</t>
  </si>
  <si>
    <t>NEH Institute</t>
  </si>
  <si>
    <t>AAK3853</t>
  </si>
  <si>
    <t>Research at the J. Ingenieros</t>
  </si>
  <si>
    <t>CUPA-HR Annual Conference</t>
  </si>
  <si>
    <t>488506</t>
  </si>
  <si>
    <t>Bilbao</t>
  </si>
  <si>
    <t>AAH8215</t>
  </si>
  <si>
    <t>Books Summer 2022</t>
  </si>
  <si>
    <t>Conference in Spain</t>
  </si>
  <si>
    <t>488507</t>
  </si>
  <si>
    <t>Chicago, Newberry</t>
  </si>
  <si>
    <t>Obligatory CISI Insurance</t>
  </si>
  <si>
    <t>PRJ34ZV</t>
  </si>
  <si>
    <t>Books bought in Spain</t>
  </si>
  <si>
    <t>book + DVD purchases</t>
  </si>
  <si>
    <t>Books for teaching</t>
  </si>
  <si>
    <t>AAD4615</t>
  </si>
  <si>
    <t>Books</t>
  </si>
  <si>
    <t>AAK4896</t>
  </si>
  <si>
    <t>Approvals in Process</t>
  </si>
  <si>
    <t>Cacá Diegues Monograph</t>
  </si>
  <si>
    <t>488525</t>
  </si>
  <si>
    <t>Departmental picnic</t>
  </si>
  <si>
    <t>Invited speaker to theatre fes</t>
  </si>
  <si>
    <t>BOOKS</t>
  </si>
  <si>
    <t>Interfolio Fee</t>
  </si>
  <si>
    <t>Research in Madrid</t>
  </si>
  <si>
    <t>2022 CUPA HR Annual Conference</t>
  </si>
  <si>
    <t>Eyzaguirre lecture</t>
  </si>
  <si>
    <t>Paper Presentation</t>
  </si>
  <si>
    <t>AAL1919</t>
  </si>
  <si>
    <t>Books September/October</t>
  </si>
  <si>
    <t>VI Spanish Dialects Meeting</t>
  </si>
  <si>
    <t>AAK8784</t>
  </si>
  <si>
    <t>Luso-Brazilian Review Meetings</t>
  </si>
  <si>
    <t>Conference</t>
  </si>
  <si>
    <t>AAL1485</t>
  </si>
  <si>
    <t>Puerto Rico at Whitney</t>
  </si>
  <si>
    <t>American Society for Theatre</t>
  </si>
  <si>
    <t>Books October-November</t>
  </si>
  <si>
    <t>Conference presentation</t>
  </si>
  <si>
    <t>AAJ2283</t>
  </si>
  <si>
    <t>ASTR presentation</t>
  </si>
  <si>
    <t>2022 ASTR Conference</t>
  </si>
  <si>
    <t>488571</t>
  </si>
  <si>
    <t>Materials at Newberry library</t>
  </si>
  <si>
    <t>AAC1634</t>
  </si>
  <si>
    <t>Caribbean art in Chicago</t>
  </si>
  <si>
    <t>Conference in Austin Texas</t>
  </si>
  <si>
    <t>Pending</t>
  </si>
  <si>
    <t>Days to Approval</t>
  </si>
  <si>
    <t>Days from Submit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</si>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</sst>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13" x14ac:knownFonts="1"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0"/>
      <color indexed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8C8C8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164" fontId="0" fillId="0" borderId="0" xfId="1" applyFont="1"/>
    <xf numFmtId="0" fontId="1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164" fontId="6" fillId="2" borderId="1" xfId="1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0" fillId="3" borderId="0" xfId="0" applyFill="1" applyAlignment="1">
      <alignment horizontal="center"/>
    </xf>
    <xf numFmtId="2" fontId="11" fillId="3" borderId="0" xfId="0" applyNumberFormat="1" applyFont="1" applyFill="1" applyAlignment="1">
      <alignment horizontal="center"/>
    </xf>
    <xf numFmtId="0" fontId="12" fillId="2" borderId="1" xfId="0" applyFont="1" applyFill="1" applyBorder="1" applyAlignment="1">
      <alignment wrapText="1"/>
    </xf>
    <xf numFmtId="0" fontId="0" fillId="0" borderId="0" xfId="0" applyNumberFormat="1"/>
  </cellXfs>
  <cellStyles count="2">
    <cellStyle name="Standard" xfId="0" builtinId="0"/>
    <cellStyle name="Währung" xfId="1" builtinId="4"/>
  </cellStyles>
  <dxfs count="3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44"/>
  <sheetViews>
    <sheetView tabSelected="1" workbookViewId="0">
      <selection activeCell="L2" sqref="L2"/>
    </sheetView>
  </sheetViews>
  <sheetFormatPr baseColWidth="10" defaultColWidth="10.140625" defaultRowHeight="15" x14ac:dyDescent="0.25"/>
  <cols>
    <col min="1" max="1" width="29.42578125" bestFit="1" customWidth="1"/>
    <col min="2" max="2" width="6.85546875" bestFit="1" customWidth="1"/>
    <col min="3" max="3" width="8.42578125" bestFit="1" customWidth="1"/>
    <col min="4" max="4" width="10.5703125" style="2" customWidth="1"/>
    <col min="5" max="5" width="11.85546875" style="2" customWidth="1"/>
    <col min="6" max="6" width="11" style="3" customWidth="1"/>
    <col min="7" max="7" width="24" customWidth="1"/>
    <col min="8" max="8" width="10.85546875" style="2" bestFit="1" customWidth="1"/>
    <col min="9" max="9" width="10.5703125" style="2" bestFit="1" customWidth="1"/>
    <col min="10" max="10" width="10.140625" style="13"/>
  </cols>
  <sheetData>
    <row r="1" spans="1:12" s="1" customFormat="1" ht="53.25" thickTop="1" thickBot="1" x14ac:dyDescent="0.3">
      <c r="A1" s="4" t="s">
        <v>0</v>
      </c>
      <c r="B1" s="5" t="s">
        <v>1</v>
      </c>
      <c r="C1" s="6" t="s">
        <v>2</v>
      </c>
      <c r="D1" s="7" t="s">
        <v>3</v>
      </c>
      <c r="E1" s="8" t="s">
        <v>4</v>
      </c>
      <c r="F1" s="9" t="s">
        <v>5</v>
      </c>
      <c r="G1" s="10" t="s">
        <v>6</v>
      </c>
      <c r="H1" s="11" t="s">
        <v>7</v>
      </c>
      <c r="I1" s="12" t="s">
        <v>8</v>
      </c>
      <c r="J1" s="15" t="s">
        <v>65</v>
      </c>
      <c r="K1" s="15" t="s">
        <v>66</v>
      </c>
    </row>
    <row r="2" spans="1:12" ht="15.75" thickTop="1" x14ac:dyDescent="0.25">
      <c r="A2" t="s">
        <v>14</v>
      </c>
      <c r="B2" t="s">
        <v>13</v>
      </c>
      <c r="D2" s="2">
        <v>44740</v>
      </c>
      <c r="E2" s="2">
        <v>44760</v>
      </c>
      <c r="F2" s="3">
        <v>7465.08</v>
      </c>
      <c r="G2" t="s">
        <v>11</v>
      </c>
      <c r="H2" s="2">
        <v>44721</v>
      </c>
      <c r="I2" s="2">
        <v>44738</v>
      </c>
      <c r="J2" s="13">
        <f>IF(G2="Paid",E2-D2,"Not Paid")</f>
        <v>20</v>
      </c>
      <c r="K2" s="13" t="str">
        <f>IF(G2="Not Paid",F2-E2,"Paid")</f>
        <v>Paid</v>
      </c>
      <c r="L2" s="16" t="str">
        <f ca="1">IF(OR(G2="Approvals in Process",G2="Pending"),TODAY()-D2,"Paid")</f>
        <v>Paid</v>
      </c>
    </row>
    <row r="3" spans="1:12" x14ac:dyDescent="0.25">
      <c r="A3" t="s">
        <v>15</v>
      </c>
      <c r="B3" t="s">
        <v>10</v>
      </c>
      <c r="C3" t="s">
        <v>16</v>
      </c>
      <c r="D3" s="2">
        <v>44749</v>
      </c>
      <c r="E3" s="2">
        <v>44760</v>
      </c>
      <c r="F3" s="3">
        <v>5773.11</v>
      </c>
      <c r="G3" t="s">
        <v>11</v>
      </c>
      <c r="H3" s="2">
        <v>44716</v>
      </c>
      <c r="I3" s="2">
        <v>44747</v>
      </c>
      <c r="J3" s="13">
        <f t="shared" ref="J3:J41" si="0">IF(G3="Paid",E3-D3,"Not Paid")</f>
        <v>11</v>
      </c>
      <c r="K3" s="13" t="str">
        <f t="shared" ref="K3:K13" si="1">IF(G3="Not Paid",F3-E3,"Paid")</f>
        <v>Paid</v>
      </c>
      <c r="L3" s="16" t="str">
        <f t="shared" ref="L3:L41" ca="1" si="2">IF(OR(G3="Approvals in Process",G3="Pending"),TODAY()-D3,"Paid")</f>
        <v>Paid</v>
      </c>
    </row>
    <row r="4" spans="1:12" x14ac:dyDescent="0.25">
      <c r="A4" t="s">
        <v>18</v>
      </c>
      <c r="B4" t="s">
        <v>19</v>
      </c>
      <c r="D4" s="2">
        <v>44753</v>
      </c>
      <c r="E4" s="2">
        <v>44760</v>
      </c>
      <c r="F4" s="3">
        <v>725</v>
      </c>
      <c r="G4" t="s">
        <v>11</v>
      </c>
      <c r="H4" s="2">
        <v>44855</v>
      </c>
      <c r="I4" s="2">
        <v>44862</v>
      </c>
      <c r="J4" s="13">
        <f t="shared" si="0"/>
        <v>7</v>
      </c>
      <c r="K4" s="13" t="str">
        <f t="shared" si="1"/>
        <v>Paid</v>
      </c>
      <c r="L4" s="16" t="str">
        <f t="shared" ca="1" si="2"/>
        <v>Paid</v>
      </c>
    </row>
    <row r="5" spans="1:12" x14ac:dyDescent="0.25">
      <c r="A5" t="s">
        <v>9</v>
      </c>
      <c r="B5" t="s">
        <v>10</v>
      </c>
      <c r="D5" s="2">
        <v>44753</v>
      </c>
      <c r="E5" s="2">
        <v>44764</v>
      </c>
      <c r="F5" s="3">
        <v>989.3</v>
      </c>
      <c r="G5" t="s">
        <v>11</v>
      </c>
      <c r="H5" s="2">
        <v>44718</v>
      </c>
      <c r="I5" s="2">
        <v>44723</v>
      </c>
      <c r="J5" s="13">
        <f t="shared" si="0"/>
        <v>11</v>
      </c>
      <c r="K5" s="13" t="str">
        <f t="shared" si="1"/>
        <v>Paid</v>
      </c>
      <c r="L5" s="16" t="str">
        <f t="shared" ca="1" si="2"/>
        <v>Paid</v>
      </c>
    </row>
    <row r="6" spans="1:12" x14ac:dyDescent="0.25">
      <c r="A6" t="s">
        <v>17</v>
      </c>
      <c r="B6" t="s">
        <v>10</v>
      </c>
      <c r="D6" s="2">
        <v>44753</v>
      </c>
      <c r="E6" s="2">
        <v>44791</v>
      </c>
      <c r="F6" s="3">
        <v>1091.5</v>
      </c>
      <c r="G6" t="s">
        <v>11</v>
      </c>
      <c r="H6" s="2">
        <v>44713</v>
      </c>
      <c r="I6" s="2">
        <v>44718</v>
      </c>
      <c r="J6" s="13">
        <f t="shared" si="0"/>
        <v>38</v>
      </c>
      <c r="K6" s="13" t="str">
        <f t="shared" si="1"/>
        <v>Paid</v>
      </c>
      <c r="L6" s="16" t="str">
        <f t="shared" ca="1" si="2"/>
        <v>Paid</v>
      </c>
    </row>
    <row r="7" spans="1:12" x14ac:dyDescent="0.25">
      <c r="A7" t="s">
        <v>12</v>
      </c>
      <c r="B7" t="s">
        <v>13</v>
      </c>
      <c r="D7" s="2">
        <v>44756</v>
      </c>
      <c r="E7" s="2">
        <v>44769</v>
      </c>
      <c r="F7" s="3">
        <v>6059.64</v>
      </c>
      <c r="G7" t="s">
        <v>11</v>
      </c>
      <c r="H7" s="2">
        <v>44722</v>
      </c>
      <c r="I7" s="2">
        <v>44755</v>
      </c>
      <c r="J7" s="13">
        <f t="shared" si="0"/>
        <v>13</v>
      </c>
      <c r="K7" s="13" t="str">
        <f t="shared" si="1"/>
        <v>Paid</v>
      </c>
      <c r="L7" s="16" t="str">
        <f t="shared" ca="1" si="2"/>
        <v>Paid</v>
      </c>
    </row>
    <row r="8" spans="1:12" x14ac:dyDescent="0.25">
      <c r="A8" t="s">
        <v>22</v>
      </c>
      <c r="B8" t="s">
        <v>13</v>
      </c>
      <c r="D8" s="2">
        <v>44769</v>
      </c>
      <c r="E8" s="2">
        <v>44771</v>
      </c>
      <c r="F8" s="3">
        <v>681.64</v>
      </c>
      <c r="G8" t="s">
        <v>11</v>
      </c>
      <c r="J8" s="13">
        <f t="shared" si="0"/>
        <v>2</v>
      </c>
      <c r="K8" s="13" t="str">
        <f t="shared" si="1"/>
        <v>Paid</v>
      </c>
      <c r="L8" s="16" t="str">
        <f t="shared" ca="1" si="2"/>
        <v>Paid</v>
      </c>
    </row>
    <row r="9" spans="1:12" x14ac:dyDescent="0.25">
      <c r="A9" t="s">
        <v>23</v>
      </c>
      <c r="B9" t="s">
        <v>24</v>
      </c>
      <c r="D9" s="2">
        <v>44771</v>
      </c>
      <c r="E9" s="2">
        <v>44771</v>
      </c>
      <c r="F9" s="3">
        <v>1166.55</v>
      </c>
      <c r="G9" t="s">
        <v>11</v>
      </c>
      <c r="H9" s="2">
        <v>44752</v>
      </c>
      <c r="I9" s="2">
        <v>44759</v>
      </c>
      <c r="J9" s="13">
        <f t="shared" si="0"/>
        <v>0</v>
      </c>
      <c r="K9" s="13" t="str">
        <f t="shared" si="1"/>
        <v>Paid</v>
      </c>
      <c r="L9" s="16" t="str">
        <f t="shared" ca="1" si="2"/>
        <v>Paid</v>
      </c>
    </row>
    <row r="10" spans="1:12" x14ac:dyDescent="0.25">
      <c r="A10" t="s">
        <v>26</v>
      </c>
      <c r="B10" t="s">
        <v>10</v>
      </c>
      <c r="C10" t="s">
        <v>27</v>
      </c>
      <c r="D10" s="2">
        <v>44781</v>
      </c>
      <c r="E10" s="2">
        <v>44782</v>
      </c>
      <c r="F10" s="3">
        <v>398.4</v>
      </c>
      <c r="G10" t="s">
        <v>11</v>
      </c>
      <c r="H10" s="2">
        <v>44833</v>
      </c>
      <c r="I10" s="2">
        <v>45107</v>
      </c>
      <c r="J10" s="13">
        <f t="shared" si="0"/>
        <v>1</v>
      </c>
      <c r="K10" s="13" t="str">
        <f t="shared" si="1"/>
        <v>Paid</v>
      </c>
      <c r="L10" s="16" t="str">
        <f t="shared" ca="1" si="2"/>
        <v>Paid</v>
      </c>
    </row>
    <row r="11" spans="1:12" x14ac:dyDescent="0.25">
      <c r="A11" t="s">
        <v>20</v>
      </c>
      <c r="B11" t="s">
        <v>10</v>
      </c>
      <c r="C11" t="s">
        <v>21</v>
      </c>
      <c r="D11" s="2">
        <v>44786</v>
      </c>
      <c r="E11" s="2">
        <v>44799</v>
      </c>
      <c r="F11" s="3">
        <v>1035.06</v>
      </c>
      <c r="G11" t="s">
        <v>11</v>
      </c>
      <c r="H11" s="2">
        <v>44762</v>
      </c>
      <c r="I11" s="2">
        <v>44766</v>
      </c>
      <c r="J11" s="13">
        <f t="shared" si="0"/>
        <v>13</v>
      </c>
      <c r="K11" s="13" t="str">
        <f t="shared" si="1"/>
        <v>Paid</v>
      </c>
      <c r="L11" s="16" t="str">
        <f t="shared" ca="1" si="2"/>
        <v>Paid</v>
      </c>
    </row>
    <row r="12" spans="1:12" x14ac:dyDescent="0.25">
      <c r="A12" t="s">
        <v>28</v>
      </c>
      <c r="B12" t="s">
        <v>13</v>
      </c>
      <c r="D12" s="2">
        <v>44789</v>
      </c>
      <c r="E12" s="2">
        <v>44792</v>
      </c>
      <c r="F12" s="3">
        <v>121.97</v>
      </c>
      <c r="G12" t="s">
        <v>11</v>
      </c>
      <c r="H12" s="2">
        <v>44773</v>
      </c>
      <c r="I12" s="2">
        <v>44788</v>
      </c>
      <c r="J12" s="13">
        <f t="shared" si="0"/>
        <v>3</v>
      </c>
      <c r="K12" s="13" t="str">
        <f t="shared" si="1"/>
        <v>Paid</v>
      </c>
      <c r="L12" s="16" t="str">
        <f t="shared" ca="1" si="2"/>
        <v>Paid</v>
      </c>
    </row>
    <row r="13" spans="1:12" x14ac:dyDescent="0.25">
      <c r="A13" t="s">
        <v>29</v>
      </c>
      <c r="B13" t="s">
        <v>13</v>
      </c>
      <c r="D13" s="2">
        <v>44801</v>
      </c>
      <c r="E13" s="2">
        <v>44813</v>
      </c>
      <c r="F13" s="3">
        <v>74.98</v>
      </c>
      <c r="G13" t="s">
        <v>11</v>
      </c>
      <c r="J13" s="13">
        <f t="shared" si="0"/>
        <v>12</v>
      </c>
      <c r="K13" s="13" t="str">
        <f t="shared" si="1"/>
        <v>Paid</v>
      </c>
      <c r="L13" s="16" t="str">
        <f t="shared" ca="1" si="2"/>
        <v>Paid</v>
      </c>
    </row>
    <row r="14" spans="1:12" x14ac:dyDescent="0.25">
      <c r="A14" t="s">
        <v>30</v>
      </c>
      <c r="B14" t="s">
        <v>10</v>
      </c>
      <c r="C14" t="s">
        <v>31</v>
      </c>
      <c r="D14" s="2">
        <v>44803</v>
      </c>
      <c r="E14" s="2">
        <v>44816</v>
      </c>
      <c r="F14" s="3">
        <v>253.71</v>
      </c>
      <c r="G14" t="s">
        <v>11</v>
      </c>
      <c r="J14" s="13">
        <f t="shared" si="0"/>
        <v>13</v>
      </c>
      <c r="K14" s="13" t="str">
        <f>IF(G14="Not Paid",F14-E14,"Paid")</f>
        <v>Paid</v>
      </c>
      <c r="L14" s="16" t="str">
        <f t="shared" ca="1" si="2"/>
        <v>Paid</v>
      </c>
    </row>
    <row r="15" spans="1:12" x14ac:dyDescent="0.25">
      <c r="A15" t="s">
        <v>25</v>
      </c>
      <c r="B15" t="s">
        <v>10</v>
      </c>
      <c r="C15" t="s">
        <v>21</v>
      </c>
      <c r="D15" s="2">
        <v>44809</v>
      </c>
      <c r="E15" s="2">
        <v>44827</v>
      </c>
      <c r="F15" s="3">
        <v>807.8</v>
      </c>
      <c r="G15" t="s">
        <v>11</v>
      </c>
      <c r="H15" s="2">
        <v>44783</v>
      </c>
      <c r="I15" s="2">
        <v>44785</v>
      </c>
      <c r="J15" s="13">
        <f t="shared" si="0"/>
        <v>18</v>
      </c>
      <c r="K15" s="13" t="str" cm="1">
        <f t="array" ref="K15">_xlfn.IFS(G15="Paid","Paid",G15&lt;&gt;"Paid","=today()-G13")</f>
        <v>Paid</v>
      </c>
      <c r="L15" s="16" t="str">
        <f t="shared" ca="1" si="2"/>
        <v>Paid</v>
      </c>
    </row>
    <row r="16" spans="1:12" x14ac:dyDescent="0.25">
      <c r="A16" t="s">
        <v>32</v>
      </c>
      <c r="B16" t="s">
        <v>10</v>
      </c>
      <c r="C16" t="s">
        <v>33</v>
      </c>
      <c r="D16" s="2">
        <v>44816</v>
      </c>
      <c r="F16" s="3">
        <v>410.97</v>
      </c>
      <c r="G16" t="s">
        <v>34</v>
      </c>
      <c r="H16" s="2">
        <v>44710</v>
      </c>
      <c r="I16" s="2">
        <v>44799</v>
      </c>
      <c r="J16" s="13" t="str">
        <f t="shared" si="0"/>
        <v>Not Paid</v>
      </c>
      <c r="K16" s="13" t="s">
        <v>67</v>
      </c>
      <c r="L16" s="16">
        <f t="shared" ca="1" si="2"/>
        <v>80</v>
      </c>
    </row>
    <row r="17" spans="1:12" x14ac:dyDescent="0.25">
      <c r="A17" t="s">
        <v>35</v>
      </c>
      <c r="B17" t="s">
        <v>36</v>
      </c>
      <c r="D17" s="2">
        <v>44816</v>
      </c>
      <c r="E17" s="2">
        <v>44837</v>
      </c>
      <c r="F17" s="3">
        <v>1299.72</v>
      </c>
      <c r="G17" t="s">
        <v>11</v>
      </c>
      <c r="H17" s="2">
        <v>44750</v>
      </c>
      <c r="I17" s="2">
        <v>44795</v>
      </c>
      <c r="J17" s="13">
        <f t="shared" si="0"/>
        <v>21</v>
      </c>
      <c r="L17" s="16" t="str">
        <f t="shared" ca="1" si="2"/>
        <v>Paid</v>
      </c>
    </row>
    <row r="18" spans="1:12" x14ac:dyDescent="0.25">
      <c r="A18" t="s">
        <v>37</v>
      </c>
      <c r="B18" t="s">
        <v>10</v>
      </c>
      <c r="D18" s="2">
        <v>44818</v>
      </c>
      <c r="E18" s="2">
        <v>44867</v>
      </c>
      <c r="F18" s="3">
        <v>123.22</v>
      </c>
      <c r="G18" t="s">
        <v>11</v>
      </c>
      <c r="J18" s="13">
        <f t="shared" si="0"/>
        <v>49</v>
      </c>
      <c r="L18" s="16" t="str">
        <f t="shared" ca="1" si="2"/>
        <v>Paid</v>
      </c>
    </row>
    <row r="19" spans="1:12" x14ac:dyDescent="0.25">
      <c r="A19" t="s">
        <v>38</v>
      </c>
      <c r="B19" t="s">
        <v>24</v>
      </c>
      <c r="D19" s="2">
        <v>44838</v>
      </c>
      <c r="E19" s="2">
        <v>44869</v>
      </c>
      <c r="F19" s="3">
        <v>304.83999999999997</v>
      </c>
      <c r="G19" t="s">
        <v>11</v>
      </c>
      <c r="H19" s="2">
        <v>44828</v>
      </c>
      <c r="I19" s="2">
        <v>44829</v>
      </c>
      <c r="J19" s="13">
        <f t="shared" si="0"/>
        <v>31</v>
      </c>
      <c r="L19" s="16" t="str">
        <f t="shared" ca="1" si="2"/>
        <v>Paid</v>
      </c>
    </row>
    <row r="20" spans="1:12" x14ac:dyDescent="0.25">
      <c r="A20" t="s">
        <v>39</v>
      </c>
      <c r="B20" t="s">
        <v>10</v>
      </c>
      <c r="C20" t="s">
        <v>33</v>
      </c>
      <c r="D20" s="2">
        <v>44852</v>
      </c>
      <c r="E20" s="2">
        <v>44868</v>
      </c>
      <c r="F20" s="3">
        <v>490.62</v>
      </c>
      <c r="G20" t="s">
        <v>11</v>
      </c>
      <c r="H20" s="2">
        <v>44799</v>
      </c>
      <c r="I20" s="2">
        <v>44799</v>
      </c>
      <c r="J20" s="13">
        <f t="shared" si="0"/>
        <v>16</v>
      </c>
      <c r="L20" s="16" t="str">
        <f t="shared" ca="1" si="2"/>
        <v>Paid</v>
      </c>
    </row>
    <row r="21" spans="1:12" x14ac:dyDescent="0.25">
      <c r="A21" t="s">
        <v>41</v>
      </c>
      <c r="B21" t="s">
        <v>10</v>
      </c>
      <c r="C21" t="s">
        <v>33</v>
      </c>
      <c r="D21" s="2">
        <v>44853</v>
      </c>
      <c r="F21" s="3">
        <v>4012</v>
      </c>
      <c r="G21" t="s">
        <v>34</v>
      </c>
      <c r="H21" s="2">
        <v>44710</v>
      </c>
      <c r="I21" s="2">
        <v>44799</v>
      </c>
      <c r="J21" s="13" t="str">
        <f t="shared" si="0"/>
        <v>Not Paid</v>
      </c>
      <c r="L21" s="16">
        <f t="shared" ca="1" si="2"/>
        <v>43</v>
      </c>
    </row>
    <row r="22" spans="1:12" x14ac:dyDescent="0.25">
      <c r="A22" t="s">
        <v>40</v>
      </c>
      <c r="B22" t="s">
        <v>19</v>
      </c>
      <c r="D22" s="2">
        <v>44853</v>
      </c>
      <c r="E22" s="2">
        <v>44854</v>
      </c>
      <c r="F22" s="3">
        <v>48</v>
      </c>
      <c r="G22" t="s">
        <v>11</v>
      </c>
      <c r="J22" s="13">
        <f t="shared" si="0"/>
        <v>1</v>
      </c>
      <c r="L22" s="16" t="str">
        <f t="shared" ca="1" si="2"/>
        <v>Paid</v>
      </c>
    </row>
    <row r="23" spans="1:12" x14ac:dyDescent="0.25">
      <c r="A23" t="s">
        <v>43</v>
      </c>
      <c r="B23" t="s">
        <v>10</v>
      </c>
      <c r="C23" t="s">
        <v>31</v>
      </c>
      <c r="D23" s="2">
        <v>44856</v>
      </c>
      <c r="F23" s="3">
        <v>350.21</v>
      </c>
      <c r="G23" t="s">
        <v>34</v>
      </c>
      <c r="H23" s="2">
        <v>44844</v>
      </c>
      <c r="I23" s="2">
        <v>44846</v>
      </c>
      <c r="J23" s="13" t="str">
        <f t="shared" si="0"/>
        <v>Not Paid</v>
      </c>
      <c r="L23" s="16">
        <f t="shared" ca="1" si="2"/>
        <v>40</v>
      </c>
    </row>
    <row r="24" spans="1:12" x14ac:dyDescent="0.25">
      <c r="A24" t="s">
        <v>46</v>
      </c>
      <c r="B24" t="s">
        <v>10</v>
      </c>
      <c r="C24" t="s">
        <v>31</v>
      </c>
      <c r="D24" s="2">
        <v>44860</v>
      </c>
      <c r="F24" s="3">
        <v>184.01</v>
      </c>
      <c r="G24" t="s">
        <v>34</v>
      </c>
      <c r="J24" s="13" t="str">
        <f t="shared" si="0"/>
        <v>Not Paid</v>
      </c>
      <c r="L24" s="16">
        <f t="shared" ca="1" si="2"/>
        <v>36</v>
      </c>
    </row>
    <row r="25" spans="1:12" x14ac:dyDescent="0.25">
      <c r="A25" t="s">
        <v>42</v>
      </c>
      <c r="B25" t="s">
        <v>19</v>
      </c>
      <c r="D25" s="2">
        <v>44860</v>
      </c>
      <c r="F25" s="3">
        <v>2370.7800000000002</v>
      </c>
      <c r="G25" t="s">
        <v>34</v>
      </c>
      <c r="H25" s="2">
        <v>44855</v>
      </c>
      <c r="I25" s="2">
        <v>44859</v>
      </c>
      <c r="J25" s="13" t="str">
        <f t="shared" si="0"/>
        <v>Not Paid</v>
      </c>
      <c r="L25" s="16">
        <f t="shared" ca="1" si="2"/>
        <v>36</v>
      </c>
    </row>
    <row r="26" spans="1:12" x14ac:dyDescent="0.25">
      <c r="A26" t="s">
        <v>44</v>
      </c>
      <c r="B26" t="s">
        <v>10</v>
      </c>
      <c r="C26" t="s">
        <v>45</v>
      </c>
      <c r="D26" s="2">
        <v>44860</v>
      </c>
      <c r="F26" s="3">
        <v>230</v>
      </c>
      <c r="G26" t="s">
        <v>34</v>
      </c>
      <c r="J26" s="13" t="str">
        <f t="shared" si="0"/>
        <v>Not Paid</v>
      </c>
      <c r="L26" s="16">
        <f t="shared" ca="1" si="2"/>
        <v>36</v>
      </c>
    </row>
    <row r="27" spans="1:12" x14ac:dyDescent="0.25">
      <c r="A27" t="s">
        <v>47</v>
      </c>
      <c r="B27" t="s">
        <v>10</v>
      </c>
      <c r="C27" t="s">
        <v>48</v>
      </c>
      <c r="D27" s="2">
        <v>44862</v>
      </c>
      <c r="F27" s="3">
        <v>1504.86</v>
      </c>
      <c r="G27" t="s">
        <v>34</v>
      </c>
      <c r="H27" s="2">
        <v>44855</v>
      </c>
      <c r="I27" s="2">
        <v>44861</v>
      </c>
      <c r="J27" s="13" t="str">
        <f t="shared" si="0"/>
        <v>Not Paid</v>
      </c>
      <c r="L27" s="16">
        <f t="shared" ca="1" si="2"/>
        <v>34</v>
      </c>
    </row>
    <row r="28" spans="1:12" x14ac:dyDescent="0.25">
      <c r="A28" t="s">
        <v>47</v>
      </c>
      <c r="B28" t="s">
        <v>24</v>
      </c>
      <c r="D28" s="2">
        <v>44862</v>
      </c>
      <c r="F28" s="3">
        <v>1504.86</v>
      </c>
      <c r="G28" t="s">
        <v>34</v>
      </c>
      <c r="H28" s="2">
        <v>44855</v>
      </c>
      <c r="I28" s="2">
        <v>44861</v>
      </c>
      <c r="J28" s="13" t="str">
        <f t="shared" si="0"/>
        <v>Not Paid</v>
      </c>
      <c r="L28" s="16">
        <f t="shared" ca="1" si="2"/>
        <v>34</v>
      </c>
    </row>
    <row r="29" spans="1:12" x14ac:dyDescent="0.25">
      <c r="A29" t="s">
        <v>49</v>
      </c>
      <c r="B29" t="s">
        <v>36</v>
      </c>
      <c r="D29" s="2">
        <v>44871</v>
      </c>
      <c r="F29" s="3">
        <v>381.85</v>
      </c>
      <c r="G29" t="s">
        <v>34</v>
      </c>
      <c r="H29" s="2">
        <v>44861</v>
      </c>
      <c r="I29" s="2">
        <v>44863</v>
      </c>
      <c r="J29" s="13" t="str">
        <f t="shared" si="0"/>
        <v>Not Paid</v>
      </c>
      <c r="L29" s="16">
        <f t="shared" ca="1" si="2"/>
        <v>25</v>
      </c>
    </row>
    <row r="30" spans="1:12" x14ac:dyDescent="0.25">
      <c r="A30" t="s">
        <v>50</v>
      </c>
      <c r="B30" t="s">
        <v>10</v>
      </c>
      <c r="C30" t="s">
        <v>51</v>
      </c>
      <c r="D30" s="2">
        <v>44871</v>
      </c>
      <c r="F30" s="3">
        <v>2368.98</v>
      </c>
      <c r="G30" t="s">
        <v>34</v>
      </c>
      <c r="H30" s="2">
        <v>44842</v>
      </c>
      <c r="I30" s="2">
        <v>44850</v>
      </c>
      <c r="J30" s="13" t="str">
        <f t="shared" si="0"/>
        <v>Not Paid</v>
      </c>
      <c r="L30" s="16">
        <f t="shared" ca="1" si="2"/>
        <v>25</v>
      </c>
    </row>
    <row r="31" spans="1:12" x14ac:dyDescent="0.25">
      <c r="A31" t="s">
        <v>50</v>
      </c>
      <c r="B31" t="s">
        <v>36</v>
      </c>
      <c r="D31" s="2">
        <v>44871</v>
      </c>
      <c r="F31" s="3">
        <v>2368.98</v>
      </c>
      <c r="G31" t="s">
        <v>34</v>
      </c>
      <c r="H31" s="2">
        <v>44842</v>
      </c>
      <c r="I31" s="2">
        <v>44850</v>
      </c>
      <c r="J31" s="13" t="str">
        <f t="shared" si="0"/>
        <v>Not Paid</v>
      </c>
      <c r="L31" s="16">
        <f t="shared" ca="1" si="2"/>
        <v>25</v>
      </c>
    </row>
    <row r="32" spans="1:12" x14ac:dyDescent="0.25">
      <c r="A32" t="s">
        <v>53</v>
      </c>
      <c r="B32" t="s">
        <v>19</v>
      </c>
      <c r="D32" s="2">
        <v>44872</v>
      </c>
      <c r="F32" s="3">
        <v>788.6</v>
      </c>
      <c r="G32" t="s">
        <v>34</v>
      </c>
      <c r="H32" s="2">
        <v>44867</v>
      </c>
      <c r="I32" s="2">
        <v>44871</v>
      </c>
      <c r="J32" s="13" t="str">
        <f t="shared" si="0"/>
        <v>Not Paid</v>
      </c>
      <c r="L32" s="16">
        <f t="shared" ca="1" si="2"/>
        <v>24</v>
      </c>
    </row>
    <row r="33" spans="1:12" x14ac:dyDescent="0.25">
      <c r="A33" t="s">
        <v>55</v>
      </c>
      <c r="B33" t="s">
        <v>10</v>
      </c>
      <c r="C33" t="s">
        <v>56</v>
      </c>
      <c r="D33" s="2">
        <v>44873</v>
      </c>
      <c r="F33" s="3">
        <v>1917.84</v>
      </c>
      <c r="G33" t="s">
        <v>34</v>
      </c>
      <c r="H33" s="2">
        <v>44866</v>
      </c>
      <c r="I33" s="2">
        <v>44871</v>
      </c>
      <c r="J33" s="13" t="str">
        <f t="shared" si="0"/>
        <v>Not Paid</v>
      </c>
      <c r="L33" s="16">
        <f t="shared" ca="1" si="2"/>
        <v>23</v>
      </c>
    </row>
    <row r="34" spans="1:12" x14ac:dyDescent="0.25">
      <c r="A34" t="s">
        <v>57</v>
      </c>
      <c r="B34" t="s">
        <v>19</v>
      </c>
      <c r="D34" s="2">
        <v>44874</v>
      </c>
      <c r="F34" s="3">
        <v>986.88</v>
      </c>
      <c r="G34" t="s">
        <v>34</v>
      </c>
      <c r="H34" s="2">
        <v>44867</v>
      </c>
      <c r="I34" s="2">
        <v>44871</v>
      </c>
      <c r="J34" s="13" t="str">
        <f t="shared" si="0"/>
        <v>Not Paid</v>
      </c>
      <c r="L34" s="16">
        <f t="shared" ca="1" si="2"/>
        <v>22</v>
      </c>
    </row>
    <row r="35" spans="1:12" x14ac:dyDescent="0.25">
      <c r="A35" t="s">
        <v>58</v>
      </c>
      <c r="B35" t="s">
        <v>19</v>
      </c>
      <c r="D35" s="2">
        <v>44874</v>
      </c>
      <c r="F35" s="3">
        <v>1048.57</v>
      </c>
      <c r="G35" t="s">
        <v>34</v>
      </c>
      <c r="H35" s="2">
        <v>44867</v>
      </c>
      <c r="I35" s="2">
        <v>44871</v>
      </c>
      <c r="J35" s="13" t="str">
        <f t="shared" si="0"/>
        <v>Not Paid</v>
      </c>
      <c r="L35" s="16">
        <f t="shared" ca="1" si="2"/>
        <v>22</v>
      </c>
    </row>
    <row r="36" spans="1:12" x14ac:dyDescent="0.25">
      <c r="A36" t="s">
        <v>58</v>
      </c>
      <c r="B36" t="s">
        <v>59</v>
      </c>
      <c r="D36" s="2">
        <v>44874</v>
      </c>
      <c r="F36" s="3">
        <v>1048.57</v>
      </c>
      <c r="G36" t="s">
        <v>34</v>
      </c>
      <c r="H36" s="2">
        <v>44867</v>
      </c>
      <c r="I36" s="2">
        <v>44871</v>
      </c>
      <c r="J36" s="13" t="str">
        <f t="shared" si="0"/>
        <v>Not Paid</v>
      </c>
      <c r="L36" s="16">
        <f t="shared" ca="1" si="2"/>
        <v>22</v>
      </c>
    </row>
    <row r="37" spans="1:12" x14ac:dyDescent="0.25">
      <c r="A37" t="s">
        <v>60</v>
      </c>
      <c r="B37" t="s">
        <v>10</v>
      </c>
      <c r="C37" t="s">
        <v>61</v>
      </c>
      <c r="D37" s="2">
        <v>44877</v>
      </c>
      <c r="F37" s="3">
        <v>705.79</v>
      </c>
      <c r="G37" t="s">
        <v>34</v>
      </c>
      <c r="H37" s="2">
        <v>44834</v>
      </c>
      <c r="I37" s="2">
        <v>44836</v>
      </c>
      <c r="J37" s="13" t="str">
        <f t="shared" si="0"/>
        <v>Not Paid</v>
      </c>
      <c r="L37" s="16">
        <f t="shared" ca="1" si="2"/>
        <v>19</v>
      </c>
    </row>
    <row r="38" spans="1:12" x14ac:dyDescent="0.25">
      <c r="A38" t="s">
        <v>52</v>
      </c>
      <c r="B38" t="s">
        <v>10</v>
      </c>
      <c r="C38" t="s">
        <v>31</v>
      </c>
      <c r="D38" s="2">
        <v>44888</v>
      </c>
      <c r="F38" s="3">
        <v>2426.6</v>
      </c>
      <c r="G38" t="s">
        <v>34</v>
      </c>
      <c r="H38" s="2">
        <v>44881</v>
      </c>
      <c r="I38" s="2">
        <v>44884</v>
      </c>
      <c r="J38" s="13" t="str">
        <f t="shared" si="0"/>
        <v>Not Paid</v>
      </c>
      <c r="L38" s="16">
        <f t="shared" ca="1" si="2"/>
        <v>8</v>
      </c>
    </row>
    <row r="39" spans="1:12" x14ac:dyDescent="0.25">
      <c r="A39" t="s">
        <v>54</v>
      </c>
      <c r="B39" t="s">
        <v>10</v>
      </c>
      <c r="C39" t="s">
        <v>31</v>
      </c>
      <c r="D39" s="2">
        <v>44888</v>
      </c>
      <c r="F39" s="3">
        <v>235.37</v>
      </c>
      <c r="G39" t="s">
        <v>34</v>
      </c>
      <c r="J39" s="13" t="str">
        <f t="shared" si="0"/>
        <v>Not Paid</v>
      </c>
      <c r="L39" s="16">
        <f t="shared" ca="1" si="2"/>
        <v>8</v>
      </c>
    </row>
    <row r="40" spans="1:12" x14ac:dyDescent="0.25">
      <c r="A40" t="s">
        <v>62</v>
      </c>
      <c r="B40" t="s">
        <v>10</v>
      </c>
      <c r="C40" t="s">
        <v>31</v>
      </c>
      <c r="D40" s="2">
        <v>44893</v>
      </c>
      <c r="F40" s="3">
        <v>704.98</v>
      </c>
      <c r="G40" t="s">
        <v>34</v>
      </c>
      <c r="H40" s="2">
        <v>44889</v>
      </c>
      <c r="I40" s="2">
        <v>44890</v>
      </c>
      <c r="J40" s="13" t="str">
        <f t="shared" si="0"/>
        <v>Not Paid</v>
      </c>
      <c r="L40" s="16">
        <f t="shared" ca="1" si="2"/>
        <v>3</v>
      </c>
    </row>
    <row r="41" spans="1:12" x14ac:dyDescent="0.25">
      <c r="A41" t="s">
        <v>63</v>
      </c>
      <c r="B41" t="s">
        <v>10</v>
      </c>
      <c r="C41" t="s">
        <v>33</v>
      </c>
      <c r="D41" s="2">
        <v>44894</v>
      </c>
      <c r="F41" s="3">
        <v>736.51</v>
      </c>
      <c r="G41" t="s">
        <v>64</v>
      </c>
      <c r="H41" s="2">
        <v>44868</v>
      </c>
      <c r="I41" s="2">
        <v>44871</v>
      </c>
      <c r="J41" s="13" t="str">
        <f t="shared" si="0"/>
        <v>Not Paid</v>
      </c>
      <c r="L41" s="16">
        <f t="shared" ca="1" si="2"/>
        <v>2</v>
      </c>
    </row>
    <row r="44" spans="1:12" x14ac:dyDescent="0.25">
      <c r="J44" s="14">
        <f>AVERAGE(J2:J41)</f>
        <v>14.736842105263158</v>
      </c>
    </row>
  </sheetData>
  <sortState ref="A2:I41">
    <sortCondition ref="D2:D41"/>
  </sortState>
  <conditionalFormatting sqref="J2:J41">
    <cfRule type="containsText" dxfId="2" priority="4" operator="containsText" text="Not Paid">
      <formula>NOT(ISERROR(SEARCH("Not Paid",J2)))</formula>
    </cfRule>
  </conditionalFormatting>
  <conditionalFormatting sqref="K2:K14">
    <cfRule type="containsText" dxfId="1" priority="3" operator="containsText" text="Not Paid">
      <formula>NOT(ISERROR(SEARCH("Not Paid",K2)))</formula>
    </cfRule>
  </conditionalFormatting>
  <conditionalFormatting sqref="K15:K16">
    <cfRule type="containsText" dxfId="0" priority="1" operator="containsText" text="Not Paid">
      <formula>NOT(ISERROR(SEARCH("Not Paid",K15)))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Oliver Scheurich</cp:lastModifiedBy>
  <dcterms:created xsi:type="dcterms:W3CDTF">2022-12-01T20:08:31Z</dcterms:created>
  <dcterms:modified xsi:type="dcterms:W3CDTF">2022-12-01T21:19:30Z</dcterms:modified>
</cp:coreProperties>
</file>