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hz\Downloads\"/>
    </mc:Choice>
  </mc:AlternateContent>
  <xr:revisionPtr revIDLastSave="162" documentId="13_ncr:1_{3652A4E9-66C3-438E-A91F-678F0CDF5560}" xr6:coauthVersionLast="47" xr6:coauthVersionMax="47" xr10:uidLastSave="{903A18E1-09AF-4FEA-96CC-81FA962995EC}"/>
  <bookViews>
    <workbookView xWindow="-110" yWindow="-110" windowWidth="19420" windowHeight="12300" firstSheet="1" activeTab="2" xr2:uid="{00000000-000D-0000-FFFF-FFFF00000000}"/>
  </bookViews>
  <sheets>
    <sheet name="Sheet1" sheetId="1" r:id="rId1"/>
    <sheet name="Test" sheetId="2" r:id="rId2"/>
    <sheet name="Sheet2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" i="3" l="1"/>
  <c r="Y3" i="3"/>
  <c r="W4" i="3"/>
  <c r="Y4" i="3"/>
  <c r="W5" i="3"/>
  <c r="Y5" i="3"/>
  <c r="W6" i="3"/>
  <c r="Y6" i="3"/>
  <c r="W7" i="3"/>
  <c r="Y7" i="3"/>
  <c r="W8" i="3"/>
  <c r="Y8" i="3"/>
  <c r="W9" i="3"/>
  <c r="Y9" i="3"/>
  <c r="W10" i="3"/>
  <c r="Y10" i="3"/>
  <c r="W11" i="3"/>
  <c r="Y11" i="3"/>
  <c r="W12" i="3"/>
  <c r="Y12" i="3"/>
  <c r="W13" i="3"/>
  <c r="Y13" i="3"/>
  <c r="W14" i="3"/>
  <c r="Y14" i="3"/>
  <c r="W15" i="3"/>
  <c r="Y15" i="3"/>
  <c r="W16" i="3"/>
  <c r="Y16" i="3"/>
  <c r="W17" i="3"/>
  <c r="Y17" i="3"/>
  <c r="W18" i="3"/>
  <c r="Y18" i="3"/>
  <c r="W19" i="3"/>
  <c r="Y19" i="3"/>
  <c r="W20" i="3"/>
  <c r="Y20" i="3"/>
  <c r="W21" i="3"/>
  <c r="Y21" i="3"/>
  <c r="W22" i="3"/>
  <c r="Y22" i="3"/>
  <c r="W23" i="3"/>
  <c r="Y23" i="3"/>
  <c r="W24" i="3"/>
  <c r="Y24" i="3"/>
  <c r="W25" i="3"/>
  <c r="Y25" i="3"/>
  <c r="W26" i="3"/>
  <c r="Y26" i="3"/>
  <c r="W27" i="3"/>
  <c r="Y27" i="3"/>
  <c r="W28" i="3"/>
  <c r="Y28" i="3"/>
  <c r="W29" i="3"/>
  <c r="Y29" i="3"/>
  <c r="W30" i="3"/>
  <c r="Y30" i="3"/>
  <c r="W31" i="3"/>
  <c r="Y31" i="3"/>
  <c r="W32" i="3"/>
  <c r="Y32" i="3"/>
  <c r="W33" i="3"/>
  <c r="Y33" i="3"/>
  <c r="W34" i="3"/>
  <c r="Y34" i="3"/>
  <c r="W35" i="3"/>
  <c r="Y35" i="3"/>
  <c r="W36" i="3"/>
  <c r="Y36" i="3"/>
  <c r="W37" i="3"/>
  <c r="Y37" i="3"/>
  <c r="W38" i="3"/>
  <c r="Y38" i="3"/>
  <c r="W39" i="3"/>
  <c r="Y39" i="3"/>
  <c r="W40" i="3"/>
  <c r="Y40" i="3"/>
  <c r="W41" i="3"/>
  <c r="Y41" i="3"/>
  <c r="W42" i="3"/>
  <c r="Y42" i="3"/>
  <c r="W43" i="3"/>
  <c r="Y43" i="3"/>
  <c r="W44" i="3"/>
  <c r="Y44" i="3"/>
  <c r="W45" i="3"/>
  <c r="Y45" i="3"/>
  <c r="W46" i="3"/>
  <c r="Y46" i="3"/>
  <c r="W47" i="3"/>
  <c r="Y47" i="3"/>
  <c r="W48" i="3"/>
  <c r="Y48" i="3"/>
  <c r="W49" i="3"/>
  <c r="Y49" i="3"/>
  <c r="W50" i="3"/>
  <c r="Y50" i="3"/>
  <c r="W51" i="3"/>
  <c r="Y51" i="3"/>
  <c r="W52" i="3"/>
  <c r="Y52" i="3"/>
  <c r="W53" i="3"/>
  <c r="Y53" i="3"/>
  <c r="W54" i="3"/>
  <c r="Y54" i="3"/>
  <c r="W55" i="3"/>
  <c r="Y55" i="3"/>
  <c r="W56" i="3"/>
  <c r="Y56" i="3"/>
  <c r="W57" i="3"/>
  <c r="Y57" i="3"/>
  <c r="W58" i="3"/>
  <c r="Y58" i="3"/>
  <c r="W59" i="3"/>
  <c r="Y59" i="3"/>
  <c r="W60" i="3"/>
  <c r="Y60" i="3"/>
  <c r="W61" i="3"/>
  <c r="Y61" i="3"/>
  <c r="W62" i="3"/>
  <c r="Y62" i="3"/>
  <c r="W63" i="3"/>
  <c r="Y63" i="3"/>
  <c r="W64" i="3"/>
  <c r="Y64" i="3"/>
  <c r="W65" i="3"/>
  <c r="Y65" i="3"/>
  <c r="W66" i="3"/>
  <c r="Y66" i="3"/>
  <c r="W67" i="3"/>
  <c r="Y67" i="3"/>
  <c r="W68" i="3"/>
  <c r="Y68" i="3"/>
  <c r="W69" i="3"/>
  <c r="Y69" i="3"/>
  <c r="W70" i="3"/>
  <c r="Y70" i="3"/>
  <c r="W71" i="3"/>
  <c r="Y71" i="3"/>
  <c r="W72" i="3"/>
  <c r="Y72" i="3"/>
  <c r="W73" i="3"/>
  <c r="Y73" i="3"/>
  <c r="W74" i="3"/>
  <c r="Y74" i="3"/>
  <c r="W75" i="3"/>
  <c r="Y75" i="3"/>
  <c r="W76" i="3"/>
  <c r="Y76" i="3"/>
  <c r="W77" i="3"/>
  <c r="Y77" i="3"/>
  <c r="W78" i="3"/>
  <c r="Y78" i="3"/>
  <c r="W79" i="3"/>
  <c r="Y79" i="3"/>
  <c r="W80" i="3"/>
  <c r="Y80" i="3"/>
  <c r="W81" i="3"/>
  <c r="Y81" i="3"/>
  <c r="W82" i="3"/>
  <c r="Y82" i="3"/>
  <c r="W83" i="3"/>
  <c r="Y83" i="3"/>
  <c r="W84" i="3"/>
  <c r="Y84" i="3"/>
  <c r="W85" i="3"/>
  <c r="Y85" i="3"/>
  <c r="W86" i="3"/>
  <c r="Y86" i="3"/>
  <c r="W87" i="3"/>
  <c r="Y87" i="3"/>
  <c r="W88" i="3"/>
  <c r="Y88" i="3"/>
  <c r="W89" i="3"/>
  <c r="Y89" i="3"/>
  <c r="W90" i="3"/>
  <c r="Y90" i="3"/>
  <c r="W91" i="3"/>
  <c r="Y91" i="3"/>
  <c r="W92" i="3"/>
  <c r="Y92" i="3"/>
  <c r="W93" i="3"/>
  <c r="Y93" i="3"/>
  <c r="W94" i="3"/>
  <c r="Y94" i="3"/>
  <c r="W95" i="3"/>
  <c r="Y95" i="3"/>
  <c r="W96" i="3"/>
  <c r="Y96" i="3"/>
  <c r="W97" i="3"/>
  <c r="Y97" i="3"/>
  <c r="W98" i="3"/>
  <c r="Y98" i="3"/>
  <c r="W99" i="3"/>
  <c r="Y99" i="3"/>
  <c r="W100" i="3"/>
  <c r="Y100" i="3"/>
  <c r="W101" i="3"/>
  <c r="Y101" i="3"/>
  <c r="W102" i="3"/>
  <c r="Y102" i="3"/>
  <c r="W103" i="3"/>
  <c r="Y103" i="3"/>
  <c r="W104" i="3"/>
  <c r="Y104" i="3"/>
  <c r="W105" i="3"/>
  <c r="Y105" i="3"/>
  <c r="W106" i="3"/>
  <c r="Y106" i="3"/>
  <c r="W107" i="3"/>
  <c r="Y107" i="3"/>
  <c r="W108" i="3"/>
  <c r="Y108" i="3"/>
  <c r="W109" i="3"/>
  <c r="Y109" i="3"/>
  <c r="W110" i="3"/>
  <c r="Y110" i="3"/>
  <c r="W111" i="3"/>
  <c r="Y111" i="3"/>
  <c r="W112" i="3"/>
  <c r="Y112" i="3"/>
  <c r="W113" i="3"/>
  <c r="Y113" i="3"/>
  <c r="W114" i="3"/>
  <c r="Y114" i="3"/>
  <c r="W115" i="3"/>
  <c r="Y115" i="3"/>
  <c r="W116" i="3"/>
  <c r="Y116" i="3"/>
  <c r="W117" i="3"/>
  <c r="Y117" i="3"/>
  <c r="W118" i="3"/>
  <c r="Y118" i="3"/>
  <c r="W119" i="3"/>
  <c r="Y119" i="3"/>
  <c r="W120" i="3"/>
  <c r="Y120" i="3"/>
  <c r="W121" i="3"/>
  <c r="Y121" i="3"/>
  <c r="W122" i="3"/>
  <c r="Y122" i="3"/>
  <c r="W123" i="3"/>
  <c r="Y123" i="3"/>
  <c r="W124" i="3"/>
  <c r="Y124" i="3"/>
  <c r="W125" i="3"/>
  <c r="Y125" i="3"/>
  <c r="W126" i="3"/>
  <c r="Y126" i="3"/>
  <c r="W127" i="3"/>
  <c r="Y127" i="3"/>
  <c r="W128" i="3"/>
  <c r="Y128" i="3"/>
  <c r="W129" i="3"/>
  <c r="Y129" i="3"/>
  <c r="W130" i="3"/>
  <c r="Y130" i="3"/>
  <c r="W131" i="3"/>
  <c r="Y131" i="3"/>
  <c r="W132" i="3"/>
  <c r="Y132" i="3"/>
  <c r="W133" i="3"/>
  <c r="Y133" i="3"/>
  <c r="W134" i="3"/>
  <c r="Y134" i="3"/>
  <c r="W135" i="3"/>
  <c r="Y135" i="3"/>
  <c r="W136" i="3"/>
  <c r="Y136" i="3"/>
  <c r="W137" i="3"/>
  <c r="Y137" i="3"/>
  <c r="W138" i="3"/>
  <c r="Y138" i="3"/>
  <c r="W139" i="3"/>
  <c r="Y139" i="3"/>
  <c r="W140" i="3"/>
  <c r="Y140" i="3"/>
  <c r="W141" i="3"/>
  <c r="Y141" i="3"/>
  <c r="W142" i="3"/>
  <c r="Y142" i="3"/>
  <c r="W143" i="3"/>
  <c r="Y143" i="3"/>
  <c r="W144" i="3"/>
  <c r="Y144" i="3"/>
  <c r="W145" i="3"/>
  <c r="Y145" i="3"/>
  <c r="W146" i="3"/>
  <c r="Y146" i="3"/>
  <c r="W147" i="3"/>
  <c r="Y147" i="3"/>
  <c r="W148" i="3"/>
  <c r="Y148" i="3"/>
  <c r="W149" i="3"/>
  <c r="Y149" i="3"/>
  <c r="W150" i="3"/>
  <c r="Y150" i="3"/>
  <c r="W151" i="3"/>
  <c r="Y151" i="3"/>
  <c r="W152" i="3"/>
  <c r="Y152" i="3"/>
  <c r="W153" i="3"/>
  <c r="Y153" i="3"/>
  <c r="W154" i="3"/>
  <c r="Y154" i="3"/>
  <c r="W155" i="3"/>
  <c r="Y155" i="3"/>
  <c r="W156" i="3"/>
  <c r="Y156" i="3"/>
  <c r="W157" i="3"/>
  <c r="Y157" i="3"/>
  <c r="W158" i="3"/>
  <c r="Y158" i="3"/>
  <c r="W159" i="3"/>
  <c r="Y159" i="3"/>
  <c r="W160" i="3"/>
  <c r="Y160" i="3"/>
  <c r="W161" i="3"/>
  <c r="Y161" i="3"/>
  <c r="W162" i="3"/>
  <c r="Y162" i="3"/>
  <c r="W163" i="3"/>
  <c r="Y163" i="3"/>
  <c r="W164" i="3"/>
  <c r="Y164" i="3"/>
  <c r="W165" i="3"/>
  <c r="Y165" i="3"/>
  <c r="W166" i="3"/>
  <c r="Y166" i="3"/>
  <c r="W167" i="3"/>
  <c r="Y167" i="3"/>
  <c r="W168" i="3"/>
  <c r="Y168" i="3"/>
  <c r="W169" i="3"/>
  <c r="Y169" i="3"/>
  <c r="W170" i="3"/>
  <c r="Y170" i="3"/>
  <c r="W171" i="3"/>
  <c r="Y171" i="3"/>
  <c r="W172" i="3"/>
  <c r="Y172" i="3"/>
  <c r="W173" i="3"/>
  <c r="Y173" i="3"/>
  <c r="W174" i="3"/>
  <c r="Y174" i="3"/>
  <c r="W175" i="3"/>
  <c r="Y175" i="3"/>
  <c r="W176" i="3"/>
  <c r="Y176" i="3"/>
  <c r="W177" i="3"/>
  <c r="Y177" i="3"/>
  <c r="W178" i="3"/>
  <c r="Y178" i="3"/>
  <c r="W179" i="3"/>
  <c r="Y179" i="3"/>
  <c r="W180" i="3"/>
  <c r="Y180" i="3"/>
  <c r="W181" i="3"/>
  <c r="Y181" i="3"/>
  <c r="W182" i="3"/>
  <c r="Y182" i="3"/>
  <c r="W183" i="3"/>
  <c r="Y183" i="3"/>
  <c r="W184" i="3"/>
  <c r="Y184" i="3"/>
  <c r="W185" i="3"/>
  <c r="Y185" i="3"/>
  <c r="W186" i="3"/>
  <c r="Y186" i="3"/>
  <c r="W187" i="3"/>
  <c r="Y187" i="3"/>
  <c r="W188" i="3"/>
  <c r="Y188" i="3"/>
  <c r="W189" i="3"/>
  <c r="Y189" i="3"/>
  <c r="W190" i="3"/>
  <c r="Y190" i="3"/>
  <c r="W191" i="3"/>
  <c r="Y191" i="3"/>
  <c r="W192" i="3"/>
  <c r="Y192" i="3"/>
  <c r="W193" i="3"/>
  <c r="Y193" i="3"/>
  <c r="W194" i="3"/>
  <c r="Y194" i="3"/>
  <c r="W195" i="3"/>
  <c r="Y195" i="3"/>
  <c r="W196" i="3"/>
  <c r="Y196" i="3"/>
  <c r="W197" i="3"/>
  <c r="Y197" i="3"/>
  <c r="W198" i="3"/>
  <c r="Y198" i="3"/>
  <c r="W199" i="3"/>
  <c r="Y199" i="3"/>
  <c r="W200" i="3"/>
  <c r="Y200" i="3"/>
  <c r="W201" i="3"/>
  <c r="Y201" i="3"/>
  <c r="W202" i="3"/>
  <c r="Y202" i="3"/>
  <c r="W203" i="3"/>
  <c r="Y203" i="3"/>
  <c r="W204" i="3"/>
  <c r="Y204" i="3"/>
  <c r="W205" i="3"/>
  <c r="Y205" i="3"/>
  <c r="W206" i="3"/>
  <c r="Y206" i="3"/>
  <c r="W207" i="3"/>
  <c r="Y207" i="3"/>
  <c r="W208" i="3"/>
  <c r="Y208" i="3"/>
  <c r="W209" i="3"/>
  <c r="Y209" i="3"/>
  <c r="W210" i="3"/>
  <c r="Y210" i="3"/>
  <c r="W211" i="3"/>
  <c r="Y211" i="3"/>
  <c r="W212" i="3"/>
  <c r="Y212" i="3"/>
  <c r="W213" i="3"/>
  <c r="Y213" i="3"/>
  <c r="W214" i="3"/>
  <c r="Y214" i="3"/>
  <c r="W215" i="3"/>
  <c r="Y215" i="3"/>
  <c r="W216" i="3"/>
  <c r="Y216" i="3"/>
  <c r="W217" i="3"/>
  <c r="Y217" i="3"/>
  <c r="W218" i="3"/>
  <c r="Y218" i="3"/>
  <c r="W219" i="3"/>
  <c r="Y219" i="3"/>
  <c r="W220" i="3"/>
  <c r="Y220" i="3"/>
  <c r="W221" i="3"/>
  <c r="Y221" i="3"/>
  <c r="W222" i="3"/>
  <c r="Y222" i="3"/>
  <c r="W223" i="3"/>
  <c r="Y223" i="3"/>
  <c r="W224" i="3"/>
  <c r="Y224" i="3"/>
  <c r="W225" i="3"/>
  <c r="Y225" i="3"/>
  <c r="W226" i="3"/>
  <c r="Y226" i="3"/>
  <c r="W227" i="3"/>
  <c r="Y227" i="3"/>
  <c r="W228" i="3"/>
  <c r="Y228" i="3"/>
  <c r="W229" i="3"/>
  <c r="Y229" i="3"/>
  <c r="W230" i="3"/>
  <c r="Y230" i="3"/>
  <c r="W231" i="3"/>
  <c r="Y231" i="3"/>
  <c r="W232" i="3"/>
  <c r="Y232" i="3"/>
  <c r="W233" i="3"/>
  <c r="Y233" i="3"/>
  <c r="W234" i="3"/>
  <c r="Y234" i="3"/>
  <c r="W235" i="3"/>
  <c r="Y235" i="3"/>
  <c r="W236" i="3"/>
  <c r="Y236" i="3"/>
  <c r="W237" i="3"/>
  <c r="Y237" i="3"/>
  <c r="W238" i="3"/>
  <c r="Y238" i="3"/>
  <c r="W239" i="3"/>
  <c r="Y239" i="3"/>
  <c r="W240" i="3"/>
  <c r="Y240" i="3"/>
  <c r="W241" i="3"/>
  <c r="Y241" i="3"/>
  <c r="W242" i="3"/>
  <c r="Y242" i="3"/>
  <c r="W243" i="3"/>
  <c r="Y243" i="3"/>
  <c r="W244" i="3"/>
  <c r="Y244" i="3"/>
  <c r="W245" i="3"/>
  <c r="Y245" i="3"/>
  <c r="W246" i="3"/>
  <c r="Y246" i="3"/>
  <c r="W247" i="3"/>
  <c r="Y247" i="3"/>
  <c r="W248" i="3"/>
  <c r="Y248" i="3"/>
  <c r="W249" i="3"/>
  <c r="Y249" i="3"/>
  <c r="W250" i="3"/>
  <c r="Y250" i="3"/>
  <c r="W251" i="3"/>
  <c r="Y251" i="3"/>
  <c r="W252" i="3"/>
  <c r="Y252" i="3"/>
  <c r="W253" i="3"/>
  <c r="Y253" i="3"/>
  <c r="W254" i="3"/>
  <c r="Y254" i="3"/>
  <c r="W255" i="3"/>
  <c r="Y255" i="3"/>
  <c r="W256" i="3"/>
  <c r="Y256" i="3"/>
  <c r="W257" i="3"/>
  <c r="Y257" i="3"/>
  <c r="W258" i="3"/>
  <c r="Y258" i="3"/>
  <c r="W259" i="3"/>
  <c r="Y259" i="3"/>
  <c r="W260" i="3"/>
  <c r="Y260" i="3"/>
  <c r="W261" i="3"/>
  <c r="Y261" i="3"/>
  <c r="W262" i="3"/>
  <c r="Y262" i="3"/>
  <c r="W263" i="3"/>
  <c r="Y263" i="3"/>
  <c r="W264" i="3"/>
  <c r="Y264" i="3"/>
  <c r="W265" i="3"/>
  <c r="Y265" i="3"/>
  <c r="W266" i="3"/>
  <c r="Y266" i="3"/>
  <c r="W267" i="3"/>
  <c r="Y267" i="3"/>
  <c r="W268" i="3"/>
  <c r="Y268" i="3"/>
  <c r="W269" i="3"/>
  <c r="Y269" i="3"/>
  <c r="W270" i="3"/>
  <c r="Y270" i="3"/>
  <c r="W271" i="3"/>
  <c r="Y271" i="3"/>
  <c r="W272" i="3"/>
  <c r="Y272" i="3"/>
  <c r="W273" i="3"/>
  <c r="Y273" i="3"/>
  <c r="W274" i="3"/>
  <c r="Y274" i="3"/>
  <c r="W275" i="3"/>
  <c r="Y275" i="3"/>
  <c r="W276" i="3"/>
  <c r="Y276" i="3"/>
  <c r="W277" i="3"/>
  <c r="Y277" i="3"/>
  <c r="W278" i="3"/>
  <c r="Y278" i="3"/>
  <c r="W279" i="3"/>
  <c r="Y279" i="3"/>
  <c r="W280" i="3"/>
  <c r="Y280" i="3"/>
  <c r="W281" i="3"/>
  <c r="Y281" i="3"/>
  <c r="W282" i="3"/>
  <c r="Y282" i="3"/>
  <c r="W283" i="3"/>
  <c r="Y283" i="3"/>
  <c r="W284" i="3"/>
  <c r="Y284" i="3"/>
  <c r="W285" i="3"/>
  <c r="Y285" i="3"/>
  <c r="W286" i="3"/>
  <c r="Y286" i="3"/>
  <c r="W287" i="3"/>
  <c r="Y287" i="3"/>
  <c r="W288" i="3"/>
  <c r="Y288" i="3"/>
  <c r="W289" i="3"/>
  <c r="Y289" i="3"/>
  <c r="W290" i="3"/>
  <c r="Y290" i="3"/>
  <c r="W291" i="3"/>
  <c r="Y291" i="3"/>
  <c r="W292" i="3"/>
  <c r="Y292" i="3"/>
  <c r="W293" i="3"/>
  <c r="Y293" i="3"/>
  <c r="W294" i="3"/>
  <c r="Y294" i="3"/>
  <c r="W295" i="3"/>
  <c r="Y295" i="3"/>
  <c r="W296" i="3"/>
  <c r="Y296" i="3"/>
  <c r="W297" i="3"/>
  <c r="Y297" i="3"/>
  <c r="W298" i="3"/>
  <c r="Y298" i="3"/>
  <c r="W299" i="3"/>
  <c r="Y299" i="3"/>
  <c r="W300" i="3"/>
  <c r="Y300" i="3"/>
  <c r="W301" i="3"/>
  <c r="Y301" i="3"/>
  <c r="W302" i="3"/>
  <c r="Y302" i="3"/>
  <c r="W303" i="3"/>
  <c r="Y303" i="3"/>
  <c r="W304" i="3"/>
  <c r="Y304" i="3"/>
  <c r="W305" i="3"/>
  <c r="Y305" i="3"/>
  <c r="W306" i="3"/>
  <c r="Y306" i="3"/>
  <c r="W307" i="3"/>
  <c r="Y307" i="3"/>
  <c r="W308" i="3"/>
  <c r="Y308" i="3"/>
  <c r="W309" i="3"/>
  <c r="Y309" i="3"/>
  <c r="W310" i="3"/>
  <c r="Y310" i="3"/>
  <c r="W311" i="3"/>
  <c r="Y311" i="3"/>
  <c r="W312" i="3"/>
  <c r="Y312" i="3"/>
  <c r="W313" i="3"/>
  <c r="Y313" i="3"/>
  <c r="W314" i="3"/>
  <c r="Y314" i="3"/>
  <c r="W315" i="3"/>
  <c r="Y315" i="3"/>
  <c r="W316" i="3"/>
  <c r="Y316" i="3"/>
  <c r="W317" i="3"/>
  <c r="Y317" i="3"/>
  <c r="W318" i="3"/>
  <c r="Y318" i="3"/>
  <c r="W319" i="3"/>
  <c r="Y319" i="3"/>
  <c r="W320" i="3"/>
  <c r="Y320" i="3"/>
  <c r="W321" i="3"/>
  <c r="Y321" i="3"/>
  <c r="W322" i="3"/>
  <c r="Y322" i="3"/>
  <c r="W323" i="3"/>
  <c r="Y323" i="3"/>
  <c r="W324" i="3"/>
  <c r="Y324" i="3"/>
  <c r="W325" i="3"/>
  <c r="Y325" i="3"/>
  <c r="W326" i="3"/>
  <c r="Y326" i="3"/>
  <c r="W327" i="3"/>
  <c r="Y327" i="3"/>
  <c r="W328" i="3"/>
  <c r="Y328" i="3"/>
  <c r="W329" i="3"/>
  <c r="Y329" i="3"/>
  <c r="W330" i="3"/>
  <c r="Y330" i="3"/>
  <c r="W331" i="3"/>
  <c r="Y331" i="3"/>
  <c r="W332" i="3"/>
  <c r="Y332" i="3"/>
  <c r="W333" i="3"/>
  <c r="Y333" i="3"/>
  <c r="W334" i="3"/>
  <c r="Y334" i="3"/>
  <c r="W335" i="3"/>
  <c r="Y335" i="3"/>
  <c r="W336" i="3"/>
  <c r="Y336" i="3"/>
  <c r="W337" i="3"/>
  <c r="Y337" i="3"/>
  <c r="W338" i="3"/>
  <c r="Y338" i="3"/>
  <c r="W339" i="3"/>
  <c r="Y339" i="3"/>
  <c r="W340" i="3"/>
  <c r="Y340" i="3"/>
  <c r="W341" i="3"/>
  <c r="Y341" i="3"/>
  <c r="W342" i="3"/>
  <c r="Y342" i="3"/>
  <c r="W343" i="3"/>
  <c r="Y343" i="3"/>
  <c r="W344" i="3"/>
  <c r="Y344" i="3"/>
  <c r="W345" i="3"/>
  <c r="Y345" i="3"/>
  <c r="W346" i="3"/>
  <c r="Y346" i="3"/>
  <c r="W347" i="3"/>
  <c r="Y347" i="3"/>
  <c r="W348" i="3"/>
  <c r="Y348" i="3"/>
  <c r="W349" i="3"/>
  <c r="Y349" i="3"/>
  <c r="W350" i="3"/>
  <c r="Y350" i="3"/>
  <c r="W351" i="3"/>
  <c r="Y351" i="3"/>
  <c r="W352" i="3"/>
  <c r="Y352" i="3"/>
  <c r="W353" i="3"/>
  <c r="Y353" i="3"/>
  <c r="W354" i="3"/>
  <c r="Y354" i="3"/>
  <c r="W355" i="3"/>
  <c r="Y355" i="3"/>
  <c r="W356" i="3"/>
  <c r="Y356" i="3"/>
  <c r="W357" i="3"/>
  <c r="Y357" i="3"/>
  <c r="W358" i="3"/>
  <c r="Y358" i="3"/>
  <c r="W359" i="3"/>
  <c r="Y359" i="3"/>
  <c r="W360" i="3"/>
  <c r="Y360" i="3"/>
  <c r="W361" i="3"/>
  <c r="Y361" i="3"/>
  <c r="W362" i="3"/>
  <c r="Y362" i="3"/>
  <c r="W363" i="3"/>
  <c r="Y363" i="3"/>
  <c r="W364" i="3"/>
  <c r="Y364" i="3"/>
  <c r="W365" i="3"/>
  <c r="Y365" i="3"/>
  <c r="W366" i="3"/>
  <c r="Y366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367" i="3"/>
  <c r="B368" i="3"/>
  <c r="B369" i="3"/>
  <c r="B370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P3" i="3"/>
  <c r="R3" i="3"/>
  <c r="T3" i="3"/>
  <c r="P4" i="3"/>
  <c r="R4" i="3"/>
  <c r="T4" i="3"/>
  <c r="P5" i="3"/>
  <c r="R5" i="3"/>
  <c r="T5" i="3"/>
  <c r="P6" i="3"/>
  <c r="R6" i="3"/>
  <c r="T6" i="3"/>
  <c r="P7" i="3"/>
  <c r="R7" i="3"/>
  <c r="T7" i="3"/>
  <c r="P8" i="3"/>
  <c r="R8" i="3"/>
  <c r="T8" i="3"/>
  <c r="P9" i="3"/>
  <c r="R9" i="3"/>
  <c r="T9" i="3"/>
  <c r="P10" i="3"/>
  <c r="R10" i="3"/>
  <c r="T10" i="3"/>
  <c r="P11" i="3"/>
  <c r="R11" i="3"/>
  <c r="T11" i="3"/>
  <c r="P12" i="3"/>
  <c r="R12" i="3"/>
  <c r="T12" i="3"/>
  <c r="P13" i="3"/>
  <c r="R13" i="3"/>
  <c r="T13" i="3"/>
  <c r="P14" i="3"/>
  <c r="R14" i="3"/>
  <c r="T14" i="3"/>
  <c r="P15" i="3"/>
  <c r="R15" i="3"/>
  <c r="T15" i="3"/>
  <c r="P16" i="3"/>
  <c r="R16" i="3"/>
  <c r="T16" i="3"/>
  <c r="P17" i="3"/>
  <c r="R17" i="3"/>
  <c r="T17" i="3"/>
  <c r="P18" i="3"/>
  <c r="R18" i="3"/>
  <c r="T18" i="3"/>
  <c r="P19" i="3"/>
  <c r="R19" i="3"/>
  <c r="T19" i="3"/>
  <c r="P20" i="3"/>
  <c r="R20" i="3"/>
  <c r="T20" i="3"/>
  <c r="P21" i="3"/>
  <c r="R21" i="3"/>
  <c r="T21" i="3"/>
  <c r="P22" i="3"/>
  <c r="R22" i="3"/>
  <c r="T22" i="3"/>
  <c r="P23" i="3"/>
  <c r="R23" i="3"/>
  <c r="T23" i="3"/>
  <c r="P24" i="3"/>
  <c r="R24" i="3"/>
  <c r="T24" i="3"/>
  <c r="P25" i="3"/>
  <c r="R25" i="3"/>
  <c r="T25" i="3"/>
  <c r="P26" i="3"/>
  <c r="R26" i="3"/>
  <c r="T26" i="3"/>
  <c r="P27" i="3"/>
  <c r="R27" i="3"/>
  <c r="T27" i="3"/>
  <c r="P28" i="3"/>
  <c r="R28" i="3"/>
  <c r="T28" i="3"/>
  <c r="P29" i="3"/>
  <c r="R29" i="3"/>
  <c r="T29" i="3"/>
  <c r="P30" i="3"/>
  <c r="R30" i="3"/>
  <c r="T30" i="3"/>
  <c r="P31" i="3"/>
  <c r="R31" i="3"/>
  <c r="T31" i="3"/>
  <c r="P32" i="3"/>
  <c r="R32" i="3"/>
  <c r="T32" i="3"/>
  <c r="P33" i="3"/>
  <c r="R33" i="3"/>
  <c r="T33" i="3"/>
  <c r="P34" i="3"/>
  <c r="R34" i="3"/>
  <c r="T34" i="3"/>
  <c r="P35" i="3"/>
  <c r="R35" i="3"/>
  <c r="T35" i="3"/>
  <c r="P36" i="3"/>
  <c r="R36" i="3"/>
  <c r="T36" i="3"/>
  <c r="P37" i="3"/>
  <c r="R37" i="3"/>
  <c r="T37" i="3"/>
  <c r="P38" i="3"/>
  <c r="R38" i="3"/>
  <c r="T38" i="3"/>
  <c r="P39" i="3"/>
  <c r="R39" i="3"/>
  <c r="T39" i="3"/>
  <c r="P40" i="3"/>
  <c r="R40" i="3"/>
  <c r="T40" i="3"/>
  <c r="P41" i="3"/>
  <c r="R41" i="3"/>
  <c r="T41" i="3"/>
  <c r="P42" i="3"/>
  <c r="R42" i="3"/>
  <c r="T42" i="3"/>
  <c r="P43" i="3"/>
  <c r="R43" i="3"/>
  <c r="T43" i="3"/>
  <c r="P44" i="3"/>
  <c r="R44" i="3"/>
  <c r="T44" i="3"/>
  <c r="P45" i="3"/>
  <c r="R45" i="3"/>
  <c r="T45" i="3"/>
  <c r="P46" i="3"/>
  <c r="R46" i="3"/>
  <c r="T46" i="3"/>
  <c r="P47" i="3"/>
  <c r="R47" i="3"/>
  <c r="T47" i="3"/>
  <c r="P48" i="3"/>
  <c r="R48" i="3"/>
  <c r="T48" i="3"/>
  <c r="P49" i="3"/>
  <c r="R49" i="3"/>
  <c r="T49" i="3"/>
  <c r="P50" i="3"/>
  <c r="R50" i="3"/>
  <c r="T50" i="3"/>
  <c r="P51" i="3"/>
  <c r="R51" i="3"/>
  <c r="T51" i="3"/>
  <c r="P52" i="3"/>
  <c r="R52" i="3"/>
  <c r="T52" i="3"/>
  <c r="P53" i="3"/>
  <c r="R53" i="3"/>
  <c r="T53" i="3"/>
  <c r="P54" i="3"/>
  <c r="R54" i="3"/>
  <c r="T54" i="3"/>
  <c r="P55" i="3"/>
  <c r="R55" i="3"/>
  <c r="T55" i="3"/>
  <c r="P56" i="3"/>
  <c r="R56" i="3"/>
  <c r="T56" i="3"/>
  <c r="P57" i="3"/>
  <c r="R57" i="3"/>
  <c r="T57" i="3"/>
  <c r="P58" i="3"/>
  <c r="R58" i="3"/>
  <c r="T58" i="3"/>
  <c r="P59" i="3"/>
  <c r="R59" i="3"/>
  <c r="T59" i="3"/>
  <c r="P60" i="3"/>
  <c r="R60" i="3"/>
  <c r="T60" i="3"/>
  <c r="P61" i="3"/>
  <c r="R61" i="3"/>
  <c r="T61" i="3"/>
  <c r="P62" i="3"/>
  <c r="R62" i="3"/>
  <c r="T62" i="3"/>
  <c r="P63" i="3"/>
  <c r="R63" i="3"/>
  <c r="T63" i="3"/>
  <c r="P64" i="3"/>
  <c r="R64" i="3"/>
  <c r="T64" i="3"/>
  <c r="P65" i="3"/>
  <c r="R65" i="3"/>
  <c r="T65" i="3"/>
  <c r="P66" i="3"/>
  <c r="R66" i="3"/>
  <c r="T66" i="3"/>
  <c r="P67" i="3"/>
  <c r="R67" i="3"/>
  <c r="T67" i="3"/>
  <c r="P68" i="3"/>
  <c r="R68" i="3"/>
  <c r="T68" i="3"/>
  <c r="P69" i="3"/>
  <c r="R69" i="3"/>
  <c r="T69" i="3"/>
  <c r="P70" i="3"/>
  <c r="R70" i="3"/>
  <c r="T70" i="3"/>
  <c r="P71" i="3"/>
  <c r="R71" i="3"/>
  <c r="T71" i="3"/>
  <c r="P72" i="3"/>
  <c r="R72" i="3"/>
  <c r="T72" i="3"/>
  <c r="P73" i="3"/>
  <c r="R73" i="3"/>
  <c r="T73" i="3"/>
  <c r="P74" i="3"/>
  <c r="R74" i="3"/>
  <c r="T74" i="3"/>
  <c r="P75" i="3"/>
  <c r="R75" i="3"/>
  <c r="T75" i="3"/>
  <c r="P76" i="3"/>
  <c r="R76" i="3"/>
  <c r="T76" i="3"/>
  <c r="P77" i="3"/>
  <c r="R77" i="3"/>
  <c r="T77" i="3"/>
  <c r="P78" i="3"/>
  <c r="R78" i="3"/>
  <c r="T78" i="3"/>
  <c r="P79" i="3"/>
  <c r="R79" i="3"/>
  <c r="T79" i="3"/>
  <c r="P80" i="3"/>
  <c r="R80" i="3"/>
  <c r="T80" i="3"/>
  <c r="P81" i="3"/>
  <c r="R81" i="3"/>
  <c r="T81" i="3"/>
  <c r="P82" i="3"/>
  <c r="R82" i="3"/>
  <c r="T82" i="3"/>
  <c r="P83" i="3"/>
  <c r="R83" i="3"/>
  <c r="T83" i="3"/>
  <c r="P84" i="3"/>
  <c r="R84" i="3"/>
  <c r="T84" i="3"/>
  <c r="P85" i="3"/>
  <c r="R85" i="3"/>
  <c r="T85" i="3"/>
  <c r="P86" i="3"/>
  <c r="R86" i="3"/>
  <c r="T86" i="3"/>
  <c r="P87" i="3"/>
  <c r="R87" i="3"/>
  <c r="T87" i="3"/>
  <c r="P88" i="3"/>
  <c r="R88" i="3"/>
  <c r="T88" i="3"/>
  <c r="P89" i="3"/>
  <c r="R89" i="3"/>
  <c r="T89" i="3"/>
  <c r="P90" i="3"/>
  <c r="R90" i="3"/>
  <c r="T90" i="3"/>
  <c r="P91" i="3"/>
  <c r="R91" i="3"/>
  <c r="T91" i="3"/>
  <c r="P92" i="3"/>
  <c r="R92" i="3"/>
  <c r="T92" i="3"/>
  <c r="P93" i="3"/>
  <c r="R93" i="3"/>
  <c r="T93" i="3"/>
  <c r="P94" i="3"/>
  <c r="R94" i="3"/>
  <c r="T94" i="3"/>
  <c r="P95" i="3"/>
  <c r="R95" i="3"/>
  <c r="T95" i="3"/>
  <c r="P96" i="3"/>
  <c r="R96" i="3"/>
  <c r="T96" i="3"/>
  <c r="P97" i="3"/>
  <c r="R97" i="3"/>
  <c r="T97" i="3"/>
  <c r="P98" i="3"/>
  <c r="R98" i="3"/>
  <c r="T98" i="3"/>
  <c r="P99" i="3"/>
  <c r="R99" i="3"/>
  <c r="T99" i="3"/>
  <c r="P100" i="3"/>
  <c r="R100" i="3"/>
  <c r="T100" i="3"/>
  <c r="P101" i="3"/>
  <c r="R101" i="3"/>
  <c r="T101" i="3"/>
  <c r="P102" i="3"/>
  <c r="R102" i="3"/>
  <c r="T102" i="3"/>
  <c r="P103" i="3"/>
  <c r="R103" i="3"/>
  <c r="T103" i="3"/>
  <c r="P104" i="3"/>
  <c r="R104" i="3"/>
  <c r="T104" i="3"/>
  <c r="P105" i="3"/>
  <c r="R105" i="3"/>
  <c r="T105" i="3"/>
  <c r="P106" i="3"/>
  <c r="R106" i="3"/>
  <c r="T106" i="3"/>
  <c r="P107" i="3"/>
  <c r="R107" i="3"/>
  <c r="T107" i="3"/>
  <c r="P108" i="3"/>
  <c r="R108" i="3"/>
  <c r="T108" i="3"/>
  <c r="P109" i="3"/>
  <c r="R109" i="3"/>
  <c r="T109" i="3"/>
  <c r="P110" i="3"/>
  <c r="R110" i="3"/>
  <c r="T110" i="3"/>
  <c r="P111" i="3"/>
  <c r="R111" i="3"/>
  <c r="T111" i="3"/>
  <c r="P112" i="3"/>
  <c r="R112" i="3"/>
  <c r="T112" i="3"/>
  <c r="P113" i="3"/>
  <c r="R113" i="3"/>
  <c r="T113" i="3"/>
  <c r="P114" i="3"/>
  <c r="R114" i="3"/>
  <c r="T114" i="3"/>
  <c r="P115" i="3"/>
  <c r="R115" i="3"/>
  <c r="T115" i="3"/>
  <c r="P116" i="3"/>
  <c r="R116" i="3"/>
  <c r="T116" i="3"/>
  <c r="P117" i="3"/>
  <c r="R117" i="3"/>
  <c r="T117" i="3"/>
  <c r="P118" i="3"/>
  <c r="R118" i="3"/>
  <c r="T118" i="3"/>
  <c r="P119" i="3"/>
  <c r="R119" i="3"/>
  <c r="T119" i="3"/>
  <c r="P120" i="3"/>
  <c r="R120" i="3"/>
  <c r="T120" i="3"/>
  <c r="P121" i="3"/>
  <c r="R121" i="3"/>
  <c r="T121" i="3"/>
  <c r="P122" i="3"/>
  <c r="R122" i="3"/>
  <c r="T122" i="3"/>
  <c r="P123" i="3"/>
  <c r="R123" i="3"/>
  <c r="T123" i="3"/>
  <c r="P124" i="3"/>
  <c r="R124" i="3"/>
  <c r="T124" i="3"/>
  <c r="P125" i="3"/>
  <c r="R125" i="3"/>
  <c r="T125" i="3"/>
  <c r="P126" i="3"/>
  <c r="R126" i="3"/>
  <c r="T126" i="3"/>
  <c r="P127" i="3"/>
  <c r="R127" i="3"/>
  <c r="T127" i="3"/>
  <c r="P128" i="3"/>
  <c r="R128" i="3"/>
  <c r="T128" i="3"/>
  <c r="P129" i="3"/>
  <c r="R129" i="3"/>
  <c r="T129" i="3"/>
  <c r="P130" i="3"/>
  <c r="R130" i="3"/>
  <c r="T130" i="3"/>
  <c r="P131" i="3"/>
  <c r="R131" i="3"/>
  <c r="T131" i="3"/>
  <c r="P132" i="3"/>
  <c r="R132" i="3"/>
  <c r="T132" i="3"/>
  <c r="P133" i="3"/>
  <c r="R133" i="3"/>
  <c r="T133" i="3"/>
  <c r="P134" i="3"/>
  <c r="R134" i="3"/>
  <c r="T134" i="3"/>
  <c r="P135" i="3"/>
  <c r="R135" i="3"/>
  <c r="T135" i="3"/>
  <c r="P136" i="3"/>
  <c r="R136" i="3"/>
  <c r="T136" i="3"/>
  <c r="P137" i="3"/>
  <c r="R137" i="3"/>
  <c r="T137" i="3"/>
  <c r="P138" i="3"/>
  <c r="R138" i="3"/>
  <c r="T138" i="3"/>
  <c r="P139" i="3"/>
  <c r="R139" i="3"/>
  <c r="T139" i="3"/>
  <c r="P140" i="3"/>
  <c r="R140" i="3"/>
  <c r="T140" i="3"/>
  <c r="P141" i="3"/>
  <c r="R141" i="3"/>
  <c r="T141" i="3"/>
  <c r="P142" i="3"/>
  <c r="R142" i="3"/>
  <c r="T142" i="3"/>
  <c r="P143" i="3"/>
  <c r="R143" i="3"/>
  <c r="T143" i="3"/>
  <c r="P144" i="3"/>
  <c r="R144" i="3"/>
  <c r="T144" i="3"/>
  <c r="P145" i="3"/>
  <c r="R145" i="3"/>
  <c r="T145" i="3"/>
  <c r="P146" i="3"/>
  <c r="R146" i="3"/>
  <c r="T146" i="3"/>
  <c r="P147" i="3"/>
  <c r="R147" i="3"/>
  <c r="T147" i="3"/>
  <c r="P148" i="3"/>
  <c r="R148" i="3"/>
  <c r="T148" i="3"/>
  <c r="P149" i="3"/>
  <c r="R149" i="3"/>
  <c r="T149" i="3"/>
  <c r="P150" i="3"/>
  <c r="R150" i="3"/>
  <c r="T150" i="3"/>
  <c r="P151" i="3"/>
  <c r="R151" i="3"/>
  <c r="T151" i="3"/>
  <c r="P152" i="3"/>
  <c r="R152" i="3"/>
  <c r="T152" i="3"/>
  <c r="P153" i="3"/>
  <c r="R153" i="3"/>
  <c r="T153" i="3"/>
  <c r="P154" i="3"/>
  <c r="R154" i="3"/>
  <c r="T154" i="3"/>
  <c r="P155" i="3"/>
  <c r="R155" i="3"/>
  <c r="T155" i="3"/>
  <c r="P156" i="3"/>
  <c r="R156" i="3"/>
  <c r="T156" i="3"/>
  <c r="P157" i="3"/>
  <c r="R157" i="3"/>
  <c r="T157" i="3"/>
  <c r="P158" i="3"/>
  <c r="R158" i="3"/>
  <c r="T158" i="3"/>
  <c r="P159" i="3"/>
  <c r="R159" i="3"/>
  <c r="T159" i="3"/>
  <c r="P160" i="3"/>
  <c r="R160" i="3"/>
  <c r="T160" i="3"/>
  <c r="P161" i="3"/>
  <c r="R161" i="3"/>
  <c r="T161" i="3"/>
  <c r="P162" i="3"/>
  <c r="R162" i="3"/>
  <c r="T162" i="3"/>
  <c r="P163" i="3"/>
  <c r="R163" i="3"/>
  <c r="T163" i="3"/>
  <c r="P164" i="3"/>
  <c r="R164" i="3"/>
  <c r="T164" i="3"/>
  <c r="P165" i="3"/>
  <c r="R165" i="3"/>
  <c r="T165" i="3"/>
  <c r="P166" i="3"/>
  <c r="R166" i="3"/>
  <c r="T166" i="3"/>
  <c r="P167" i="3"/>
  <c r="R167" i="3"/>
  <c r="T167" i="3"/>
  <c r="P168" i="3"/>
  <c r="R168" i="3"/>
  <c r="T168" i="3"/>
  <c r="P169" i="3"/>
  <c r="R169" i="3"/>
  <c r="T169" i="3"/>
  <c r="P170" i="3"/>
  <c r="R170" i="3"/>
  <c r="T170" i="3"/>
  <c r="P171" i="3"/>
  <c r="R171" i="3"/>
  <c r="T171" i="3"/>
  <c r="P172" i="3"/>
  <c r="R172" i="3"/>
  <c r="T172" i="3"/>
  <c r="P173" i="3"/>
  <c r="R173" i="3"/>
  <c r="T173" i="3"/>
  <c r="P174" i="3"/>
  <c r="R174" i="3"/>
  <c r="T174" i="3"/>
  <c r="P175" i="3"/>
  <c r="R175" i="3"/>
  <c r="T175" i="3"/>
  <c r="P176" i="3"/>
  <c r="R176" i="3"/>
  <c r="T176" i="3"/>
  <c r="P177" i="3"/>
  <c r="R177" i="3"/>
  <c r="T177" i="3"/>
  <c r="P178" i="3"/>
  <c r="R178" i="3"/>
  <c r="T178" i="3"/>
  <c r="P179" i="3"/>
  <c r="R179" i="3"/>
  <c r="T179" i="3"/>
  <c r="P180" i="3"/>
  <c r="R180" i="3"/>
  <c r="T180" i="3"/>
  <c r="P181" i="3"/>
  <c r="R181" i="3"/>
  <c r="T181" i="3"/>
  <c r="P182" i="3"/>
  <c r="R182" i="3"/>
  <c r="T182" i="3"/>
  <c r="P183" i="3"/>
  <c r="R183" i="3"/>
  <c r="T183" i="3"/>
  <c r="P184" i="3"/>
  <c r="R184" i="3"/>
  <c r="T184" i="3"/>
  <c r="P185" i="3"/>
  <c r="R185" i="3"/>
  <c r="T185" i="3"/>
  <c r="P186" i="3"/>
  <c r="R186" i="3"/>
  <c r="T186" i="3"/>
  <c r="P187" i="3"/>
  <c r="R187" i="3"/>
  <c r="T187" i="3"/>
  <c r="P188" i="3"/>
  <c r="R188" i="3"/>
  <c r="T188" i="3"/>
  <c r="P189" i="3"/>
  <c r="R189" i="3"/>
  <c r="T189" i="3"/>
  <c r="P190" i="3"/>
  <c r="R190" i="3"/>
  <c r="T190" i="3"/>
  <c r="P191" i="3"/>
  <c r="R191" i="3"/>
  <c r="T191" i="3"/>
  <c r="P192" i="3"/>
  <c r="R192" i="3"/>
  <c r="T192" i="3"/>
  <c r="P193" i="3"/>
  <c r="R193" i="3"/>
  <c r="T193" i="3"/>
  <c r="P194" i="3"/>
  <c r="R194" i="3"/>
  <c r="T194" i="3"/>
  <c r="P195" i="3"/>
  <c r="R195" i="3"/>
  <c r="T195" i="3"/>
  <c r="P196" i="3"/>
  <c r="R196" i="3"/>
  <c r="T196" i="3"/>
  <c r="P197" i="3"/>
  <c r="R197" i="3"/>
  <c r="T197" i="3"/>
  <c r="P198" i="3"/>
  <c r="R198" i="3"/>
  <c r="T198" i="3"/>
  <c r="P199" i="3"/>
  <c r="R199" i="3"/>
  <c r="T199" i="3"/>
  <c r="P200" i="3"/>
  <c r="R200" i="3"/>
  <c r="T200" i="3"/>
  <c r="P201" i="3"/>
  <c r="R201" i="3"/>
  <c r="T201" i="3"/>
  <c r="P202" i="3"/>
  <c r="R202" i="3"/>
  <c r="T202" i="3"/>
  <c r="P203" i="3"/>
  <c r="R203" i="3"/>
  <c r="T203" i="3"/>
  <c r="P204" i="3"/>
  <c r="R204" i="3"/>
  <c r="T204" i="3"/>
  <c r="P205" i="3"/>
  <c r="R205" i="3"/>
  <c r="T205" i="3"/>
  <c r="P206" i="3"/>
  <c r="R206" i="3"/>
  <c r="T206" i="3"/>
  <c r="P207" i="3"/>
  <c r="R207" i="3"/>
  <c r="T207" i="3"/>
  <c r="P208" i="3"/>
  <c r="R208" i="3"/>
  <c r="T208" i="3"/>
  <c r="P209" i="3"/>
  <c r="R209" i="3"/>
  <c r="T209" i="3"/>
  <c r="P210" i="3"/>
  <c r="R210" i="3"/>
  <c r="T210" i="3"/>
  <c r="P211" i="3"/>
  <c r="R211" i="3"/>
  <c r="T211" i="3"/>
  <c r="P212" i="3"/>
  <c r="R212" i="3"/>
  <c r="T212" i="3"/>
  <c r="P213" i="3"/>
  <c r="R213" i="3"/>
  <c r="T213" i="3"/>
  <c r="P214" i="3"/>
  <c r="R214" i="3"/>
  <c r="T214" i="3"/>
  <c r="P215" i="3"/>
  <c r="R215" i="3"/>
  <c r="T215" i="3"/>
  <c r="P216" i="3"/>
  <c r="R216" i="3"/>
  <c r="T216" i="3"/>
  <c r="P217" i="3"/>
  <c r="R217" i="3"/>
  <c r="T217" i="3"/>
  <c r="P218" i="3"/>
  <c r="R218" i="3"/>
  <c r="T218" i="3"/>
  <c r="P219" i="3"/>
  <c r="R219" i="3"/>
  <c r="T219" i="3"/>
  <c r="P220" i="3"/>
  <c r="R220" i="3"/>
  <c r="T220" i="3"/>
  <c r="P221" i="3"/>
  <c r="R221" i="3"/>
  <c r="T221" i="3"/>
  <c r="P222" i="3"/>
  <c r="R222" i="3"/>
  <c r="T222" i="3"/>
  <c r="P223" i="3"/>
  <c r="R223" i="3"/>
  <c r="T223" i="3"/>
  <c r="P224" i="3"/>
  <c r="R224" i="3"/>
  <c r="T224" i="3"/>
  <c r="P225" i="3"/>
  <c r="R225" i="3"/>
  <c r="T225" i="3"/>
  <c r="P226" i="3"/>
  <c r="R226" i="3"/>
  <c r="T226" i="3"/>
  <c r="P227" i="3"/>
  <c r="R227" i="3"/>
  <c r="T227" i="3"/>
  <c r="P228" i="3"/>
  <c r="R228" i="3"/>
  <c r="T228" i="3"/>
  <c r="P229" i="3"/>
  <c r="R229" i="3"/>
  <c r="T229" i="3"/>
  <c r="P230" i="3"/>
  <c r="R230" i="3"/>
  <c r="T230" i="3"/>
  <c r="P231" i="3"/>
  <c r="R231" i="3"/>
  <c r="T231" i="3"/>
  <c r="P232" i="3"/>
  <c r="R232" i="3"/>
  <c r="T232" i="3"/>
  <c r="P233" i="3"/>
  <c r="R233" i="3"/>
  <c r="T233" i="3"/>
  <c r="P234" i="3"/>
  <c r="R234" i="3"/>
  <c r="T234" i="3"/>
  <c r="P235" i="3"/>
  <c r="R235" i="3"/>
  <c r="T235" i="3"/>
  <c r="P236" i="3"/>
  <c r="R236" i="3"/>
  <c r="T236" i="3"/>
  <c r="P237" i="3"/>
  <c r="R237" i="3"/>
  <c r="T237" i="3"/>
  <c r="P238" i="3"/>
  <c r="R238" i="3"/>
  <c r="T238" i="3"/>
  <c r="P239" i="3"/>
  <c r="R239" i="3"/>
  <c r="T239" i="3"/>
  <c r="P240" i="3"/>
  <c r="R240" i="3"/>
  <c r="T240" i="3"/>
  <c r="P241" i="3"/>
  <c r="R241" i="3"/>
  <c r="T241" i="3"/>
  <c r="P242" i="3"/>
  <c r="R242" i="3"/>
  <c r="T242" i="3"/>
  <c r="P243" i="3"/>
  <c r="R243" i="3"/>
  <c r="T243" i="3"/>
  <c r="P244" i="3"/>
  <c r="R244" i="3"/>
  <c r="T244" i="3"/>
  <c r="P245" i="3"/>
  <c r="R245" i="3"/>
  <c r="T245" i="3"/>
  <c r="P246" i="3"/>
  <c r="R246" i="3"/>
  <c r="T246" i="3"/>
  <c r="P247" i="3"/>
  <c r="R247" i="3"/>
  <c r="T247" i="3"/>
  <c r="P248" i="3"/>
  <c r="R248" i="3"/>
  <c r="T248" i="3"/>
  <c r="P249" i="3"/>
  <c r="R249" i="3"/>
  <c r="T249" i="3"/>
  <c r="P250" i="3"/>
  <c r="R250" i="3"/>
  <c r="T250" i="3"/>
  <c r="P251" i="3"/>
  <c r="R251" i="3"/>
  <c r="T251" i="3"/>
  <c r="P252" i="3"/>
  <c r="R252" i="3"/>
  <c r="T252" i="3"/>
  <c r="P253" i="3"/>
  <c r="R253" i="3"/>
  <c r="T253" i="3"/>
  <c r="P254" i="3"/>
  <c r="R254" i="3"/>
  <c r="T254" i="3"/>
  <c r="P255" i="3"/>
  <c r="R255" i="3"/>
  <c r="T255" i="3"/>
  <c r="P256" i="3"/>
  <c r="R256" i="3"/>
  <c r="T256" i="3"/>
  <c r="P257" i="3"/>
  <c r="R257" i="3"/>
  <c r="T257" i="3"/>
  <c r="P258" i="3"/>
  <c r="R258" i="3"/>
  <c r="T258" i="3"/>
  <c r="P259" i="3"/>
  <c r="R259" i="3"/>
  <c r="T259" i="3"/>
  <c r="P260" i="3"/>
  <c r="R260" i="3"/>
  <c r="T260" i="3"/>
  <c r="P261" i="3"/>
  <c r="R261" i="3"/>
  <c r="T261" i="3"/>
  <c r="P262" i="3"/>
  <c r="R262" i="3"/>
  <c r="T262" i="3"/>
  <c r="P263" i="3"/>
  <c r="R263" i="3"/>
  <c r="T263" i="3"/>
  <c r="P264" i="3"/>
  <c r="R264" i="3"/>
  <c r="T264" i="3"/>
  <c r="P265" i="3"/>
  <c r="R265" i="3"/>
  <c r="T265" i="3"/>
  <c r="P266" i="3"/>
  <c r="R266" i="3"/>
  <c r="T266" i="3"/>
  <c r="P267" i="3"/>
  <c r="R267" i="3"/>
  <c r="T267" i="3"/>
  <c r="P268" i="3"/>
  <c r="R268" i="3"/>
  <c r="T268" i="3"/>
  <c r="P269" i="3"/>
  <c r="R269" i="3"/>
  <c r="T269" i="3"/>
  <c r="P270" i="3"/>
  <c r="R270" i="3"/>
  <c r="T270" i="3"/>
  <c r="P271" i="3"/>
  <c r="R271" i="3"/>
  <c r="T271" i="3"/>
  <c r="P272" i="3"/>
  <c r="R272" i="3"/>
  <c r="T272" i="3"/>
  <c r="P273" i="3"/>
  <c r="R273" i="3"/>
  <c r="T273" i="3"/>
  <c r="P274" i="3"/>
  <c r="R274" i="3"/>
  <c r="T274" i="3"/>
  <c r="P275" i="3"/>
  <c r="R275" i="3"/>
  <c r="T275" i="3"/>
  <c r="P276" i="3"/>
  <c r="R276" i="3"/>
  <c r="T276" i="3"/>
  <c r="P277" i="3"/>
  <c r="R277" i="3"/>
  <c r="T277" i="3"/>
  <c r="P278" i="3"/>
  <c r="R278" i="3"/>
  <c r="T278" i="3"/>
  <c r="P279" i="3"/>
  <c r="R279" i="3"/>
  <c r="T279" i="3"/>
  <c r="P280" i="3"/>
  <c r="R280" i="3"/>
  <c r="T280" i="3"/>
  <c r="P281" i="3"/>
  <c r="R281" i="3"/>
  <c r="T281" i="3"/>
  <c r="P282" i="3"/>
  <c r="R282" i="3"/>
  <c r="T282" i="3"/>
  <c r="P283" i="3"/>
  <c r="R283" i="3"/>
  <c r="T283" i="3"/>
  <c r="P284" i="3"/>
  <c r="R284" i="3"/>
  <c r="T284" i="3"/>
  <c r="P285" i="3"/>
  <c r="R285" i="3"/>
  <c r="T285" i="3"/>
  <c r="P286" i="3"/>
  <c r="R286" i="3"/>
  <c r="T286" i="3"/>
  <c r="P287" i="3"/>
  <c r="R287" i="3"/>
  <c r="T287" i="3"/>
  <c r="P288" i="3"/>
  <c r="R288" i="3"/>
  <c r="T288" i="3"/>
  <c r="P289" i="3"/>
  <c r="R289" i="3"/>
  <c r="T289" i="3"/>
  <c r="P290" i="3"/>
  <c r="R290" i="3"/>
  <c r="T290" i="3"/>
  <c r="P291" i="3"/>
  <c r="R291" i="3"/>
  <c r="T291" i="3"/>
  <c r="P292" i="3"/>
  <c r="R292" i="3"/>
  <c r="T292" i="3"/>
  <c r="P293" i="3"/>
  <c r="R293" i="3"/>
  <c r="T293" i="3"/>
  <c r="P294" i="3"/>
  <c r="R294" i="3"/>
  <c r="T294" i="3"/>
  <c r="P295" i="3"/>
  <c r="R295" i="3"/>
  <c r="T295" i="3"/>
  <c r="P296" i="3"/>
  <c r="R296" i="3"/>
  <c r="T296" i="3"/>
  <c r="P297" i="3"/>
  <c r="R297" i="3"/>
  <c r="T297" i="3"/>
  <c r="P298" i="3"/>
  <c r="R298" i="3"/>
  <c r="T298" i="3"/>
  <c r="P299" i="3"/>
  <c r="R299" i="3"/>
  <c r="T299" i="3"/>
  <c r="P300" i="3"/>
  <c r="R300" i="3"/>
  <c r="T300" i="3"/>
  <c r="P301" i="3"/>
  <c r="R301" i="3"/>
  <c r="T301" i="3"/>
  <c r="P302" i="3"/>
  <c r="R302" i="3"/>
  <c r="T302" i="3"/>
  <c r="P303" i="3"/>
  <c r="R303" i="3"/>
  <c r="T303" i="3"/>
  <c r="P304" i="3"/>
  <c r="R304" i="3"/>
  <c r="T304" i="3"/>
  <c r="P305" i="3"/>
  <c r="R305" i="3"/>
  <c r="T305" i="3"/>
  <c r="P306" i="3"/>
  <c r="R306" i="3"/>
  <c r="T306" i="3"/>
  <c r="P307" i="3"/>
  <c r="R307" i="3"/>
  <c r="T307" i="3"/>
  <c r="P308" i="3"/>
  <c r="R308" i="3"/>
  <c r="T308" i="3"/>
  <c r="P309" i="3"/>
  <c r="R309" i="3"/>
  <c r="T309" i="3"/>
  <c r="P310" i="3"/>
  <c r="R310" i="3"/>
  <c r="T310" i="3"/>
  <c r="P311" i="3"/>
  <c r="R311" i="3"/>
  <c r="T311" i="3"/>
  <c r="P312" i="3"/>
  <c r="R312" i="3"/>
  <c r="T312" i="3"/>
  <c r="P313" i="3"/>
  <c r="R313" i="3"/>
  <c r="T313" i="3"/>
  <c r="P314" i="3"/>
  <c r="R314" i="3"/>
  <c r="T314" i="3"/>
  <c r="P315" i="3"/>
  <c r="R315" i="3"/>
  <c r="T315" i="3"/>
  <c r="P316" i="3"/>
  <c r="R316" i="3"/>
  <c r="T316" i="3"/>
  <c r="P317" i="3"/>
  <c r="R317" i="3"/>
  <c r="T317" i="3"/>
  <c r="P318" i="3"/>
  <c r="R318" i="3"/>
  <c r="T318" i="3"/>
  <c r="P319" i="3"/>
  <c r="R319" i="3"/>
  <c r="T319" i="3"/>
  <c r="P320" i="3"/>
  <c r="R320" i="3"/>
  <c r="T320" i="3"/>
  <c r="P321" i="3"/>
  <c r="R321" i="3"/>
  <c r="T321" i="3"/>
  <c r="P322" i="3"/>
  <c r="R322" i="3"/>
  <c r="T322" i="3"/>
  <c r="P323" i="3"/>
  <c r="R323" i="3"/>
  <c r="T323" i="3"/>
  <c r="P324" i="3"/>
  <c r="R324" i="3"/>
  <c r="T324" i="3"/>
  <c r="P325" i="3"/>
  <c r="R325" i="3"/>
  <c r="T325" i="3"/>
  <c r="P326" i="3"/>
  <c r="R326" i="3"/>
  <c r="T326" i="3"/>
  <c r="P327" i="3"/>
  <c r="R327" i="3"/>
  <c r="T327" i="3"/>
  <c r="P328" i="3"/>
  <c r="R328" i="3"/>
  <c r="T328" i="3"/>
  <c r="P329" i="3"/>
  <c r="R329" i="3"/>
  <c r="T329" i="3"/>
  <c r="P330" i="3"/>
  <c r="R330" i="3"/>
  <c r="T330" i="3"/>
  <c r="P331" i="3"/>
  <c r="R331" i="3"/>
  <c r="T331" i="3"/>
  <c r="P332" i="3"/>
  <c r="R332" i="3"/>
  <c r="T332" i="3"/>
  <c r="P333" i="3"/>
  <c r="R333" i="3"/>
  <c r="T333" i="3"/>
  <c r="P334" i="3"/>
  <c r="R334" i="3"/>
  <c r="T334" i="3"/>
  <c r="P335" i="3"/>
  <c r="R335" i="3"/>
  <c r="T335" i="3"/>
  <c r="P336" i="3"/>
  <c r="R336" i="3"/>
  <c r="T336" i="3"/>
  <c r="P337" i="3"/>
  <c r="R337" i="3"/>
  <c r="T337" i="3"/>
  <c r="P338" i="3"/>
  <c r="R338" i="3"/>
  <c r="T338" i="3"/>
  <c r="P339" i="3"/>
  <c r="R339" i="3"/>
  <c r="T339" i="3"/>
  <c r="P340" i="3"/>
  <c r="R340" i="3"/>
  <c r="T340" i="3"/>
  <c r="P341" i="3"/>
  <c r="R341" i="3"/>
  <c r="T341" i="3"/>
  <c r="P342" i="3"/>
  <c r="R342" i="3"/>
  <c r="T342" i="3"/>
  <c r="P343" i="3"/>
  <c r="R343" i="3"/>
  <c r="T343" i="3"/>
  <c r="P344" i="3"/>
  <c r="R344" i="3"/>
  <c r="T344" i="3"/>
  <c r="P345" i="3"/>
  <c r="R345" i="3"/>
  <c r="T345" i="3"/>
  <c r="P346" i="3"/>
  <c r="R346" i="3"/>
  <c r="T346" i="3"/>
  <c r="P347" i="3"/>
  <c r="R347" i="3"/>
  <c r="T347" i="3"/>
  <c r="P348" i="3"/>
  <c r="R348" i="3"/>
  <c r="T348" i="3"/>
  <c r="P349" i="3"/>
  <c r="R349" i="3"/>
  <c r="T349" i="3"/>
  <c r="P350" i="3"/>
  <c r="R350" i="3"/>
  <c r="T350" i="3"/>
  <c r="P351" i="3"/>
  <c r="R351" i="3"/>
  <c r="T351" i="3"/>
  <c r="P352" i="3"/>
  <c r="R352" i="3"/>
  <c r="T352" i="3"/>
  <c r="P353" i="3"/>
  <c r="R353" i="3"/>
  <c r="T353" i="3"/>
  <c r="P354" i="3"/>
  <c r="R354" i="3"/>
  <c r="T354" i="3"/>
  <c r="P355" i="3"/>
  <c r="R355" i="3"/>
  <c r="T355" i="3"/>
  <c r="P356" i="3"/>
  <c r="R356" i="3"/>
  <c r="T356" i="3"/>
  <c r="P357" i="3"/>
  <c r="R357" i="3"/>
  <c r="T357" i="3"/>
  <c r="P358" i="3"/>
  <c r="R358" i="3"/>
  <c r="T358" i="3"/>
  <c r="P359" i="3"/>
  <c r="R359" i="3"/>
  <c r="T359" i="3"/>
  <c r="P360" i="3"/>
  <c r="R360" i="3"/>
  <c r="T360" i="3"/>
  <c r="P361" i="3"/>
  <c r="R361" i="3"/>
  <c r="T361" i="3"/>
  <c r="P362" i="3"/>
  <c r="R362" i="3"/>
  <c r="T362" i="3"/>
  <c r="P363" i="3"/>
  <c r="R363" i="3"/>
  <c r="T363" i="3"/>
  <c r="P364" i="3"/>
  <c r="R364" i="3"/>
  <c r="T364" i="3"/>
  <c r="P365" i="3"/>
  <c r="R365" i="3"/>
  <c r="T365" i="3"/>
  <c r="P366" i="3"/>
  <c r="R366" i="3"/>
  <c r="T366" i="3"/>
  <c r="J366" i="3" a="1"/>
  <c r="J366" i="3" s="1"/>
  <c r="J365" i="3" a="1"/>
  <c r="J365" i="3" s="1"/>
  <c r="J364" i="3" a="1"/>
  <c r="J364" i="3" s="1"/>
  <c r="J363" i="3" a="1"/>
  <c r="J363" i="3" s="1"/>
  <c r="J362" i="3" a="1"/>
  <c r="J362" i="3" s="1"/>
  <c r="J361" i="3" a="1"/>
  <c r="J361" i="3" s="1"/>
  <c r="J360" i="3" a="1"/>
  <c r="J360" i="3" s="1"/>
  <c r="J359" i="3" a="1"/>
  <c r="J359" i="3" s="1"/>
  <c r="J358" i="3" a="1"/>
  <c r="J358" i="3" s="1"/>
  <c r="J357" i="3" a="1"/>
  <c r="J357" i="3" s="1"/>
  <c r="J356" i="3" a="1"/>
  <c r="J356" i="3" s="1"/>
  <c r="J355" i="3" a="1"/>
  <c r="J355" i="3" s="1"/>
  <c r="J354" i="3" a="1"/>
  <c r="J354" i="3" s="1"/>
  <c r="J353" i="3" a="1"/>
  <c r="J353" i="3" s="1"/>
  <c r="J352" i="3" a="1"/>
  <c r="J352" i="3" s="1"/>
  <c r="J351" i="3" a="1"/>
  <c r="J351" i="3" s="1"/>
  <c r="J350" i="3" a="1"/>
  <c r="J350" i="3" s="1"/>
  <c r="J349" i="3" a="1"/>
  <c r="J349" i="3" s="1"/>
  <c r="J348" i="3" a="1"/>
  <c r="J348" i="3" s="1"/>
  <c r="J347" i="3" a="1"/>
  <c r="J347" i="3" s="1"/>
  <c r="J346" i="3" a="1"/>
  <c r="J346" i="3" s="1"/>
  <c r="J345" i="3" a="1"/>
  <c r="J345" i="3" s="1"/>
  <c r="J344" i="3" a="1"/>
  <c r="J344" i="3" s="1"/>
  <c r="J343" i="3" a="1"/>
  <c r="J343" i="3" s="1"/>
  <c r="J342" i="3" a="1"/>
  <c r="J342" i="3" s="1"/>
  <c r="J341" i="3" a="1"/>
  <c r="J341" i="3" s="1"/>
  <c r="J340" i="3" a="1"/>
  <c r="J340" i="3" s="1"/>
  <c r="J339" i="3" a="1"/>
  <c r="J339" i="3" s="1"/>
  <c r="J338" i="3" a="1"/>
  <c r="J338" i="3" s="1"/>
  <c r="J337" i="3" a="1"/>
  <c r="J337" i="3" s="1"/>
  <c r="J336" i="3" a="1"/>
  <c r="J336" i="3" s="1"/>
  <c r="J335" i="3" a="1"/>
  <c r="J335" i="3" s="1"/>
  <c r="J334" i="3" a="1"/>
  <c r="J334" i="3" s="1"/>
  <c r="J333" i="3" a="1"/>
  <c r="J333" i="3" s="1"/>
  <c r="J332" i="3" a="1"/>
  <c r="J332" i="3" s="1"/>
  <c r="J331" i="3" a="1"/>
  <c r="J331" i="3" s="1"/>
  <c r="J330" i="3" a="1"/>
  <c r="J330" i="3" s="1"/>
  <c r="J329" i="3" a="1"/>
  <c r="J329" i="3" s="1"/>
  <c r="J328" i="3" a="1"/>
  <c r="J328" i="3" s="1"/>
  <c r="J327" i="3" a="1"/>
  <c r="J327" i="3" s="1"/>
  <c r="J326" i="3" a="1"/>
  <c r="J326" i="3" s="1"/>
  <c r="J325" i="3" a="1"/>
  <c r="J325" i="3" s="1"/>
  <c r="J324" i="3" a="1"/>
  <c r="J324" i="3" s="1"/>
  <c r="J323" i="3" a="1"/>
  <c r="J323" i="3" s="1"/>
  <c r="J322" i="3" a="1"/>
  <c r="J322" i="3" s="1"/>
  <c r="J321" i="3" a="1"/>
  <c r="J321" i="3" s="1"/>
  <c r="J320" i="3" a="1"/>
  <c r="J320" i="3" s="1"/>
  <c r="J319" i="3" a="1"/>
  <c r="J319" i="3" s="1"/>
  <c r="J318" i="3" a="1"/>
  <c r="J318" i="3" s="1"/>
  <c r="J317" i="3" a="1"/>
  <c r="J317" i="3" s="1"/>
  <c r="J316" i="3" a="1"/>
  <c r="J316" i="3" s="1"/>
  <c r="J315" i="3" a="1"/>
  <c r="J315" i="3" s="1"/>
  <c r="J313" i="3" a="1"/>
  <c r="J313" i="3" s="1"/>
  <c r="J312" i="3" a="1"/>
  <c r="J312" i="3" s="1"/>
  <c r="J311" i="3" a="1"/>
  <c r="J311" i="3" s="1"/>
  <c r="J310" i="3" a="1"/>
  <c r="J310" i="3" s="1"/>
  <c r="J309" i="3" a="1"/>
  <c r="J309" i="3" s="1"/>
  <c r="J308" i="3" a="1"/>
  <c r="J308" i="3" s="1"/>
  <c r="J307" i="3" a="1"/>
  <c r="J307" i="3" s="1"/>
  <c r="J306" i="3" a="1"/>
  <c r="J306" i="3" s="1"/>
  <c r="J305" i="3" a="1"/>
  <c r="J305" i="3" s="1"/>
  <c r="J304" i="3" a="1"/>
  <c r="J304" i="3" s="1"/>
  <c r="J303" i="3" a="1"/>
  <c r="J303" i="3" s="1"/>
  <c r="J302" i="3" a="1"/>
  <c r="J302" i="3" s="1"/>
  <c r="J301" i="3" a="1"/>
  <c r="J301" i="3" s="1"/>
  <c r="J300" i="3" a="1"/>
  <c r="J300" i="3" s="1"/>
  <c r="J299" i="3" a="1"/>
  <c r="J299" i="3" s="1"/>
  <c r="J298" i="3" a="1"/>
  <c r="J298" i="3" s="1"/>
  <c r="J297" i="3" a="1"/>
  <c r="J297" i="3" s="1"/>
  <c r="J296" i="3" a="1"/>
  <c r="J296" i="3" s="1"/>
  <c r="J295" i="3" a="1"/>
  <c r="J295" i="3" s="1"/>
  <c r="J294" i="3" a="1"/>
  <c r="J294" i="3" s="1"/>
  <c r="J293" i="3" a="1"/>
  <c r="J293" i="3" s="1"/>
  <c r="J292" i="3" a="1"/>
  <c r="J292" i="3" s="1"/>
  <c r="J291" i="3" a="1"/>
  <c r="J291" i="3" s="1"/>
  <c r="J290" i="3" a="1"/>
  <c r="J290" i="3" s="1"/>
  <c r="J289" i="3" a="1"/>
  <c r="J289" i="3" s="1"/>
  <c r="J288" i="3" a="1"/>
  <c r="J288" i="3" s="1"/>
  <c r="J287" i="3" a="1"/>
  <c r="J287" i="3" s="1"/>
  <c r="J286" i="3" a="1"/>
  <c r="J286" i="3" s="1"/>
  <c r="J285" i="3" a="1"/>
  <c r="J285" i="3" s="1"/>
  <c r="J284" i="3" a="1"/>
  <c r="J284" i="3" s="1"/>
  <c r="J283" i="3" a="1"/>
  <c r="J283" i="3" s="1"/>
  <c r="J282" i="3" a="1"/>
  <c r="J282" i="3" s="1"/>
  <c r="J281" i="3" a="1"/>
  <c r="J281" i="3" s="1"/>
  <c r="J280" i="3" a="1"/>
  <c r="J280" i="3" s="1"/>
  <c r="J279" i="3" a="1"/>
  <c r="J279" i="3" s="1"/>
  <c r="J278" i="3" a="1"/>
  <c r="J278" i="3" s="1"/>
  <c r="J277" i="3" a="1"/>
  <c r="J277" i="3" s="1"/>
  <c r="J276" i="3" a="1"/>
  <c r="J276" i="3" s="1"/>
  <c r="J275" i="3" a="1"/>
  <c r="J275" i="3" s="1"/>
  <c r="J274" i="3" a="1"/>
  <c r="J274" i="3" s="1"/>
  <c r="J273" i="3" a="1"/>
  <c r="J273" i="3" s="1"/>
  <c r="J272" i="3" a="1"/>
  <c r="J272" i="3" s="1"/>
  <c r="J271" i="3" a="1"/>
  <c r="J271" i="3" s="1"/>
  <c r="J270" i="3" a="1"/>
  <c r="J270" i="3" s="1"/>
  <c r="J269" i="3" a="1"/>
  <c r="J269" i="3" s="1"/>
  <c r="J268" i="3" a="1"/>
  <c r="J268" i="3" s="1"/>
  <c r="J267" i="3" a="1"/>
  <c r="J267" i="3" s="1"/>
  <c r="J266" i="3" a="1"/>
  <c r="J266" i="3" s="1"/>
  <c r="J265" i="3" a="1"/>
  <c r="J265" i="3" s="1"/>
  <c r="J264" i="3" a="1"/>
  <c r="J264" i="3" s="1"/>
  <c r="J263" i="3" a="1"/>
  <c r="J263" i="3" s="1"/>
  <c r="J262" i="3" a="1"/>
  <c r="J262" i="3" s="1"/>
  <c r="J261" i="3" a="1"/>
  <c r="J261" i="3" s="1"/>
  <c r="J260" i="3" a="1"/>
  <c r="J260" i="3" s="1"/>
  <c r="J259" i="3" a="1"/>
  <c r="J259" i="3" s="1"/>
  <c r="J258" i="3" a="1"/>
  <c r="J258" i="3" s="1"/>
  <c r="J257" i="3" a="1"/>
  <c r="J257" i="3" s="1"/>
  <c r="J256" i="3" a="1"/>
  <c r="J256" i="3" s="1"/>
  <c r="J255" i="3" a="1"/>
  <c r="J255" i="3" s="1"/>
  <c r="J254" i="3" a="1"/>
  <c r="J254" i="3" s="1"/>
  <c r="J253" i="3" a="1"/>
  <c r="J253" i="3" s="1"/>
  <c r="J252" i="3" a="1"/>
  <c r="J252" i="3" s="1"/>
  <c r="J251" i="3" a="1"/>
  <c r="J251" i="3" s="1"/>
  <c r="J250" i="3" a="1"/>
  <c r="J250" i="3" s="1"/>
  <c r="J249" i="3" a="1"/>
  <c r="J249" i="3" s="1"/>
  <c r="J248" i="3" a="1"/>
  <c r="J248" i="3" s="1"/>
  <c r="J247" i="3" a="1"/>
  <c r="J247" i="3" s="1"/>
  <c r="J246" i="3" a="1"/>
  <c r="J246" i="3" s="1"/>
  <c r="J245" i="3" a="1"/>
  <c r="J245" i="3" s="1"/>
  <c r="J244" i="3" a="1"/>
  <c r="J244" i="3" s="1"/>
  <c r="J243" i="3" a="1"/>
  <c r="J243" i="3" s="1"/>
  <c r="J242" i="3" a="1"/>
  <c r="J242" i="3" s="1"/>
  <c r="J241" i="3" a="1"/>
  <c r="J241" i="3" s="1"/>
  <c r="J240" i="3" a="1"/>
  <c r="J240" i="3" s="1"/>
  <c r="J239" i="3" a="1"/>
  <c r="J239" i="3" s="1"/>
  <c r="J238" i="3" a="1"/>
  <c r="J238" i="3" s="1"/>
  <c r="J237" i="3" a="1"/>
  <c r="J237" i="3" s="1"/>
  <c r="J236" i="3" a="1"/>
  <c r="J236" i="3" s="1"/>
  <c r="J235" i="3" a="1"/>
  <c r="J235" i="3" s="1"/>
  <c r="J234" i="3" a="1"/>
  <c r="J234" i="3" s="1"/>
  <c r="J233" i="3" a="1"/>
  <c r="J233" i="3" s="1"/>
  <c r="J232" i="3" a="1"/>
  <c r="J232" i="3" s="1"/>
  <c r="J231" i="3" a="1"/>
  <c r="J231" i="3" s="1"/>
  <c r="J230" i="3" a="1"/>
  <c r="J230" i="3" s="1"/>
  <c r="J229" i="3" a="1"/>
  <c r="J229" i="3" s="1"/>
  <c r="J228" i="3" a="1"/>
  <c r="J228" i="3" s="1"/>
  <c r="J227" i="3" a="1"/>
  <c r="J227" i="3" s="1"/>
  <c r="J226" i="3" a="1"/>
  <c r="J226" i="3" s="1"/>
  <c r="J225" i="3" a="1"/>
  <c r="J225" i="3" s="1"/>
  <c r="J224" i="3" a="1"/>
  <c r="J224" i="3" s="1"/>
  <c r="J223" i="3" a="1"/>
  <c r="J223" i="3" s="1"/>
  <c r="J222" i="3" a="1"/>
  <c r="J222" i="3" s="1"/>
  <c r="J221" i="3" a="1"/>
  <c r="J221" i="3" s="1"/>
  <c r="J220" i="3" a="1"/>
  <c r="J220" i="3" s="1"/>
  <c r="J219" i="3" a="1"/>
  <c r="J219" i="3" s="1"/>
  <c r="J218" i="3" a="1"/>
  <c r="J218" i="3" s="1"/>
  <c r="J217" i="3" a="1"/>
  <c r="J217" i="3" s="1"/>
  <c r="J216" i="3" a="1"/>
  <c r="J216" i="3" s="1"/>
  <c r="J215" i="3" a="1"/>
  <c r="J215" i="3" s="1"/>
  <c r="J214" i="3" a="1"/>
  <c r="J214" i="3" s="1"/>
  <c r="J213" i="3" a="1"/>
  <c r="J213" i="3" s="1"/>
  <c r="J212" i="3" a="1"/>
  <c r="J212" i="3" s="1"/>
  <c r="J211" i="3" a="1"/>
  <c r="J211" i="3" s="1"/>
  <c r="J210" i="3" a="1"/>
  <c r="J210" i="3" s="1"/>
  <c r="J209" i="3" a="1"/>
  <c r="J209" i="3" s="1"/>
  <c r="J208" i="3" a="1"/>
  <c r="J208" i="3" s="1"/>
  <c r="J207" i="3" a="1"/>
  <c r="J207" i="3" s="1"/>
  <c r="J206" i="3" a="1"/>
  <c r="J206" i="3" s="1"/>
  <c r="J205" i="3" a="1"/>
  <c r="J205" i="3" s="1"/>
  <c r="J204" i="3" a="1"/>
  <c r="J204" i="3" s="1"/>
  <c r="J203" i="3" a="1"/>
  <c r="J203" i="3" s="1"/>
  <c r="J202" i="3" a="1"/>
  <c r="J202" i="3" s="1"/>
  <c r="J201" i="3" a="1"/>
  <c r="J201" i="3" s="1"/>
  <c r="J200" i="3" a="1"/>
  <c r="J200" i="3" s="1"/>
  <c r="J199" i="3" a="1"/>
  <c r="J199" i="3" s="1"/>
  <c r="J198" i="3" a="1"/>
  <c r="J198" i="3" s="1"/>
  <c r="J197" i="3" a="1"/>
  <c r="J197" i="3" s="1"/>
  <c r="J196" i="3" a="1"/>
  <c r="J196" i="3" s="1"/>
  <c r="J195" i="3" a="1"/>
  <c r="J195" i="3" s="1"/>
  <c r="J194" i="3" a="1"/>
  <c r="J194" i="3" s="1"/>
  <c r="J193" i="3" a="1"/>
  <c r="J193" i="3" s="1"/>
  <c r="J192" i="3" a="1"/>
  <c r="J192" i="3" s="1"/>
  <c r="J191" i="3" a="1"/>
  <c r="J191" i="3" s="1"/>
  <c r="J190" i="3" a="1"/>
  <c r="J190" i="3" s="1"/>
  <c r="J189" i="3" a="1"/>
  <c r="J189" i="3" s="1"/>
  <c r="J188" i="3" a="1"/>
  <c r="J188" i="3" s="1"/>
  <c r="J187" i="3" a="1"/>
  <c r="J187" i="3" s="1"/>
  <c r="J186" i="3" a="1"/>
  <c r="J186" i="3" s="1"/>
  <c r="J185" i="3" a="1"/>
  <c r="J185" i="3" s="1"/>
  <c r="J184" i="3" a="1"/>
  <c r="J184" i="3" s="1"/>
  <c r="J183" i="3" a="1"/>
  <c r="J183" i="3" s="1"/>
  <c r="J182" i="3" a="1"/>
  <c r="J182" i="3" s="1"/>
  <c r="J181" i="3" a="1"/>
  <c r="J181" i="3" s="1"/>
  <c r="J180" i="3" a="1"/>
  <c r="J180" i="3" s="1"/>
  <c r="J179" i="3" a="1"/>
  <c r="J179" i="3" s="1"/>
  <c r="J178" i="3" a="1"/>
  <c r="J178" i="3" s="1"/>
  <c r="J177" i="3" a="1"/>
  <c r="J177" i="3" s="1"/>
  <c r="J176" i="3" a="1"/>
  <c r="J176" i="3" s="1"/>
  <c r="J175" i="3" a="1"/>
  <c r="J175" i="3" s="1"/>
  <c r="J174" i="3" a="1"/>
  <c r="J174" i="3" s="1"/>
  <c r="J173" i="3" a="1"/>
  <c r="J173" i="3" s="1"/>
  <c r="J172" i="3" a="1"/>
  <c r="J172" i="3" s="1"/>
  <c r="J171" i="3" a="1"/>
  <c r="J171" i="3" s="1"/>
  <c r="J170" i="3" a="1"/>
  <c r="J170" i="3" s="1"/>
  <c r="J169" i="3" a="1"/>
  <c r="J169" i="3" s="1"/>
  <c r="J168" i="3" a="1"/>
  <c r="J168" i="3" s="1"/>
  <c r="J167" i="3" a="1"/>
  <c r="J167" i="3" s="1"/>
  <c r="J166" i="3" a="1"/>
  <c r="J166" i="3" s="1"/>
  <c r="J165" i="3" a="1"/>
  <c r="J165" i="3" s="1"/>
  <c r="J164" i="3" a="1"/>
  <c r="J164" i="3" s="1"/>
  <c r="J163" i="3" a="1"/>
  <c r="J163" i="3" s="1"/>
  <c r="J162" i="3" a="1"/>
  <c r="J162" i="3" s="1"/>
  <c r="J161" i="3" a="1"/>
  <c r="J161" i="3" s="1"/>
  <c r="J160" i="3" a="1"/>
  <c r="J160" i="3" s="1"/>
  <c r="J159" i="3" a="1"/>
  <c r="J159" i="3" s="1"/>
  <c r="J158" i="3" a="1"/>
  <c r="J158" i="3" s="1"/>
  <c r="J157" i="3" a="1"/>
  <c r="J157" i="3" s="1"/>
  <c r="J156" i="3" a="1"/>
  <c r="J156" i="3" s="1"/>
  <c r="J155" i="3" a="1"/>
  <c r="J155" i="3" s="1"/>
  <c r="J154" i="3" a="1"/>
  <c r="J154" i="3" s="1"/>
  <c r="J153" i="3" a="1"/>
  <c r="J153" i="3" s="1"/>
  <c r="J152" i="3" a="1"/>
  <c r="J152" i="3" s="1"/>
  <c r="J151" i="3" a="1"/>
  <c r="J151" i="3" s="1"/>
  <c r="J150" i="3" a="1"/>
  <c r="J150" i="3" s="1"/>
  <c r="J149" i="3" a="1"/>
  <c r="J149" i="3" s="1"/>
  <c r="J148" i="3" a="1"/>
  <c r="J148" i="3" s="1"/>
  <c r="J147" i="3" a="1"/>
  <c r="J147" i="3" s="1"/>
  <c r="J146" i="3" a="1"/>
  <c r="J146" i="3" s="1"/>
  <c r="J145" i="3" a="1"/>
  <c r="J145" i="3" s="1"/>
  <c r="J144" i="3" a="1"/>
  <c r="J144" i="3" s="1"/>
  <c r="J143" i="3" a="1"/>
  <c r="J143" i="3" s="1"/>
  <c r="J142" i="3" a="1"/>
  <c r="J142" i="3" s="1"/>
  <c r="J141" i="3" a="1"/>
  <c r="J141" i="3" s="1"/>
  <c r="J140" i="3" a="1"/>
  <c r="J140" i="3" s="1"/>
  <c r="J139" i="3" a="1"/>
  <c r="J139" i="3" s="1"/>
  <c r="J138" i="3" a="1"/>
  <c r="J138" i="3" s="1"/>
  <c r="J137" i="3" a="1"/>
  <c r="J137" i="3" s="1"/>
  <c r="J136" i="3" a="1"/>
  <c r="J136" i="3" s="1"/>
  <c r="J135" i="3" a="1"/>
  <c r="J135" i="3" s="1"/>
  <c r="J134" i="3" a="1"/>
  <c r="J134" i="3" s="1"/>
  <c r="J133" i="3" a="1"/>
  <c r="J133" i="3" s="1"/>
  <c r="J132" i="3" a="1"/>
  <c r="J132" i="3" s="1"/>
  <c r="J131" i="3" a="1"/>
  <c r="J131" i="3" s="1"/>
  <c r="J130" i="3" a="1"/>
  <c r="J130" i="3" s="1"/>
  <c r="J129" i="3" a="1"/>
  <c r="J129" i="3" s="1"/>
  <c r="J128" i="3" a="1"/>
  <c r="J128" i="3" s="1"/>
  <c r="J127" i="3" a="1"/>
  <c r="J127" i="3" s="1"/>
  <c r="J126" i="3" a="1"/>
  <c r="J126" i="3" s="1"/>
  <c r="J125" i="3" a="1"/>
  <c r="J125" i="3" s="1"/>
  <c r="J124" i="3" a="1"/>
  <c r="J124" i="3" s="1"/>
  <c r="J123" i="3" a="1"/>
  <c r="J123" i="3" s="1"/>
  <c r="J122" i="3" a="1"/>
  <c r="J122" i="3" s="1"/>
  <c r="J121" i="3" a="1"/>
  <c r="J121" i="3" s="1"/>
  <c r="J120" i="3" a="1"/>
  <c r="J120" i="3" s="1"/>
  <c r="J119" i="3" a="1"/>
  <c r="J119" i="3" s="1"/>
  <c r="J118" i="3" a="1"/>
  <c r="J118" i="3" s="1"/>
  <c r="J117" i="3" a="1"/>
  <c r="J117" i="3" s="1"/>
  <c r="J116" i="3" a="1"/>
  <c r="J116" i="3" s="1"/>
  <c r="J115" i="3" a="1"/>
  <c r="J115" i="3" s="1"/>
  <c r="J114" i="3" a="1"/>
  <c r="J114" i="3" s="1"/>
  <c r="J113" i="3" a="1"/>
  <c r="J113" i="3" s="1"/>
  <c r="J112" i="3" a="1"/>
  <c r="J112" i="3" s="1"/>
  <c r="J111" i="3" a="1"/>
  <c r="J111" i="3" s="1"/>
  <c r="J110" i="3" a="1"/>
  <c r="J110" i="3" s="1"/>
  <c r="J109" i="3" a="1"/>
  <c r="J109" i="3" s="1"/>
  <c r="J108" i="3" a="1"/>
  <c r="J108" i="3" s="1"/>
  <c r="J107" i="3" a="1"/>
  <c r="J107" i="3" s="1"/>
  <c r="J106" i="3" a="1"/>
  <c r="J106" i="3" s="1"/>
  <c r="J105" i="3" a="1"/>
  <c r="J105" i="3" s="1"/>
  <c r="J104" i="3" a="1"/>
  <c r="J104" i="3" s="1"/>
  <c r="J103" i="3" a="1"/>
  <c r="J103" i="3" s="1"/>
  <c r="J102" i="3" a="1"/>
  <c r="J102" i="3" s="1"/>
  <c r="J101" i="3" a="1"/>
  <c r="J101" i="3" s="1"/>
  <c r="J100" i="3" a="1"/>
  <c r="J100" i="3" s="1"/>
  <c r="J99" i="3" a="1"/>
  <c r="J99" i="3" s="1"/>
  <c r="J98" i="3" a="1"/>
  <c r="J98" i="3" s="1"/>
  <c r="J97" i="3" a="1"/>
  <c r="J97" i="3" s="1"/>
  <c r="J96" i="3" a="1"/>
  <c r="J96" i="3" s="1"/>
  <c r="J95" i="3" a="1"/>
  <c r="J95" i="3" s="1"/>
  <c r="J94" i="3" a="1"/>
  <c r="J94" i="3" s="1"/>
  <c r="J93" i="3" a="1"/>
  <c r="J93" i="3" s="1"/>
  <c r="J92" i="3" a="1"/>
  <c r="J92" i="3" s="1"/>
  <c r="J91" i="3" a="1"/>
  <c r="J91" i="3" s="1"/>
  <c r="J90" i="3" a="1"/>
  <c r="J90" i="3" s="1"/>
  <c r="J89" i="3" a="1"/>
  <c r="J89" i="3" s="1"/>
  <c r="J88" i="3" a="1"/>
  <c r="J88" i="3" s="1"/>
  <c r="J87" i="3" a="1"/>
  <c r="J87" i="3" s="1"/>
  <c r="J86" i="3" a="1"/>
  <c r="J86" i="3" s="1"/>
  <c r="J85" i="3" a="1"/>
  <c r="J85" i="3" s="1"/>
  <c r="J84" i="3" a="1"/>
  <c r="J84" i="3" s="1"/>
  <c r="J83" i="3" a="1"/>
  <c r="J83" i="3" s="1"/>
  <c r="J82" i="3" a="1"/>
  <c r="J82" i="3" s="1"/>
  <c r="J81" i="3" a="1"/>
  <c r="J81" i="3" s="1"/>
  <c r="J80" i="3" a="1"/>
  <c r="J80" i="3" s="1"/>
  <c r="J79" i="3" a="1"/>
  <c r="J79" i="3" s="1"/>
  <c r="J78" i="3" a="1"/>
  <c r="J78" i="3" s="1"/>
  <c r="J77" i="3" a="1"/>
  <c r="J77" i="3" s="1"/>
  <c r="J76" i="3" a="1"/>
  <c r="J76" i="3" s="1"/>
  <c r="J75" i="3" a="1"/>
  <c r="J75" i="3" s="1"/>
  <c r="J74" i="3" a="1"/>
  <c r="J74" i="3" s="1"/>
  <c r="J73" i="3" a="1"/>
  <c r="J73" i="3" s="1"/>
  <c r="J72" i="3" a="1"/>
  <c r="J72" i="3" s="1"/>
  <c r="J71" i="3" a="1"/>
  <c r="J71" i="3" s="1"/>
  <c r="J70" i="3" a="1"/>
  <c r="J70" i="3" s="1"/>
  <c r="J69" i="3" a="1"/>
  <c r="J69" i="3" s="1"/>
  <c r="J68" i="3" a="1"/>
  <c r="J68" i="3" s="1"/>
  <c r="J67" i="3" a="1"/>
  <c r="J67" i="3" s="1"/>
  <c r="J66" i="3" a="1"/>
  <c r="J66" i="3" s="1"/>
  <c r="J65" i="3" a="1"/>
  <c r="J65" i="3" s="1"/>
  <c r="J64" i="3" a="1"/>
  <c r="J64" i="3" s="1"/>
  <c r="J63" i="3" a="1"/>
  <c r="J63" i="3" s="1"/>
  <c r="J62" i="3" a="1"/>
  <c r="J62" i="3" s="1"/>
  <c r="J61" i="3" a="1"/>
  <c r="J61" i="3" s="1"/>
  <c r="J60" i="3" a="1"/>
  <c r="J60" i="3" s="1"/>
  <c r="J59" i="3" a="1"/>
  <c r="J59" i="3" s="1"/>
  <c r="J58" i="3" a="1"/>
  <c r="J58" i="3" s="1"/>
  <c r="J57" i="3" a="1"/>
  <c r="J57" i="3" s="1"/>
  <c r="J56" i="3" a="1"/>
  <c r="J56" i="3" s="1"/>
  <c r="J55" i="3" a="1"/>
  <c r="J55" i="3" s="1"/>
  <c r="J54" i="3" a="1"/>
  <c r="J54" i="3" s="1"/>
  <c r="J53" i="3" a="1"/>
  <c r="J53" i="3" s="1"/>
  <c r="J52" i="3" a="1"/>
  <c r="J52" i="3" s="1"/>
  <c r="J51" i="3" a="1"/>
  <c r="J51" i="3" s="1"/>
  <c r="J50" i="3" a="1"/>
  <c r="J50" i="3" s="1"/>
  <c r="J49" i="3" a="1"/>
  <c r="J49" i="3" s="1"/>
  <c r="J48" i="3" a="1"/>
  <c r="J48" i="3" s="1"/>
  <c r="J47" i="3" a="1"/>
  <c r="J47" i="3" s="1"/>
  <c r="J46" i="3" a="1"/>
  <c r="J46" i="3" s="1"/>
  <c r="J45" i="3" a="1"/>
  <c r="J45" i="3" s="1"/>
  <c r="J44" i="3" a="1"/>
  <c r="J44" i="3" s="1"/>
  <c r="J43" i="3" a="1"/>
  <c r="J43" i="3" s="1"/>
  <c r="J42" i="3" a="1"/>
  <c r="J42" i="3" s="1"/>
  <c r="J41" i="3" a="1"/>
  <c r="J41" i="3" s="1"/>
  <c r="J40" i="3" a="1"/>
  <c r="J40" i="3" s="1"/>
  <c r="J39" i="3" a="1"/>
  <c r="J39" i="3" s="1"/>
  <c r="J38" i="3" a="1"/>
  <c r="J38" i="3" s="1"/>
  <c r="J37" i="3" a="1"/>
  <c r="J37" i="3" s="1"/>
  <c r="J36" i="3" a="1"/>
  <c r="J36" i="3" s="1"/>
  <c r="J35" i="3" a="1"/>
  <c r="J35" i="3" s="1"/>
  <c r="J34" i="3" a="1"/>
  <c r="J34" i="3" s="1"/>
  <c r="J33" i="3" a="1"/>
  <c r="J33" i="3" s="1"/>
  <c r="J32" i="3" a="1"/>
  <c r="J32" i="3" s="1"/>
  <c r="J31" i="3" a="1"/>
  <c r="J31" i="3" s="1"/>
  <c r="J30" i="3" a="1"/>
  <c r="J30" i="3" s="1"/>
  <c r="J29" i="3" a="1"/>
  <c r="J29" i="3" s="1"/>
  <c r="J28" i="3" a="1"/>
  <c r="J28" i="3" s="1"/>
  <c r="J27" i="3" a="1"/>
  <c r="J27" i="3" s="1"/>
  <c r="J26" i="3" a="1"/>
  <c r="J26" i="3" s="1"/>
  <c r="J25" i="3" a="1"/>
  <c r="J25" i="3" s="1"/>
  <c r="J24" i="3" a="1"/>
  <c r="J24" i="3" s="1"/>
  <c r="J23" i="3" a="1"/>
  <c r="J23" i="3" s="1"/>
  <c r="J22" i="3" a="1"/>
  <c r="J22" i="3" s="1"/>
  <c r="J21" i="3" a="1"/>
  <c r="J21" i="3" s="1"/>
  <c r="J20" i="3" a="1"/>
  <c r="J20" i="3" s="1"/>
  <c r="J19" i="3" a="1"/>
  <c r="J19" i="3" s="1"/>
  <c r="J18" i="3" a="1"/>
  <c r="J18" i="3" s="1"/>
  <c r="J17" i="3" a="1"/>
  <c r="J17" i="3" s="1"/>
  <c r="J16" i="3" a="1"/>
  <c r="J16" i="3" s="1"/>
  <c r="J15" i="3" a="1"/>
  <c r="J15" i="3" s="1"/>
  <c r="J14" i="3" a="1"/>
  <c r="J14" i="3" s="1"/>
  <c r="J13" i="3" a="1"/>
  <c r="J13" i="3" s="1"/>
  <c r="J12" i="3" a="1"/>
  <c r="J12" i="3" s="1"/>
  <c r="J11" i="3" a="1"/>
  <c r="J11" i="3" s="1"/>
  <c r="J10" i="3" a="1"/>
  <c r="J10" i="3" s="1"/>
  <c r="J9" i="3" a="1"/>
  <c r="J9" i="3" s="1"/>
  <c r="J8" i="3" a="1"/>
  <c r="J8" i="3" s="1"/>
  <c r="J7" i="3" a="1"/>
  <c r="J7" i="3" s="1"/>
  <c r="J6" i="3" a="1"/>
  <c r="J6" i="3" s="1"/>
  <c r="J5" i="3" a="1"/>
  <c r="J5" i="3" s="1"/>
  <c r="J4" i="3" a="1"/>
  <c r="J4" i="3" s="1"/>
  <c r="J3" i="3" a="1"/>
  <c r="J3" i="3" s="1"/>
  <c r="J2" i="3" a="1"/>
  <c r="J2" i="3" s="1"/>
  <c r="M2" i="3" s="1"/>
  <c r="J314" i="3" a="1"/>
  <c r="J314" i="3" s="1"/>
  <c r="AA314" i="3" s="1"/>
  <c r="Y2" i="3"/>
  <c r="W2" i="3"/>
  <c r="R2" i="3"/>
  <c r="T2" i="3"/>
  <c r="P2" i="3"/>
  <c r="F2" i="3"/>
  <c r="A1" i="2" a="1"/>
  <c r="A1" i="2"/>
  <c r="B3" i="3"/>
  <c r="A3" i="3"/>
  <c r="J10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" i="2"/>
  <c r="H2" i="2" s="1"/>
  <c r="A3" i="2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M4" i="3" l="1"/>
  <c r="AA4" i="3"/>
  <c r="M16" i="3"/>
  <c r="AA16" i="3"/>
  <c r="M11" i="3"/>
  <c r="AA11" i="3"/>
  <c r="M14" i="3"/>
  <c r="AA14" i="3"/>
  <c r="M17" i="3"/>
  <c r="AA17" i="3"/>
  <c r="M20" i="3"/>
  <c r="AA20" i="3"/>
  <c r="M23" i="3"/>
  <c r="AA23" i="3"/>
  <c r="M26" i="3"/>
  <c r="AA26" i="3"/>
  <c r="M29" i="3"/>
  <c r="AA29" i="3"/>
  <c r="M32" i="3"/>
  <c r="AA32" i="3"/>
  <c r="M35" i="3"/>
  <c r="AA35" i="3"/>
  <c r="M38" i="3"/>
  <c r="AA38" i="3"/>
  <c r="M41" i="3"/>
  <c r="AA41" i="3"/>
  <c r="M44" i="3"/>
  <c r="AA44" i="3"/>
  <c r="M47" i="3"/>
  <c r="AA47" i="3"/>
  <c r="M50" i="3"/>
  <c r="AA50" i="3"/>
  <c r="M53" i="3"/>
  <c r="AA53" i="3"/>
  <c r="M56" i="3"/>
  <c r="AA56" i="3"/>
  <c r="M59" i="3"/>
  <c r="AA59" i="3"/>
  <c r="M62" i="3"/>
  <c r="AA62" i="3"/>
  <c r="M65" i="3"/>
  <c r="AA65" i="3"/>
  <c r="M68" i="3"/>
  <c r="AA68" i="3"/>
  <c r="M71" i="3"/>
  <c r="AA71" i="3"/>
  <c r="M74" i="3"/>
  <c r="AA74" i="3"/>
  <c r="M77" i="3"/>
  <c r="AA77" i="3"/>
  <c r="M80" i="3"/>
  <c r="AA80" i="3"/>
  <c r="M83" i="3"/>
  <c r="AA83" i="3"/>
  <c r="M86" i="3"/>
  <c r="AA86" i="3"/>
  <c r="M89" i="3"/>
  <c r="AA89" i="3"/>
  <c r="M92" i="3"/>
  <c r="AA92" i="3"/>
  <c r="M95" i="3"/>
  <c r="AA95" i="3"/>
  <c r="M98" i="3"/>
  <c r="AA98" i="3"/>
  <c r="M101" i="3"/>
  <c r="AA101" i="3"/>
  <c r="M104" i="3"/>
  <c r="AA104" i="3"/>
  <c r="M107" i="3"/>
  <c r="AA107" i="3"/>
  <c r="M110" i="3"/>
  <c r="AA110" i="3"/>
  <c r="M113" i="3"/>
  <c r="AA113" i="3"/>
  <c r="M116" i="3"/>
  <c r="AA116" i="3"/>
  <c r="M119" i="3"/>
  <c r="AA119" i="3"/>
  <c r="M122" i="3"/>
  <c r="AA122" i="3"/>
  <c r="M125" i="3"/>
  <c r="AA125" i="3"/>
  <c r="M128" i="3"/>
  <c r="AA128" i="3"/>
  <c r="M131" i="3"/>
  <c r="AA131" i="3"/>
  <c r="M134" i="3"/>
  <c r="AA134" i="3"/>
  <c r="M137" i="3"/>
  <c r="AA137" i="3"/>
  <c r="M140" i="3"/>
  <c r="AA140" i="3"/>
  <c r="M143" i="3"/>
  <c r="AA143" i="3"/>
  <c r="M146" i="3"/>
  <c r="AA146" i="3"/>
  <c r="M149" i="3"/>
  <c r="AA149" i="3"/>
  <c r="M152" i="3"/>
  <c r="AA152" i="3"/>
  <c r="M155" i="3"/>
  <c r="AA155" i="3"/>
  <c r="M158" i="3"/>
  <c r="AA158" i="3"/>
  <c r="M161" i="3"/>
  <c r="AA161" i="3"/>
  <c r="M164" i="3"/>
  <c r="AA164" i="3"/>
  <c r="M167" i="3"/>
  <c r="AA167" i="3"/>
  <c r="M170" i="3"/>
  <c r="AA170" i="3"/>
  <c r="M173" i="3"/>
  <c r="AA173" i="3"/>
  <c r="M176" i="3"/>
  <c r="AA176" i="3"/>
  <c r="M179" i="3"/>
  <c r="AA179" i="3"/>
  <c r="M182" i="3"/>
  <c r="AA182" i="3"/>
  <c r="M185" i="3"/>
  <c r="AA185" i="3"/>
  <c r="M188" i="3"/>
  <c r="AA188" i="3"/>
  <c r="M191" i="3"/>
  <c r="AA191" i="3"/>
  <c r="M194" i="3"/>
  <c r="AA194" i="3"/>
  <c r="M197" i="3"/>
  <c r="AA197" i="3"/>
  <c r="M200" i="3"/>
  <c r="AA200" i="3"/>
  <c r="M203" i="3"/>
  <c r="AA203" i="3"/>
  <c r="M206" i="3"/>
  <c r="AA206" i="3"/>
  <c r="M209" i="3"/>
  <c r="AA209" i="3"/>
  <c r="M212" i="3"/>
  <c r="AA212" i="3"/>
  <c r="M215" i="3"/>
  <c r="AA215" i="3"/>
  <c r="M218" i="3"/>
  <c r="AA218" i="3"/>
  <c r="M221" i="3"/>
  <c r="AA221" i="3"/>
  <c r="M224" i="3"/>
  <c r="AA224" i="3"/>
  <c r="M227" i="3"/>
  <c r="AA227" i="3"/>
  <c r="M230" i="3"/>
  <c r="AA230" i="3"/>
  <c r="M233" i="3"/>
  <c r="AA233" i="3"/>
  <c r="M236" i="3"/>
  <c r="AA236" i="3"/>
  <c r="M239" i="3"/>
  <c r="AA239" i="3"/>
  <c r="M242" i="3"/>
  <c r="AA242" i="3"/>
  <c r="M245" i="3"/>
  <c r="AA245" i="3"/>
  <c r="M248" i="3"/>
  <c r="AA248" i="3"/>
  <c r="M251" i="3"/>
  <c r="AA251" i="3"/>
  <c r="M254" i="3"/>
  <c r="AA254" i="3"/>
  <c r="M257" i="3"/>
  <c r="AA257" i="3"/>
  <c r="M260" i="3"/>
  <c r="AA260" i="3"/>
  <c r="M263" i="3"/>
  <c r="AA263" i="3"/>
  <c r="M266" i="3"/>
  <c r="AA266" i="3"/>
  <c r="M269" i="3"/>
  <c r="AA269" i="3"/>
  <c r="M272" i="3"/>
  <c r="AA272" i="3"/>
  <c r="M275" i="3"/>
  <c r="AA275" i="3"/>
  <c r="M278" i="3"/>
  <c r="AA278" i="3"/>
  <c r="M281" i="3"/>
  <c r="AA281" i="3"/>
  <c r="M284" i="3"/>
  <c r="AA284" i="3"/>
  <c r="M287" i="3"/>
  <c r="AA287" i="3"/>
  <c r="M290" i="3"/>
  <c r="AA290" i="3"/>
  <c r="M293" i="3"/>
  <c r="AA293" i="3"/>
  <c r="M296" i="3"/>
  <c r="AA296" i="3"/>
  <c r="M299" i="3"/>
  <c r="AA299" i="3"/>
  <c r="M302" i="3"/>
  <c r="AA302" i="3"/>
  <c r="M305" i="3"/>
  <c r="AA305" i="3"/>
  <c r="M308" i="3"/>
  <c r="AA308" i="3"/>
  <c r="M311" i="3"/>
  <c r="AA311" i="3"/>
  <c r="M315" i="3"/>
  <c r="AA315" i="3"/>
  <c r="M318" i="3"/>
  <c r="AA318" i="3"/>
  <c r="M321" i="3"/>
  <c r="AA321" i="3"/>
  <c r="M324" i="3"/>
  <c r="AA324" i="3"/>
  <c r="M327" i="3"/>
  <c r="AA327" i="3"/>
  <c r="M330" i="3"/>
  <c r="AA330" i="3"/>
  <c r="M333" i="3"/>
  <c r="AA333" i="3"/>
  <c r="M336" i="3"/>
  <c r="AA336" i="3"/>
  <c r="M339" i="3"/>
  <c r="AA339" i="3"/>
  <c r="M7" i="3"/>
  <c r="AA7" i="3"/>
  <c r="M13" i="3"/>
  <c r="AA13" i="3"/>
  <c r="M19" i="3"/>
  <c r="AA19" i="3"/>
  <c r="M5" i="3"/>
  <c r="AA5" i="3"/>
  <c r="M8" i="3"/>
  <c r="AA8" i="3"/>
  <c r="M3" i="3"/>
  <c r="AA3" i="3"/>
  <c r="M6" i="3"/>
  <c r="AA6" i="3"/>
  <c r="M9" i="3"/>
  <c r="AA9" i="3"/>
  <c r="M12" i="3"/>
  <c r="AA12" i="3"/>
  <c r="M15" i="3"/>
  <c r="AA15" i="3"/>
  <c r="M18" i="3"/>
  <c r="AA18" i="3"/>
  <c r="M21" i="3"/>
  <c r="AA21" i="3"/>
  <c r="M24" i="3"/>
  <c r="AA24" i="3"/>
  <c r="M27" i="3"/>
  <c r="AA27" i="3"/>
  <c r="M30" i="3"/>
  <c r="AA30" i="3"/>
  <c r="M33" i="3"/>
  <c r="AA33" i="3"/>
  <c r="M36" i="3"/>
  <c r="AA36" i="3"/>
  <c r="M39" i="3"/>
  <c r="AA39" i="3"/>
  <c r="M42" i="3"/>
  <c r="AA42" i="3"/>
  <c r="M45" i="3"/>
  <c r="AA45" i="3"/>
  <c r="M48" i="3"/>
  <c r="AA48" i="3"/>
  <c r="M51" i="3"/>
  <c r="AA51" i="3"/>
  <c r="M54" i="3"/>
  <c r="AA54" i="3"/>
  <c r="M57" i="3"/>
  <c r="AA57" i="3"/>
  <c r="M60" i="3"/>
  <c r="AA60" i="3"/>
  <c r="M63" i="3"/>
  <c r="AA63" i="3"/>
  <c r="M66" i="3"/>
  <c r="AA66" i="3"/>
  <c r="M69" i="3"/>
  <c r="AA69" i="3"/>
  <c r="M72" i="3"/>
  <c r="AA72" i="3"/>
  <c r="M75" i="3"/>
  <c r="AA75" i="3"/>
  <c r="M78" i="3"/>
  <c r="AA78" i="3"/>
  <c r="M81" i="3"/>
  <c r="AA81" i="3"/>
  <c r="M84" i="3"/>
  <c r="AA84" i="3"/>
  <c r="M87" i="3"/>
  <c r="AA87" i="3"/>
  <c r="M90" i="3"/>
  <c r="AA90" i="3"/>
  <c r="M93" i="3"/>
  <c r="AA93" i="3"/>
  <c r="M96" i="3"/>
  <c r="AA96" i="3"/>
  <c r="M99" i="3"/>
  <c r="AA99" i="3"/>
  <c r="M102" i="3"/>
  <c r="AA102" i="3"/>
  <c r="M105" i="3"/>
  <c r="AA105" i="3"/>
  <c r="M108" i="3"/>
  <c r="AA108" i="3"/>
  <c r="M111" i="3"/>
  <c r="AA111" i="3"/>
  <c r="M114" i="3"/>
  <c r="AA114" i="3"/>
  <c r="M117" i="3"/>
  <c r="AA117" i="3"/>
  <c r="M120" i="3"/>
  <c r="AA120" i="3"/>
  <c r="M123" i="3"/>
  <c r="AA123" i="3"/>
  <c r="M126" i="3"/>
  <c r="AA126" i="3"/>
  <c r="M129" i="3"/>
  <c r="AA129" i="3"/>
  <c r="M132" i="3"/>
  <c r="AA132" i="3"/>
  <c r="M135" i="3"/>
  <c r="AA135" i="3"/>
  <c r="M138" i="3"/>
  <c r="AA138" i="3"/>
  <c r="M141" i="3"/>
  <c r="AA141" i="3"/>
  <c r="M144" i="3"/>
  <c r="AA144" i="3"/>
  <c r="M147" i="3"/>
  <c r="AA147" i="3"/>
  <c r="M150" i="3"/>
  <c r="AA150" i="3"/>
  <c r="M153" i="3"/>
  <c r="AA153" i="3"/>
  <c r="M156" i="3"/>
  <c r="AA156" i="3"/>
  <c r="M159" i="3"/>
  <c r="AA159" i="3"/>
  <c r="M162" i="3"/>
  <c r="AA162" i="3"/>
  <c r="M165" i="3"/>
  <c r="AA165" i="3"/>
  <c r="M168" i="3"/>
  <c r="AA168" i="3"/>
  <c r="M171" i="3"/>
  <c r="AA171" i="3"/>
  <c r="M174" i="3"/>
  <c r="AA174" i="3"/>
  <c r="M177" i="3"/>
  <c r="AA177" i="3"/>
  <c r="M180" i="3"/>
  <c r="AA180" i="3"/>
  <c r="M183" i="3"/>
  <c r="AA183" i="3"/>
  <c r="M186" i="3"/>
  <c r="AA186" i="3"/>
  <c r="M189" i="3"/>
  <c r="AA189" i="3"/>
  <c r="M192" i="3"/>
  <c r="AA192" i="3"/>
  <c r="M195" i="3"/>
  <c r="AA195" i="3"/>
  <c r="M198" i="3"/>
  <c r="AA198" i="3"/>
  <c r="M201" i="3"/>
  <c r="AA201" i="3"/>
  <c r="M204" i="3"/>
  <c r="AA204" i="3"/>
  <c r="M207" i="3"/>
  <c r="AA207" i="3"/>
  <c r="M210" i="3"/>
  <c r="AA210" i="3"/>
  <c r="M213" i="3"/>
  <c r="AA213" i="3"/>
  <c r="M216" i="3"/>
  <c r="AA216" i="3"/>
  <c r="M219" i="3"/>
  <c r="AA219" i="3"/>
  <c r="M222" i="3"/>
  <c r="AA222" i="3"/>
  <c r="M225" i="3"/>
  <c r="AA225" i="3"/>
  <c r="M228" i="3"/>
  <c r="AA228" i="3"/>
  <c r="M231" i="3"/>
  <c r="AA231" i="3"/>
  <c r="M234" i="3"/>
  <c r="AA234" i="3"/>
  <c r="M237" i="3"/>
  <c r="AA237" i="3"/>
  <c r="M240" i="3"/>
  <c r="AA240" i="3"/>
  <c r="M243" i="3"/>
  <c r="AA243" i="3"/>
  <c r="M246" i="3"/>
  <c r="AA246" i="3"/>
  <c r="M249" i="3"/>
  <c r="AA249" i="3"/>
  <c r="M252" i="3"/>
  <c r="AA252" i="3"/>
  <c r="M255" i="3"/>
  <c r="AA255" i="3"/>
  <c r="M258" i="3"/>
  <c r="AA258" i="3"/>
  <c r="M261" i="3"/>
  <c r="AA261" i="3"/>
  <c r="M264" i="3"/>
  <c r="AA264" i="3"/>
  <c r="M267" i="3"/>
  <c r="AA267" i="3"/>
  <c r="M270" i="3"/>
  <c r="AA270" i="3"/>
  <c r="M273" i="3"/>
  <c r="AA273" i="3"/>
  <c r="M276" i="3"/>
  <c r="AA276" i="3"/>
  <c r="M279" i="3"/>
  <c r="AA279" i="3"/>
  <c r="M282" i="3"/>
  <c r="AA282" i="3"/>
  <c r="M285" i="3"/>
  <c r="AA285" i="3"/>
  <c r="M288" i="3"/>
  <c r="AA288" i="3"/>
  <c r="M291" i="3"/>
  <c r="AA291" i="3"/>
  <c r="M294" i="3"/>
  <c r="AA294" i="3"/>
  <c r="M297" i="3"/>
  <c r="AA297" i="3"/>
  <c r="M300" i="3"/>
  <c r="AA300" i="3"/>
  <c r="M303" i="3"/>
  <c r="AA303" i="3"/>
  <c r="M306" i="3"/>
  <c r="AA306" i="3"/>
  <c r="M309" i="3"/>
  <c r="AA309" i="3"/>
  <c r="M312" i="3"/>
  <c r="AA312" i="3"/>
  <c r="M316" i="3"/>
  <c r="AA316" i="3"/>
  <c r="M319" i="3"/>
  <c r="AA319" i="3"/>
  <c r="M322" i="3"/>
  <c r="AA322" i="3"/>
  <c r="M325" i="3"/>
  <c r="AA325" i="3"/>
  <c r="M328" i="3"/>
  <c r="AA328" i="3"/>
  <c r="M331" i="3"/>
  <c r="AA331" i="3"/>
  <c r="M334" i="3"/>
  <c r="AA334" i="3"/>
  <c r="M337" i="3"/>
  <c r="AA337" i="3"/>
  <c r="M340" i="3"/>
  <c r="AA340" i="3"/>
  <c r="M10" i="3"/>
  <c r="AA10" i="3"/>
  <c r="M22" i="3"/>
  <c r="AA22" i="3"/>
  <c r="M25" i="3"/>
  <c r="AA25" i="3"/>
  <c r="M28" i="3"/>
  <c r="AA28" i="3"/>
  <c r="M31" i="3"/>
  <c r="AA31" i="3"/>
  <c r="M34" i="3"/>
  <c r="AA34" i="3"/>
  <c r="M37" i="3"/>
  <c r="AA37" i="3"/>
  <c r="M40" i="3"/>
  <c r="AA40" i="3"/>
  <c r="M43" i="3"/>
  <c r="AA43" i="3"/>
  <c r="M46" i="3"/>
  <c r="AA46" i="3"/>
  <c r="M49" i="3"/>
  <c r="AA49" i="3"/>
  <c r="M52" i="3"/>
  <c r="AA52" i="3"/>
  <c r="M55" i="3"/>
  <c r="AA55" i="3"/>
  <c r="M58" i="3"/>
  <c r="AA58" i="3"/>
  <c r="M61" i="3"/>
  <c r="AA61" i="3"/>
  <c r="M64" i="3"/>
  <c r="AA64" i="3"/>
  <c r="M67" i="3"/>
  <c r="AA67" i="3"/>
  <c r="M70" i="3"/>
  <c r="AA70" i="3"/>
  <c r="M73" i="3"/>
  <c r="AA73" i="3"/>
  <c r="M76" i="3"/>
  <c r="AA76" i="3"/>
  <c r="M79" i="3"/>
  <c r="AA79" i="3"/>
  <c r="M82" i="3"/>
  <c r="AA82" i="3"/>
  <c r="M85" i="3"/>
  <c r="AA85" i="3"/>
  <c r="M88" i="3"/>
  <c r="AA88" i="3"/>
  <c r="M91" i="3"/>
  <c r="AA91" i="3"/>
  <c r="M94" i="3"/>
  <c r="AA94" i="3"/>
  <c r="M97" i="3"/>
  <c r="AA97" i="3"/>
  <c r="M100" i="3"/>
  <c r="AA100" i="3"/>
  <c r="M103" i="3"/>
  <c r="AA103" i="3"/>
  <c r="M106" i="3"/>
  <c r="AA106" i="3"/>
  <c r="M109" i="3"/>
  <c r="AA109" i="3"/>
  <c r="M112" i="3"/>
  <c r="AA112" i="3"/>
  <c r="M115" i="3"/>
  <c r="AA115" i="3"/>
  <c r="M118" i="3"/>
  <c r="AA118" i="3"/>
  <c r="M121" i="3"/>
  <c r="AA121" i="3"/>
  <c r="M124" i="3"/>
  <c r="AA124" i="3"/>
  <c r="M127" i="3"/>
  <c r="AA127" i="3"/>
  <c r="M130" i="3"/>
  <c r="AA130" i="3"/>
  <c r="M133" i="3"/>
  <c r="AA133" i="3"/>
  <c r="M136" i="3"/>
  <c r="AA136" i="3"/>
  <c r="M139" i="3"/>
  <c r="AA139" i="3"/>
  <c r="M142" i="3"/>
  <c r="AA142" i="3"/>
  <c r="M145" i="3"/>
  <c r="AA145" i="3"/>
  <c r="M148" i="3"/>
  <c r="AA148" i="3"/>
  <c r="M151" i="3"/>
  <c r="AA151" i="3"/>
  <c r="M154" i="3"/>
  <c r="AA154" i="3"/>
  <c r="M157" i="3"/>
  <c r="AA157" i="3"/>
  <c r="M160" i="3"/>
  <c r="AA160" i="3"/>
  <c r="M163" i="3"/>
  <c r="AA163" i="3"/>
  <c r="M166" i="3"/>
  <c r="AA166" i="3"/>
  <c r="M169" i="3"/>
  <c r="AA169" i="3"/>
  <c r="M172" i="3"/>
  <c r="AA172" i="3"/>
  <c r="M175" i="3"/>
  <c r="AA175" i="3"/>
  <c r="M178" i="3"/>
  <c r="AA178" i="3"/>
  <c r="M181" i="3"/>
  <c r="AA181" i="3"/>
  <c r="M184" i="3"/>
  <c r="AA184" i="3"/>
  <c r="M187" i="3"/>
  <c r="AA187" i="3"/>
  <c r="M190" i="3"/>
  <c r="AA190" i="3"/>
  <c r="M193" i="3"/>
  <c r="AA193" i="3"/>
  <c r="M196" i="3"/>
  <c r="AA196" i="3"/>
  <c r="M199" i="3"/>
  <c r="AA199" i="3"/>
  <c r="M202" i="3"/>
  <c r="AA202" i="3"/>
  <c r="M205" i="3"/>
  <c r="AA205" i="3"/>
  <c r="M208" i="3"/>
  <c r="AA208" i="3"/>
  <c r="M211" i="3"/>
  <c r="AA211" i="3"/>
  <c r="M214" i="3"/>
  <c r="AA214" i="3"/>
  <c r="M217" i="3"/>
  <c r="AA217" i="3"/>
  <c r="M220" i="3"/>
  <c r="AA220" i="3"/>
  <c r="M223" i="3"/>
  <c r="AA223" i="3"/>
  <c r="M226" i="3"/>
  <c r="AA226" i="3"/>
  <c r="M229" i="3"/>
  <c r="AA229" i="3"/>
  <c r="M232" i="3"/>
  <c r="AA232" i="3"/>
  <c r="M235" i="3"/>
  <c r="AA235" i="3"/>
  <c r="M238" i="3"/>
  <c r="AA238" i="3"/>
  <c r="M241" i="3"/>
  <c r="AA241" i="3"/>
  <c r="M244" i="3"/>
  <c r="AA244" i="3"/>
  <c r="M247" i="3"/>
  <c r="AA247" i="3"/>
  <c r="M250" i="3"/>
  <c r="AA250" i="3"/>
  <c r="M253" i="3"/>
  <c r="AA253" i="3"/>
  <c r="M256" i="3"/>
  <c r="AA256" i="3"/>
  <c r="M259" i="3"/>
  <c r="AA259" i="3"/>
  <c r="M262" i="3"/>
  <c r="AA262" i="3"/>
  <c r="M265" i="3"/>
  <c r="AA265" i="3"/>
  <c r="M268" i="3"/>
  <c r="AA268" i="3"/>
  <c r="M271" i="3"/>
  <c r="AA271" i="3"/>
  <c r="M274" i="3"/>
  <c r="AA274" i="3"/>
  <c r="M277" i="3"/>
  <c r="AA277" i="3"/>
  <c r="M280" i="3"/>
  <c r="AA280" i="3"/>
  <c r="M283" i="3"/>
  <c r="AA283" i="3"/>
  <c r="M286" i="3"/>
  <c r="AA286" i="3"/>
  <c r="M289" i="3"/>
  <c r="AA289" i="3"/>
  <c r="M292" i="3"/>
  <c r="AA292" i="3"/>
  <c r="M295" i="3"/>
  <c r="AA295" i="3"/>
  <c r="M298" i="3"/>
  <c r="AA298" i="3"/>
  <c r="M301" i="3"/>
  <c r="AA301" i="3"/>
  <c r="M304" i="3"/>
  <c r="AA304" i="3"/>
  <c r="M307" i="3"/>
  <c r="AA307" i="3"/>
  <c r="M310" i="3"/>
  <c r="AA310" i="3"/>
  <c r="M313" i="3"/>
  <c r="AA313" i="3"/>
  <c r="M317" i="3"/>
  <c r="AA317" i="3"/>
  <c r="M320" i="3"/>
  <c r="AA320" i="3"/>
  <c r="M323" i="3"/>
  <c r="AA323" i="3"/>
  <c r="M326" i="3"/>
  <c r="AA326" i="3"/>
  <c r="M329" i="3"/>
  <c r="AA329" i="3"/>
  <c r="M332" i="3"/>
  <c r="AA332" i="3"/>
  <c r="M335" i="3"/>
  <c r="AA335" i="3"/>
  <c r="M338" i="3"/>
  <c r="AA338" i="3"/>
  <c r="M341" i="3"/>
  <c r="AA341" i="3"/>
  <c r="M342" i="3"/>
  <c r="AA342" i="3"/>
  <c r="M343" i="3"/>
  <c r="AA343" i="3"/>
  <c r="M344" i="3"/>
  <c r="AA344" i="3"/>
  <c r="M345" i="3"/>
  <c r="AA345" i="3"/>
  <c r="M346" i="3"/>
  <c r="AA346" i="3"/>
  <c r="M347" i="3"/>
  <c r="AA347" i="3"/>
  <c r="M348" i="3"/>
  <c r="AA348" i="3"/>
  <c r="M349" i="3"/>
  <c r="AA349" i="3"/>
  <c r="M350" i="3"/>
  <c r="AA350" i="3"/>
  <c r="M351" i="3"/>
  <c r="AA351" i="3"/>
  <c r="M352" i="3"/>
  <c r="AA352" i="3"/>
  <c r="M353" i="3"/>
  <c r="AA353" i="3"/>
  <c r="M354" i="3"/>
  <c r="AA354" i="3"/>
  <c r="M355" i="3"/>
  <c r="AA355" i="3"/>
  <c r="M356" i="3"/>
  <c r="AA356" i="3"/>
  <c r="M357" i="3"/>
  <c r="AA357" i="3"/>
  <c r="M358" i="3"/>
  <c r="AA358" i="3"/>
  <c r="M359" i="3"/>
  <c r="AA359" i="3"/>
  <c r="M360" i="3"/>
  <c r="AA360" i="3"/>
  <c r="M361" i="3"/>
  <c r="AA361" i="3"/>
  <c r="M362" i="3"/>
  <c r="AA362" i="3"/>
  <c r="M363" i="3"/>
  <c r="AA363" i="3"/>
  <c r="M364" i="3"/>
  <c r="AA364" i="3"/>
  <c r="M365" i="3"/>
  <c r="AA365" i="3"/>
  <c r="M366" i="3"/>
  <c r="AA366" i="3"/>
  <c r="H314" i="3" a="1"/>
  <c r="H314" i="3" s="1"/>
  <c r="M314" i="3"/>
  <c r="B4" i="3"/>
  <c r="F3" i="3"/>
  <c r="A4" i="3"/>
  <c r="A4" i="2"/>
  <c r="B5" i="3" l="1"/>
  <c r="F4" i="3"/>
  <c r="A5" i="3"/>
  <c r="A5" i="2"/>
  <c r="B6" i="3" l="1"/>
  <c r="F5" i="3"/>
  <c r="A6" i="3"/>
  <c r="A6" i="2"/>
  <c r="M2" i="1" a="1"/>
  <c r="M2" i="1"/>
  <c r="C2" i="1" s="1" a="1"/>
  <c r="C2" i="1" s="1"/>
  <c r="A2" i="1" a="1"/>
  <c r="A2" i="1"/>
  <c r="B2" i="1" s="1"/>
  <c r="B7" i="3" l="1"/>
  <c r="F6" i="3"/>
  <c r="A7" i="3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183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A7" i="2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I11" i="2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 s="1"/>
  <c r="C307" i="1" a="1"/>
  <c r="C307" i="1" s="1"/>
  <c r="C308" i="1" a="1"/>
  <c r="C308" i="1" s="1"/>
  <c r="C309" i="1" a="1"/>
  <c r="C309" i="1" s="1"/>
  <c r="C310" i="1" a="1"/>
  <c r="C310" i="1" s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 s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 s="1"/>
  <c r="C325" i="1" a="1"/>
  <c r="C325" i="1" s="1"/>
  <c r="C326" i="1" a="1"/>
  <c r="C326" i="1" s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3" i="1" a="1"/>
  <c r="C333" i="1" s="1"/>
  <c r="C334" i="1" a="1"/>
  <c r="C334" i="1" s="1"/>
  <c r="C335" i="1" a="1"/>
  <c r="C335" i="1" s="1"/>
  <c r="C336" i="1" a="1"/>
  <c r="C336" i="1" s="1"/>
  <c r="C337" i="1" a="1"/>
  <c r="C337" i="1" s="1"/>
  <c r="C338" i="1" a="1"/>
  <c r="C338" i="1" s="1"/>
  <c r="C339" i="1" a="1"/>
  <c r="C339" i="1" s="1"/>
  <c r="C340" i="1" a="1"/>
  <c r="C340" i="1" s="1"/>
  <c r="C341" i="1" a="1"/>
  <c r="C341" i="1" s="1"/>
  <c r="C342" i="1" a="1"/>
  <c r="C342" i="1" s="1"/>
  <c r="C343" i="1" a="1"/>
  <c r="C343" i="1" s="1"/>
  <c r="C344" i="1" a="1"/>
  <c r="C344" i="1" s="1"/>
  <c r="C345" i="1" a="1"/>
  <c r="C345" i="1" s="1"/>
  <c r="C346" i="1" a="1"/>
  <c r="C346" i="1" s="1"/>
  <c r="C347" i="1" a="1"/>
  <c r="C347" i="1" s="1"/>
  <c r="C348" i="1" a="1"/>
  <c r="C348" i="1" s="1"/>
  <c r="C349" i="1" a="1"/>
  <c r="C349" i="1" s="1"/>
  <c r="C350" i="1" a="1"/>
  <c r="C350" i="1" s="1"/>
  <c r="C351" i="1" a="1"/>
  <c r="C351" i="1" s="1"/>
  <c r="C352" i="1" a="1"/>
  <c r="C352" i="1" s="1"/>
  <c r="C353" i="1" a="1"/>
  <c r="C353" i="1" s="1"/>
  <c r="C354" i="1" a="1"/>
  <c r="C354" i="1" s="1"/>
  <c r="C355" i="1" a="1"/>
  <c r="C355" i="1" s="1"/>
  <c r="C356" i="1" a="1"/>
  <c r="C356" i="1" s="1"/>
  <c r="C357" i="1" a="1"/>
  <c r="C357" i="1" s="1"/>
  <c r="C358" i="1" a="1"/>
  <c r="C358" i="1" s="1"/>
  <c r="C359" i="1" a="1"/>
  <c r="C359" i="1" s="1"/>
  <c r="C360" i="1" a="1"/>
  <c r="C360" i="1" s="1"/>
  <c r="C361" i="1" a="1"/>
  <c r="C361" i="1" s="1"/>
  <c r="C362" i="1" a="1"/>
  <c r="C362" i="1" s="1"/>
  <c r="C363" i="1" a="1"/>
  <c r="C363" i="1" s="1"/>
  <c r="C364" i="1" a="1"/>
  <c r="C364" i="1" s="1"/>
  <c r="C365" i="1" a="1"/>
  <c r="C365" i="1" s="1"/>
  <c r="C366" i="1" a="1"/>
  <c r="C366" i="1" s="1"/>
  <c r="B8" i="3" l="1"/>
  <c r="F7" i="3"/>
  <c r="A8" i="3"/>
  <c r="A112" i="2"/>
  <c r="I2" i="2" a="1"/>
  <c r="I2" i="2" s="1"/>
  <c r="B9" i="3" l="1"/>
  <c r="F8" i="3"/>
  <c r="A9" i="3"/>
  <c r="A113" i="2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J11" i="2"/>
  <c r="K10" i="2"/>
  <c r="B10" i="3" l="1"/>
  <c r="F9" i="3"/>
  <c r="A10" i="3"/>
  <c r="B11" i="3" l="1"/>
  <c r="F10" i="3"/>
  <c r="A11" i="3"/>
  <c r="B12" i="3" l="1"/>
  <c r="F11" i="3"/>
  <c r="A12" i="3"/>
  <c r="B13" i="3" l="1"/>
  <c r="F12" i="3"/>
  <c r="A13" i="3"/>
  <c r="B14" i="3" l="1"/>
  <c r="F13" i="3"/>
  <c r="A14" i="3"/>
  <c r="B15" i="3" l="1"/>
  <c r="F14" i="3"/>
  <c r="A15" i="3"/>
  <c r="B16" i="3" l="1"/>
  <c r="F15" i="3"/>
  <c r="A16" i="3"/>
  <c r="B17" i="3" l="1"/>
  <c r="F16" i="3"/>
  <c r="A17" i="3"/>
  <c r="B18" i="3" l="1"/>
  <c r="F17" i="3"/>
  <c r="A18" i="3"/>
  <c r="B19" i="3" l="1"/>
  <c r="F18" i="3"/>
  <c r="A19" i="3"/>
  <c r="B20" i="3" l="1"/>
  <c r="F19" i="3"/>
  <c r="A20" i="3"/>
  <c r="B21" i="3" l="1"/>
  <c r="F20" i="3"/>
  <c r="A21" i="3"/>
  <c r="B22" i="3" l="1"/>
  <c r="F21" i="3"/>
  <c r="A22" i="3"/>
  <c r="B23" i="3" l="1"/>
  <c r="F22" i="3"/>
  <c r="A23" i="3"/>
  <c r="B24" i="3" l="1"/>
  <c r="F23" i="3"/>
  <c r="A24" i="3"/>
  <c r="B25" i="3" l="1"/>
  <c r="F24" i="3"/>
  <c r="A25" i="3"/>
  <c r="B26" i="3" l="1"/>
  <c r="F25" i="3"/>
  <c r="A26" i="3"/>
  <c r="B27" i="3" l="1"/>
  <c r="F26" i="3"/>
  <c r="A27" i="3"/>
  <c r="B28" i="3" l="1"/>
  <c r="F27" i="3"/>
  <c r="A28" i="3"/>
  <c r="B29" i="3" l="1"/>
  <c r="F28" i="3"/>
  <c r="A29" i="3"/>
  <c r="B30" i="3" l="1"/>
  <c r="F29" i="3"/>
  <c r="A30" i="3"/>
  <c r="B31" i="3" l="1"/>
  <c r="F30" i="3"/>
  <c r="A31" i="3"/>
  <c r="B32" i="3" l="1"/>
  <c r="F31" i="3"/>
  <c r="A32" i="3"/>
  <c r="B33" i="3" l="1"/>
  <c r="F32" i="3"/>
  <c r="A33" i="3"/>
  <c r="B34" i="3" l="1"/>
  <c r="F33" i="3"/>
  <c r="A34" i="3"/>
  <c r="B35" i="3" l="1"/>
  <c r="F34" i="3"/>
  <c r="A35" i="3"/>
  <c r="B36" i="3" l="1"/>
  <c r="F35" i="3"/>
  <c r="A36" i="3"/>
  <c r="B37" i="3" l="1"/>
  <c r="F36" i="3"/>
  <c r="A37" i="3"/>
  <c r="B38" i="3" l="1"/>
  <c r="F37" i="3"/>
  <c r="A38" i="3"/>
  <c r="B39" i="3" l="1"/>
  <c r="F38" i="3"/>
  <c r="A39" i="3"/>
  <c r="B40" i="3" l="1"/>
  <c r="F39" i="3"/>
  <c r="A40" i="3"/>
  <c r="B41" i="3" l="1"/>
  <c r="F40" i="3"/>
  <c r="A41" i="3"/>
  <c r="B42" i="3" l="1"/>
  <c r="F41" i="3"/>
  <c r="A42" i="3"/>
  <c r="B43" i="3" l="1"/>
  <c r="F42" i="3"/>
  <c r="A43" i="3"/>
  <c r="B44" i="3" l="1"/>
  <c r="F43" i="3"/>
  <c r="A44" i="3"/>
  <c r="B45" i="3" l="1"/>
  <c r="F44" i="3"/>
  <c r="A45" i="3"/>
  <c r="B46" i="3" l="1"/>
  <c r="F45" i="3"/>
  <c r="A46" i="3"/>
  <c r="B47" i="3" l="1"/>
  <c r="F46" i="3"/>
  <c r="A47" i="3"/>
  <c r="B48" i="3" l="1"/>
  <c r="F47" i="3"/>
  <c r="A48" i="3"/>
  <c r="B49" i="3" l="1"/>
  <c r="F48" i="3"/>
  <c r="A49" i="3"/>
  <c r="B50" i="3" l="1"/>
  <c r="F49" i="3"/>
  <c r="A50" i="3"/>
  <c r="B51" i="3" l="1"/>
  <c r="F50" i="3"/>
  <c r="A51" i="3"/>
  <c r="B52" i="3" l="1"/>
  <c r="F51" i="3"/>
  <c r="A52" i="3"/>
  <c r="B53" i="3" l="1"/>
  <c r="F52" i="3"/>
  <c r="A53" i="3"/>
  <c r="B54" i="3" l="1"/>
  <c r="F53" i="3"/>
  <c r="A54" i="3"/>
  <c r="B55" i="3" l="1"/>
  <c r="F54" i="3"/>
  <c r="A55" i="3"/>
  <c r="B56" i="3" l="1"/>
  <c r="F55" i="3"/>
  <c r="A56" i="3"/>
  <c r="B57" i="3" l="1"/>
  <c r="F56" i="3"/>
  <c r="A57" i="3"/>
  <c r="B58" i="3" l="1"/>
  <c r="F57" i="3"/>
  <c r="A58" i="3"/>
  <c r="B59" i="3" l="1"/>
  <c r="F58" i="3"/>
  <c r="A59" i="3"/>
  <c r="B60" i="3" l="1"/>
  <c r="F59" i="3"/>
  <c r="A60" i="3"/>
  <c r="B61" i="3" l="1"/>
  <c r="F60" i="3"/>
  <c r="A61" i="3"/>
  <c r="B62" i="3" l="1"/>
  <c r="F61" i="3"/>
  <c r="A62" i="3"/>
  <c r="B63" i="3" l="1"/>
  <c r="F62" i="3"/>
  <c r="A63" i="3"/>
  <c r="B64" i="3" l="1"/>
  <c r="F63" i="3"/>
  <c r="A64" i="3"/>
  <c r="B65" i="3" l="1"/>
  <c r="F64" i="3"/>
  <c r="A65" i="3"/>
  <c r="B66" i="3" l="1"/>
  <c r="F65" i="3"/>
  <c r="A66" i="3"/>
  <c r="B67" i="3" l="1"/>
  <c r="F66" i="3"/>
  <c r="A67" i="3"/>
  <c r="B68" i="3" l="1"/>
  <c r="F67" i="3"/>
  <c r="A68" i="3"/>
  <c r="B69" i="3" l="1"/>
  <c r="F68" i="3"/>
  <c r="A69" i="3"/>
  <c r="B70" i="3" l="1"/>
  <c r="F69" i="3"/>
  <c r="A70" i="3"/>
  <c r="B71" i="3" l="1"/>
  <c r="F70" i="3"/>
  <c r="A71" i="3"/>
  <c r="B72" i="3" l="1"/>
  <c r="F71" i="3"/>
  <c r="A72" i="3"/>
  <c r="B73" i="3" l="1"/>
  <c r="F72" i="3"/>
  <c r="A73" i="3"/>
  <c r="B74" i="3" l="1"/>
  <c r="F73" i="3"/>
  <c r="A74" i="3"/>
  <c r="B75" i="3" l="1"/>
  <c r="F74" i="3"/>
  <c r="A75" i="3"/>
  <c r="B76" i="3" l="1"/>
  <c r="F75" i="3"/>
  <c r="A76" i="3"/>
  <c r="B77" i="3" l="1"/>
  <c r="F76" i="3"/>
  <c r="A77" i="3"/>
  <c r="B78" i="3" l="1"/>
  <c r="F77" i="3"/>
  <c r="A78" i="3"/>
  <c r="B79" i="3" l="1"/>
  <c r="F78" i="3"/>
  <c r="A79" i="3"/>
  <c r="B80" i="3" l="1"/>
  <c r="F79" i="3"/>
  <c r="A80" i="3"/>
  <c r="B81" i="3" l="1"/>
  <c r="F80" i="3"/>
  <c r="A81" i="3"/>
  <c r="B82" i="3" l="1"/>
  <c r="F81" i="3"/>
  <c r="A82" i="3"/>
  <c r="B83" i="3" l="1"/>
  <c r="F82" i="3"/>
  <c r="A83" i="3"/>
  <c r="B84" i="3" l="1"/>
  <c r="F83" i="3"/>
  <c r="A84" i="3"/>
  <c r="B85" i="3" l="1"/>
  <c r="F84" i="3"/>
  <c r="A85" i="3"/>
  <c r="B86" i="3" l="1"/>
  <c r="F85" i="3"/>
  <c r="A86" i="3"/>
  <c r="B87" i="3" l="1"/>
  <c r="F86" i="3"/>
  <c r="A87" i="3"/>
  <c r="B88" i="3" l="1"/>
  <c r="F87" i="3"/>
  <c r="A88" i="3"/>
  <c r="B89" i="3" l="1"/>
  <c r="F88" i="3"/>
  <c r="A89" i="3"/>
  <c r="B90" i="3" l="1"/>
  <c r="F89" i="3"/>
  <c r="A90" i="3"/>
  <c r="B91" i="3" l="1"/>
  <c r="F90" i="3"/>
  <c r="A91" i="3"/>
  <c r="B92" i="3" l="1"/>
  <c r="F91" i="3"/>
  <c r="A92" i="3"/>
  <c r="B93" i="3" l="1"/>
  <c r="F92" i="3"/>
  <c r="A93" i="3"/>
  <c r="B94" i="3" l="1"/>
  <c r="F93" i="3"/>
  <c r="A94" i="3"/>
  <c r="B95" i="3" l="1"/>
  <c r="F94" i="3"/>
  <c r="A95" i="3"/>
  <c r="B96" i="3" l="1"/>
  <c r="F95" i="3"/>
  <c r="A96" i="3"/>
  <c r="B97" i="3" l="1"/>
  <c r="F96" i="3"/>
  <c r="A97" i="3"/>
  <c r="B98" i="3" l="1"/>
  <c r="F97" i="3"/>
  <c r="A98" i="3"/>
  <c r="B99" i="3" l="1"/>
  <c r="F98" i="3"/>
  <c r="A99" i="3"/>
  <c r="B100" i="3" l="1"/>
  <c r="F99" i="3"/>
  <c r="A100" i="3"/>
  <c r="B101" i="3" l="1"/>
  <c r="F100" i="3"/>
  <c r="A101" i="3"/>
  <c r="B102" i="3" l="1"/>
  <c r="F101" i="3"/>
  <c r="A102" i="3"/>
  <c r="B103" i="3" l="1"/>
  <c r="F102" i="3"/>
  <c r="A103" i="3"/>
  <c r="B104" i="3" l="1"/>
  <c r="F103" i="3"/>
  <c r="A104" i="3"/>
  <c r="B105" i="3" l="1"/>
  <c r="F104" i="3"/>
  <c r="A105" i="3"/>
  <c r="B106" i="3" l="1"/>
  <c r="F105" i="3"/>
  <c r="A106" i="3"/>
  <c r="B107" i="3" l="1"/>
  <c r="F106" i="3"/>
  <c r="A107" i="3"/>
  <c r="B108" i="3" l="1"/>
  <c r="F107" i="3"/>
  <c r="A108" i="3"/>
  <c r="B109" i="3" l="1"/>
  <c r="F108" i="3"/>
  <c r="A109" i="3"/>
  <c r="B110" i="3" l="1"/>
  <c r="F109" i="3"/>
  <c r="A110" i="3"/>
  <c r="B111" i="3" l="1"/>
  <c r="F110" i="3"/>
  <c r="A111" i="3"/>
  <c r="B112" i="3" l="1"/>
  <c r="F111" i="3"/>
  <c r="A112" i="3"/>
  <c r="B113" i="3" l="1"/>
  <c r="F112" i="3"/>
  <c r="A113" i="3"/>
  <c r="B114" i="3" l="1"/>
  <c r="F113" i="3"/>
  <c r="A114" i="3"/>
  <c r="B115" i="3" l="1"/>
  <c r="F114" i="3"/>
  <c r="A115" i="3"/>
  <c r="B116" i="3" l="1"/>
  <c r="F115" i="3"/>
  <c r="A116" i="3"/>
  <c r="B117" i="3" l="1"/>
  <c r="F116" i="3"/>
  <c r="A117" i="3"/>
  <c r="B118" i="3" l="1"/>
  <c r="F117" i="3"/>
  <c r="A118" i="3"/>
  <c r="B119" i="3" l="1"/>
  <c r="F118" i="3"/>
  <c r="A119" i="3"/>
  <c r="B120" i="3" l="1"/>
  <c r="F119" i="3"/>
  <c r="A120" i="3"/>
  <c r="B121" i="3" l="1"/>
  <c r="F120" i="3"/>
  <c r="A121" i="3"/>
  <c r="B122" i="3" l="1"/>
  <c r="F121" i="3"/>
  <c r="A122" i="3"/>
  <c r="B123" i="3" l="1"/>
  <c r="F122" i="3"/>
  <c r="A123" i="3"/>
  <c r="B124" i="3" l="1"/>
  <c r="F123" i="3"/>
  <c r="A124" i="3"/>
  <c r="B125" i="3" l="1"/>
  <c r="F124" i="3"/>
  <c r="A125" i="3"/>
  <c r="B126" i="3" l="1"/>
  <c r="F125" i="3"/>
  <c r="A126" i="3"/>
  <c r="B127" i="3" l="1"/>
  <c r="F126" i="3"/>
  <c r="A127" i="3"/>
  <c r="B128" i="3" l="1"/>
  <c r="F127" i="3"/>
  <c r="A128" i="3"/>
  <c r="B129" i="3" l="1"/>
  <c r="F128" i="3"/>
  <c r="A129" i="3"/>
  <c r="B130" i="3" l="1"/>
  <c r="F129" i="3"/>
  <c r="A130" i="3"/>
  <c r="B131" i="3" l="1"/>
  <c r="F130" i="3"/>
  <c r="A131" i="3"/>
  <c r="B132" i="3" l="1"/>
  <c r="F131" i="3"/>
  <c r="A132" i="3"/>
  <c r="B133" i="3" l="1"/>
  <c r="F132" i="3"/>
  <c r="A133" i="3"/>
  <c r="B134" i="3" l="1"/>
  <c r="F133" i="3"/>
  <c r="A134" i="3"/>
  <c r="B135" i="3" l="1"/>
  <c r="F134" i="3"/>
  <c r="A135" i="3"/>
  <c r="B136" i="3" l="1"/>
  <c r="F135" i="3"/>
  <c r="A136" i="3"/>
  <c r="B137" i="3" l="1"/>
  <c r="F136" i="3"/>
  <c r="A137" i="3"/>
  <c r="B138" i="3" l="1"/>
  <c r="F137" i="3"/>
  <c r="A138" i="3"/>
  <c r="B139" i="3" l="1"/>
  <c r="F138" i="3"/>
  <c r="A139" i="3"/>
  <c r="B140" i="3" l="1"/>
  <c r="F139" i="3"/>
  <c r="A140" i="3"/>
  <c r="B141" i="3" l="1"/>
  <c r="F140" i="3"/>
  <c r="A141" i="3"/>
  <c r="B142" i="3" l="1"/>
  <c r="F141" i="3"/>
  <c r="A142" i="3"/>
  <c r="B143" i="3" l="1"/>
  <c r="F142" i="3"/>
  <c r="A143" i="3"/>
  <c r="B144" i="3" l="1"/>
  <c r="F143" i="3"/>
  <c r="A144" i="3"/>
  <c r="B145" i="3" l="1"/>
  <c r="F144" i="3"/>
  <c r="A145" i="3"/>
  <c r="B146" i="3" l="1"/>
  <c r="F145" i="3"/>
  <c r="A146" i="3"/>
  <c r="B147" i="3" l="1"/>
  <c r="F146" i="3"/>
  <c r="A147" i="3"/>
  <c r="B148" i="3" l="1"/>
  <c r="F147" i="3"/>
  <c r="A148" i="3"/>
  <c r="B149" i="3" l="1"/>
  <c r="F148" i="3"/>
  <c r="A149" i="3"/>
  <c r="B150" i="3" l="1"/>
  <c r="F149" i="3"/>
  <c r="A150" i="3"/>
  <c r="B151" i="3" l="1"/>
  <c r="F150" i="3"/>
  <c r="A151" i="3"/>
  <c r="B152" i="3" l="1"/>
  <c r="F151" i="3"/>
  <c r="A152" i="3"/>
  <c r="B153" i="3" l="1"/>
  <c r="F152" i="3"/>
  <c r="A153" i="3"/>
  <c r="B154" i="3" l="1"/>
  <c r="F153" i="3"/>
  <c r="A154" i="3"/>
  <c r="B155" i="3" l="1"/>
  <c r="F154" i="3"/>
  <c r="A155" i="3"/>
  <c r="B156" i="3" l="1"/>
  <c r="F155" i="3"/>
  <c r="A156" i="3"/>
  <c r="B157" i="3" l="1"/>
  <c r="F156" i="3"/>
  <c r="A157" i="3"/>
  <c r="B158" i="3" l="1"/>
  <c r="F157" i="3"/>
  <c r="A158" i="3"/>
  <c r="B159" i="3" l="1"/>
  <c r="F158" i="3"/>
  <c r="A159" i="3"/>
  <c r="B160" i="3" l="1"/>
  <c r="F159" i="3"/>
  <c r="A160" i="3"/>
  <c r="B161" i="3" l="1"/>
  <c r="F160" i="3"/>
  <c r="A161" i="3"/>
  <c r="B162" i="3" l="1"/>
  <c r="F161" i="3"/>
  <c r="A162" i="3"/>
  <c r="B163" i="3" l="1"/>
  <c r="F162" i="3"/>
  <c r="A163" i="3"/>
  <c r="B164" i="3" l="1"/>
  <c r="F163" i="3"/>
  <c r="A164" i="3"/>
  <c r="B165" i="3" l="1"/>
  <c r="F164" i="3"/>
  <c r="A165" i="3"/>
  <c r="B166" i="3" l="1"/>
  <c r="F165" i="3"/>
  <c r="A166" i="3"/>
  <c r="B167" i="3" l="1"/>
  <c r="F166" i="3"/>
  <c r="A167" i="3"/>
  <c r="B168" i="3" l="1"/>
  <c r="F167" i="3"/>
  <c r="A168" i="3"/>
  <c r="B169" i="3" l="1"/>
  <c r="F168" i="3"/>
  <c r="A169" i="3"/>
  <c r="B170" i="3" l="1"/>
  <c r="F169" i="3"/>
  <c r="A170" i="3"/>
  <c r="B171" i="3" l="1"/>
  <c r="F170" i="3"/>
  <c r="A171" i="3"/>
  <c r="B172" i="3" l="1"/>
  <c r="F171" i="3"/>
  <c r="A172" i="3"/>
  <c r="B173" i="3" l="1"/>
  <c r="F172" i="3"/>
  <c r="A173" i="3"/>
  <c r="B174" i="3" l="1"/>
  <c r="F173" i="3"/>
  <c r="A174" i="3"/>
  <c r="B175" i="3" l="1"/>
  <c r="F174" i="3"/>
  <c r="A175" i="3"/>
  <c r="B176" i="3" l="1"/>
  <c r="F175" i="3"/>
  <c r="A176" i="3"/>
  <c r="B177" i="3" l="1"/>
  <c r="F176" i="3"/>
  <c r="A177" i="3"/>
  <c r="B178" i="3" l="1"/>
  <c r="F177" i="3"/>
  <c r="A178" i="3"/>
  <c r="B179" i="3" l="1"/>
  <c r="F178" i="3"/>
  <c r="A179" i="3"/>
  <c r="B180" i="3" l="1"/>
  <c r="F179" i="3"/>
  <c r="A180" i="3"/>
  <c r="B181" i="3" l="1"/>
  <c r="F180" i="3"/>
  <c r="A181" i="3"/>
  <c r="B182" i="3" l="1"/>
  <c r="F181" i="3"/>
  <c r="A182" i="3"/>
  <c r="B183" i="3" l="1"/>
  <c r="F182" i="3"/>
  <c r="A183" i="3"/>
  <c r="B184" i="3" l="1"/>
  <c r="F183" i="3"/>
  <c r="A184" i="3"/>
  <c r="B185" i="3" l="1"/>
  <c r="F184" i="3"/>
  <c r="A185" i="3"/>
  <c r="B186" i="3" l="1"/>
  <c r="F185" i="3"/>
  <c r="A186" i="3"/>
  <c r="B187" i="3" l="1"/>
  <c r="F186" i="3"/>
  <c r="A187" i="3"/>
  <c r="B188" i="3" l="1"/>
  <c r="F187" i="3"/>
  <c r="A188" i="3"/>
  <c r="B189" i="3" l="1"/>
  <c r="F188" i="3"/>
  <c r="A189" i="3"/>
  <c r="B190" i="3" l="1"/>
  <c r="F189" i="3"/>
  <c r="A190" i="3"/>
  <c r="B191" i="3" l="1"/>
  <c r="F190" i="3"/>
  <c r="A191" i="3"/>
  <c r="B192" i="3" l="1"/>
  <c r="F191" i="3"/>
  <c r="A192" i="3"/>
  <c r="B193" i="3" l="1"/>
  <c r="F192" i="3"/>
  <c r="A193" i="3"/>
  <c r="B194" i="3" l="1"/>
  <c r="F193" i="3"/>
  <c r="A194" i="3"/>
  <c r="B195" i="3" l="1"/>
  <c r="F194" i="3"/>
  <c r="A195" i="3"/>
  <c r="B196" i="3" l="1"/>
  <c r="F195" i="3"/>
  <c r="A196" i="3"/>
  <c r="B197" i="3" l="1"/>
  <c r="F196" i="3"/>
  <c r="A197" i="3"/>
  <c r="B198" i="3" l="1"/>
  <c r="F197" i="3"/>
  <c r="A198" i="3"/>
  <c r="B199" i="3" l="1"/>
  <c r="F198" i="3"/>
  <c r="A199" i="3"/>
  <c r="B200" i="3" l="1"/>
  <c r="F199" i="3"/>
  <c r="A200" i="3"/>
  <c r="B201" i="3" l="1"/>
  <c r="F200" i="3"/>
  <c r="A201" i="3"/>
  <c r="B202" i="3" l="1"/>
  <c r="F201" i="3"/>
  <c r="A202" i="3"/>
  <c r="B203" i="3" l="1"/>
  <c r="F202" i="3"/>
  <c r="A203" i="3"/>
  <c r="B204" i="3" l="1"/>
  <c r="F203" i="3"/>
  <c r="A204" i="3"/>
  <c r="B205" i="3" l="1"/>
  <c r="F204" i="3"/>
  <c r="A205" i="3"/>
  <c r="B206" i="3" l="1"/>
  <c r="F205" i="3"/>
  <c r="A206" i="3"/>
  <c r="B207" i="3" l="1"/>
  <c r="F206" i="3"/>
  <c r="A207" i="3"/>
  <c r="B208" i="3" l="1"/>
  <c r="F207" i="3"/>
  <c r="A208" i="3"/>
  <c r="B209" i="3" l="1"/>
  <c r="F208" i="3"/>
  <c r="A209" i="3"/>
  <c r="B210" i="3" l="1"/>
  <c r="F209" i="3"/>
  <c r="A210" i="3"/>
  <c r="B211" i="3" l="1"/>
  <c r="F210" i="3"/>
  <c r="A211" i="3"/>
  <c r="B212" i="3" l="1"/>
  <c r="F211" i="3"/>
  <c r="A212" i="3"/>
  <c r="B213" i="3" l="1"/>
  <c r="F212" i="3"/>
  <c r="A213" i="3"/>
  <c r="B214" i="3" l="1"/>
  <c r="F213" i="3"/>
  <c r="A214" i="3"/>
  <c r="B215" i="3" l="1"/>
  <c r="F214" i="3"/>
  <c r="A215" i="3"/>
  <c r="B216" i="3" l="1"/>
  <c r="F215" i="3"/>
  <c r="A216" i="3"/>
  <c r="B217" i="3" l="1"/>
  <c r="F216" i="3"/>
  <c r="A217" i="3"/>
  <c r="B218" i="3" l="1"/>
  <c r="F217" i="3"/>
  <c r="A218" i="3"/>
  <c r="B219" i="3" l="1"/>
  <c r="F218" i="3"/>
  <c r="A219" i="3"/>
  <c r="B220" i="3" l="1"/>
  <c r="F219" i="3"/>
  <c r="A220" i="3"/>
  <c r="B221" i="3" l="1"/>
  <c r="F220" i="3"/>
  <c r="A221" i="3"/>
  <c r="B222" i="3" l="1"/>
  <c r="F221" i="3"/>
  <c r="A222" i="3"/>
  <c r="B223" i="3" l="1"/>
  <c r="F222" i="3"/>
  <c r="A223" i="3"/>
  <c r="B224" i="3" l="1"/>
  <c r="F223" i="3"/>
  <c r="A224" i="3"/>
  <c r="B225" i="3" l="1"/>
  <c r="F224" i="3"/>
  <c r="A225" i="3"/>
  <c r="B226" i="3" l="1"/>
  <c r="F225" i="3"/>
  <c r="A226" i="3"/>
  <c r="B227" i="3" l="1"/>
  <c r="F226" i="3"/>
  <c r="A227" i="3"/>
  <c r="B228" i="3" l="1"/>
  <c r="F227" i="3"/>
  <c r="A228" i="3"/>
  <c r="B229" i="3" l="1"/>
  <c r="F228" i="3"/>
  <c r="A229" i="3"/>
  <c r="B230" i="3" l="1"/>
  <c r="F229" i="3"/>
  <c r="A230" i="3"/>
  <c r="B231" i="3" l="1"/>
  <c r="F230" i="3"/>
  <c r="A231" i="3"/>
  <c r="B232" i="3" l="1"/>
  <c r="F231" i="3"/>
  <c r="A232" i="3"/>
  <c r="B233" i="3" l="1"/>
  <c r="F232" i="3"/>
  <c r="A233" i="3"/>
  <c r="B234" i="3" l="1"/>
  <c r="F233" i="3"/>
  <c r="A234" i="3"/>
  <c r="B235" i="3" l="1"/>
  <c r="F234" i="3"/>
  <c r="A235" i="3"/>
  <c r="B236" i="3" l="1"/>
  <c r="F235" i="3"/>
  <c r="A236" i="3"/>
  <c r="B237" i="3" l="1"/>
  <c r="F236" i="3"/>
  <c r="A237" i="3"/>
  <c r="B238" i="3" l="1"/>
  <c r="F237" i="3"/>
  <c r="A238" i="3"/>
  <c r="B239" i="3" l="1"/>
  <c r="F238" i="3"/>
  <c r="A239" i="3"/>
  <c r="B240" i="3" l="1"/>
  <c r="F239" i="3"/>
  <c r="A240" i="3"/>
  <c r="B241" i="3" l="1"/>
  <c r="F240" i="3"/>
  <c r="A241" i="3"/>
  <c r="B242" i="3" l="1"/>
  <c r="F241" i="3"/>
  <c r="A242" i="3"/>
  <c r="B243" i="3" l="1"/>
  <c r="F242" i="3"/>
  <c r="A243" i="3"/>
  <c r="B244" i="3" l="1"/>
  <c r="F243" i="3"/>
  <c r="A244" i="3"/>
  <c r="B245" i="3" l="1"/>
  <c r="F244" i="3"/>
  <c r="A245" i="3"/>
  <c r="B246" i="3" l="1"/>
  <c r="F245" i="3"/>
  <c r="A246" i="3"/>
  <c r="B247" i="3" l="1"/>
  <c r="F246" i="3"/>
  <c r="A247" i="3"/>
  <c r="B248" i="3" l="1"/>
  <c r="F247" i="3"/>
  <c r="A248" i="3"/>
  <c r="B249" i="3" l="1"/>
  <c r="F248" i="3"/>
  <c r="A249" i="3"/>
  <c r="B250" i="3" l="1"/>
  <c r="F249" i="3"/>
  <c r="A250" i="3"/>
  <c r="B251" i="3" l="1"/>
  <c r="F250" i="3"/>
  <c r="A251" i="3"/>
  <c r="B252" i="3" l="1"/>
  <c r="F251" i="3"/>
  <c r="A252" i="3"/>
  <c r="B253" i="3" l="1"/>
  <c r="F252" i="3"/>
  <c r="A253" i="3"/>
  <c r="B254" i="3" l="1"/>
  <c r="F253" i="3"/>
  <c r="A254" i="3"/>
  <c r="B255" i="3" l="1"/>
  <c r="F254" i="3"/>
  <c r="A255" i="3"/>
  <c r="B256" i="3" l="1"/>
  <c r="F255" i="3"/>
  <c r="A256" i="3"/>
  <c r="B257" i="3" l="1"/>
  <c r="F256" i="3"/>
  <c r="A257" i="3"/>
  <c r="B258" i="3" l="1"/>
  <c r="F257" i="3"/>
  <c r="A258" i="3"/>
  <c r="B259" i="3" l="1"/>
  <c r="F258" i="3"/>
  <c r="A259" i="3"/>
  <c r="B260" i="3" l="1"/>
  <c r="F259" i="3"/>
  <c r="A260" i="3"/>
  <c r="B261" i="3" l="1"/>
  <c r="F260" i="3"/>
  <c r="A261" i="3"/>
  <c r="B262" i="3" l="1"/>
  <c r="F261" i="3"/>
  <c r="A262" i="3"/>
  <c r="B263" i="3" l="1"/>
  <c r="F262" i="3"/>
  <c r="A263" i="3"/>
  <c r="B264" i="3" l="1"/>
  <c r="F263" i="3"/>
  <c r="A264" i="3"/>
  <c r="B265" i="3" l="1"/>
  <c r="F264" i="3"/>
  <c r="A265" i="3"/>
  <c r="B266" i="3" l="1"/>
  <c r="F265" i="3"/>
  <c r="A266" i="3"/>
  <c r="B267" i="3" l="1"/>
  <c r="F266" i="3"/>
  <c r="A267" i="3"/>
  <c r="B268" i="3" l="1"/>
  <c r="F267" i="3"/>
  <c r="A268" i="3"/>
  <c r="B269" i="3" l="1"/>
  <c r="F268" i="3"/>
  <c r="A269" i="3"/>
  <c r="B270" i="3" l="1"/>
  <c r="F269" i="3"/>
  <c r="A270" i="3"/>
  <c r="B271" i="3" l="1"/>
  <c r="F270" i="3"/>
  <c r="A271" i="3"/>
  <c r="B272" i="3" l="1"/>
  <c r="F271" i="3"/>
  <c r="A272" i="3"/>
  <c r="B273" i="3" l="1"/>
  <c r="F272" i="3"/>
  <c r="A273" i="3"/>
  <c r="B274" i="3" l="1"/>
  <c r="F273" i="3"/>
  <c r="A274" i="3"/>
  <c r="B275" i="3" l="1"/>
  <c r="F274" i="3"/>
  <c r="A275" i="3"/>
  <c r="B276" i="3" l="1"/>
  <c r="F275" i="3"/>
  <c r="A276" i="3"/>
  <c r="B277" i="3" l="1"/>
  <c r="F276" i="3"/>
  <c r="A277" i="3"/>
  <c r="B278" i="3" l="1"/>
  <c r="F277" i="3"/>
  <c r="A278" i="3"/>
  <c r="B279" i="3" l="1"/>
  <c r="F278" i="3"/>
  <c r="A279" i="3"/>
  <c r="B280" i="3" l="1"/>
  <c r="F279" i="3"/>
  <c r="A280" i="3"/>
  <c r="B281" i="3" l="1"/>
  <c r="F280" i="3"/>
  <c r="A281" i="3"/>
  <c r="B282" i="3" l="1"/>
  <c r="F281" i="3"/>
  <c r="A282" i="3"/>
  <c r="B283" i="3" l="1"/>
  <c r="F282" i="3"/>
  <c r="A283" i="3"/>
  <c r="B284" i="3" l="1"/>
  <c r="F283" i="3"/>
  <c r="A284" i="3"/>
  <c r="B285" i="3" l="1"/>
  <c r="F284" i="3"/>
  <c r="A285" i="3"/>
  <c r="B286" i="3" l="1"/>
  <c r="F285" i="3"/>
  <c r="A286" i="3"/>
  <c r="B287" i="3" l="1"/>
  <c r="F286" i="3"/>
  <c r="A287" i="3"/>
  <c r="B288" i="3" l="1"/>
  <c r="F287" i="3"/>
  <c r="A288" i="3"/>
  <c r="B289" i="3" l="1"/>
  <c r="F288" i="3"/>
  <c r="A289" i="3"/>
  <c r="B290" i="3" l="1"/>
  <c r="F289" i="3"/>
  <c r="A290" i="3"/>
  <c r="B291" i="3" l="1"/>
  <c r="F290" i="3"/>
  <c r="A291" i="3"/>
  <c r="B292" i="3" l="1"/>
  <c r="F291" i="3"/>
  <c r="A292" i="3"/>
  <c r="B293" i="3" l="1"/>
  <c r="F292" i="3"/>
  <c r="A293" i="3"/>
  <c r="B294" i="3" l="1"/>
  <c r="F293" i="3"/>
  <c r="A294" i="3"/>
  <c r="B295" i="3" l="1"/>
  <c r="F294" i="3"/>
  <c r="A295" i="3"/>
  <c r="B296" i="3" l="1"/>
  <c r="F295" i="3"/>
  <c r="A296" i="3"/>
  <c r="B297" i="3" l="1"/>
  <c r="F296" i="3"/>
  <c r="A297" i="3"/>
  <c r="B298" i="3" l="1"/>
  <c r="F297" i="3"/>
  <c r="A298" i="3"/>
  <c r="B299" i="3" l="1"/>
  <c r="F298" i="3"/>
  <c r="A299" i="3"/>
  <c r="B300" i="3" l="1"/>
  <c r="F299" i="3"/>
  <c r="A300" i="3"/>
  <c r="B301" i="3" l="1"/>
  <c r="F300" i="3"/>
  <c r="A301" i="3"/>
  <c r="B302" i="3" l="1"/>
  <c r="F301" i="3"/>
  <c r="A302" i="3"/>
  <c r="B303" i="3" l="1"/>
  <c r="F302" i="3"/>
  <c r="A303" i="3"/>
  <c r="B304" i="3" l="1"/>
  <c r="F303" i="3"/>
  <c r="A304" i="3"/>
  <c r="B305" i="3" l="1"/>
  <c r="F304" i="3"/>
  <c r="A305" i="3"/>
  <c r="B306" i="3" l="1"/>
  <c r="F305" i="3"/>
  <c r="A306" i="3"/>
  <c r="B307" i="3" l="1"/>
  <c r="F306" i="3"/>
  <c r="A307" i="3"/>
  <c r="B308" i="3" l="1"/>
  <c r="F307" i="3"/>
  <c r="A308" i="3"/>
  <c r="B309" i="3" l="1"/>
  <c r="F308" i="3"/>
  <c r="A309" i="3"/>
  <c r="B310" i="3" l="1"/>
  <c r="F309" i="3"/>
  <c r="A310" i="3"/>
  <c r="B311" i="3" l="1"/>
  <c r="F310" i="3"/>
  <c r="A311" i="3"/>
  <c r="B312" i="3" l="1"/>
  <c r="F311" i="3"/>
  <c r="A312" i="3"/>
  <c r="B313" i="3" l="1"/>
  <c r="F312" i="3"/>
  <c r="A313" i="3"/>
  <c r="B314" i="3" l="1"/>
  <c r="F313" i="3"/>
  <c r="A314" i="3"/>
  <c r="B315" i="3" l="1"/>
  <c r="F314" i="3"/>
  <c r="A315" i="3"/>
  <c r="B316" i="3" l="1"/>
  <c r="F315" i="3"/>
  <c r="A316" i="3"/>
  <c r="B317" i="3" l="1"/>
  <c r="F316" i="3"/>
  <c r="A317" i="3"/>
  <c r="B318" i="3" l="1"/>
  <c r="F317" i="3"/>
  <c r="A318" i="3"/>
  <c r="B319" i="3" l="1"/>
  <c r="F318" i="3"/>
  <c r="A319" i="3"/>
  <c r="B320" i="3" l="1"/>
  <c r="F319" i="3"/>
  <c r="A320" i="3"/>
  <c r="B321" i="3" l="1"/>
  <c r="F320" i="3"/>
  <c r="A321" i="3"/>
  <c r="B322" i="3" l="1"/>
  <c r="F321" i="3"/>
  <c r="A322" i="3"/>
  <c r="B323" i="3" l="1"/>
  <c r="F322" i="3"/>
  <c r="A323" i="3"/>
  <c r="B324" i="3" l="1"/>
  <c r="F323" i="3"/>
  <c r="A324" i="3"/>
  <c r="B325" i="3" l="1"/>
  <c r="F324" i="3"/>
  <c r="A325" i="3"/>
  <c r="B326" i="3" l="1"/>
  <c r="F325" i="3"/>
  <c r="A326" i="3"/>
  <c r="B327" i="3" l="1"/>
  <c r="F326" i="3"/>
  <c r="A327" i="3"/>
  <c r="B328" i="3" l="1"/>
  <c r="F327" i="3"/>
  <c r="A328" i="3"/>
  <c r="B329" i="3" l="1"/>
  <c r="F328" i="3"/>
  <c r="A329" i="3"/>
  <c r="B330" i="3" l="1"/>
  <c r="F329" i="3"/>
  <c r="A330" i="3"/>
  <c r="B331" i="3" l="1"/>
  <c r="F330" i="3"/>
  <c r="A331" i="3"/>
  <c r="B332" i="3" l="1"/>
  <c r="F331" i="3"/>
  <c r="A332" i="3"/>
  <c r="B333" i="3" l="1"/>
  <c r="F332" i="3"/>
  <c r="A333" i="3"/>
  <c r="B334" i="3" l="1"/>
  <c r="F333" i="3"/>
  <c r="A334" i="3"/>
  <c r="B335" i="3" l="1"/>
  <c r="F334" i="3"/>
  <c r="A335" i="3"/>
  <c r="B336" i="3" l="1"/>
  <c r="F335" i="3"/>
  <c r="A336" i="3"/>
  <c r="B337" i="3" l="1"/>
  <c r="F336" i="3"/>
  <c r="A337" i="3"/>
  <c r="B338" i="3" l="1"/>
  <c r="F337" i="3"/>
  <c r="A338" i="3"/>
  <c r="B339" i="3" l="1"/>
  <c r="F338" i="3"/>
  <c r="A339" i="3"/>
  <c r="B340" i="3" l="1"/>
  <c r="F339" i="3"/>
  <c r="A340" i="3"/>
  <c r="B341" i="3" l="1"/>
  <c r="F340" i="3"/>
  <c r="A341" i="3"/>
  <c r="B342" i="3" l="1"/>
  <c r="F341" i="3"/>
  <c r="A342" i="3"/>
  <c r="B343" i="3" l="1"/>
  <c r="F342" i="3"/>
  <c r="A343" i="3"/>
  <c r="B344" i="3" l="1"/>
  <c r="F343" i="3"/>
  <c r="A344" i="3"/>
  <c r="B345" i="3" l="1"/>
  <c r="F344" i="3"/>
  <c r="A345" i="3"/>
  <c r="B346" i="3" l="1"/>
  <c r="F345" i="3"/>
  <c r="A346" i="3"/>
  <c r="B347" i="3" l="1"/>
  <c r="F346" i="3"/>
  <c r="A347" i="3"/>
  <c r="B348" i="3" l="1"/>
  <c r="F347" i="3"/>
  <c r="A348" i="3"/>
  <c r="B349" i="3" l="1"/>
  <c r="F348" i="3"/>
  <c r="A349" i="3"/>
  <c r="B350" i="3" l="1"/>
  <c r="F349" i="3"/>
  <c r="A350" i="3"/>
  <c r="B351" i="3" l="1"/>
  <c r="F350" i="3"/>
  <c r="A351" i="3"/>
  <c r="B352" i="3" l="1"/>
  <c r="F351" i="3"/>
  <c r="A352" i="3"/>
  <c r="B353" i="3" l="1"/>
  <c r="F352" i="3"/>
  <c r="A353" i="3"/>
  <c r="B354" i="3" l="1"/>
  <c r="F353" i="3"/>
  <c r="A354" i="3"/>
  <c r="B355" i="3" l="1"/>
  <c r="F354" i="3"/>
  <c r="A355" i="3"/>
  <c r="B356" i="3" l="1"/>
  <c r="F355" i="3"/>
  <c r="A356" i="3"/>
  <c r="B357" i="3" l="1"/>
  <c r="F356" i="3"/>
  <c r="A357" i="3"/>
  <c r="B358" i="3" l="1"/>
  <c r="F357" i="3"/>
  <c r="A358" i="3"/>
  <c r="B359" i="3" l="1"/>
  <c r="F358" i="3"/>
  <c r="A359" i="3"/>
  <c r="B360" i="3" l="1"/>
  <c r="F359" i="3"/>
  <c r="A360" i="3"/>
  <c r="B361" i="3" l="1"/>
  <c r="F360" i="3"/>
  <c r="A361" i="3"/>
  <c r="B362" i="3" l="1"/>
  <c r="F361" i="3"/>
  <c r="A362" i="3"/>
  <c r="B363" i="3" l="1"/>
  <c r="F362" i="3"/>
  <c r="A363" i="3"/>
  <c r="B364" i="3" l="1"/>
  <c r="F363" i="3"/>
  <c r="A364" i="3"/>
  <c r="B365" i="3" l="1"/>
  <c r="F364" i="3"/>
  <c r="A365" i="3"/>
  <c r="H139" i="3" l="1" a="1"/>
  <c r="H139" i="3" s="1"/>
  <c r="H256" i="3" a="1"/>
  <c r="H256" i="3" s="1"/>
  <c r="H169" i="3" a="1"/>
  <c r="H169" i="3" s="1"/>
  <c r="H212" i="3" a="1"/>
  <c r="H212" i="3" s="1"/>
  <c r="H230" i="3" a="1"/>
  <c r="H230" i="3" s="1"/>
  <c r="H340" i="3" a="1"/>
  <c r="H340" i="3" s="1"/>
  <c r="H50" i="3" a="1"/>
  <c r="H50" i="3" s="1"/>
  <c r="H264" i="3" a="1"/>
  <c r="H264" i="3" s="1"/>
  <c r="H280" i="3" a="1"/>
  <c r="H280" i="3" s="1"/>
  <c r="H75" i="3" a="1"/>
  <c r="H75" i="3" s="1"/>
  <c r="H113" i="3" a="1"/>
  <c r="H113" i="3" s="1"/>
  <c r="H118" i="3" a="1"/>
  <c r="H118" i="3" s="1"/>
  <c r="H235" i="3" a="1"/>
  <c r="H235" i="3" s="1"/>
  <c r="H68" i="3" a="1"/>
  <c r="H68" i="3" s="1"/>
  <c r="H49" i="3" a="1"/>
  <c r="H49" i="3" s="1"/>
  <c r="B366" i="3"/>
  <c r="F366" i="3" s="1"/>
  <c r="F365" i="3"/>
  <c r="A366" i="3"/>
  <c r="H9" i="3" a="1"/>
  <c r="H9" i="3" s="1"/>
  <c r="H7" i="3" a="1"/>
  <c r="H7" i="3" s="1"/>
  <c r="H5" i="3" a="1"/>
  <c r="H5" i="3" s="1"/>
  <c r="H3" i="3" a="1"/>
  <c r="H3" i="3" s="1"/>
  <c r="H2" i="3" a="1"/>
  <c r="H2" i="3" s="1"/>
  <c r="H366" i="3" l="1" a="1"/>
  <c r="H366" i="3" s="1"/>
  <c r="H187" i="3" a="1"/>
  <c r="H187" i="3" s="1"/>
  <c r="H229" i="3" a="1"/>
  <c r="H229" i="3" s="1"/>
  <c r="H275" i="3" a="1"/>
  <c r="H275" i="3" s="1"/>
  <c r="H145" i="3" a="1"/>
  <c r="H145" i="3" s="1"/>
  <c r="H209" i="3" a="1"/>
  <c r="H209" i="3" s="1"/>
  <c r="H123" i="3" a="1"/>
  <c r="H123" i="3" s="1"/>
  <c r="H60" i="3" a="1"/>
  <c r="H60" i="3" s="1"/>
  <c r="H225" i="3" a="1"/>
  <c r="H225" i="3" s="1"/>
  <c r="H363" i="3" a="1"/>
  <c r="H363" i="3" s="1"/>
  <c r="H359" i="3" a="1"/>
  <c r="H359" i="3" s="1"/>
  <c r="H151" i="3" a="1"/>
  <c r="H151" i="3" s="1"/>
  <c r="H241" i="3" a="1"/>
  <c r="H241" i="3" s="1"/>
  <c r="H277" i="3" a="1"/>
  <c r="H277" i="3" s="1"/>
  <c r="H348" i="3" a="1"/>
  <c r="H348" i="3" s="1"/>
  <c r="H104" i="3" a="1"/>
  <c r="H104" i="3" s="1"/>
  <c r="H159" i="3" a="1"/>
  <c r="H159" i="3" s="1"/>
  <c r="H186" i="3" a="1"/>
  <c r="H186" i="3" s="1"/>
  <c r="H122" i="3" a="1"/>
  <c r="H122" i="3" s="1"/>
  <c r="H354" i="3" a="1"/>
  <c r="H354" i="3" s="1"/>
  <c r="H323" i="3" a="1"/>
  <c r="H323" i="3" s="1"/>
  <c r="H296" i="3" a="1"/>
  <c r="H296" i="3" s="1"/>
  <c r="H262" i="3" a="1"/>
  <c r="H262" i="3" s="1"/>
  <c r="H316" i="3" a="1"/>
  <c r="H316" i="3" s="1"/>
  <c r="H22" i="3" a="1"/>
  <c r="H22" i="3" s="1"/>
  <c r="H89" i="3" a="1"/>
  <c r="H89" i="3" s="1"/>
  <c r="H162" i="3" a="1"/>
  <c r="H162" i="3" s="1"/>
  <c r="H343" i="3" a="1"/>
  <c r="H343" i="3" s="1"/>
  <c r="H107" i="3" a="1"/>
  <c r="H107" i="3" s="1"/>
  <c r="H219" i="3" a="1"/>
  <c r="H219" i="3" s="1"/>
  <c r="H243" i="3" a="1"/>
  <c r="H243" i="3" s="1"/>
  <c r="H161" i="3" a="1"/>
  <c r="H161" i="3" s="1"/>
  <c r="H191" i="3" a="1"/>
  <c r="H191" i="3" s="1"/>
  <c r="H337" i="3" a="1"/>
  <c r="H337" i="3" s="1"/>
  <c r="H307" i="3" a="1"/>
  <c r="H307" i="3" s="1"/>
  <c r="H55" i="3" a="1"/>
  <c r="H55" i="3" s="1"/>
  <c r="H94" i="3" a="1"/>
  <c r="H94" i="3" s="1"/>
  <c r="H56" i="3" a="1"/>
  <c r="H56" i="3" s="1"/>
  <c r="H57" i="3" a="1"/>
  <c r="H57" i="3" s="1"/>
  <c r="H95" i="3" a="1"/>
  <c r="H95" i="3" s="1"/>
  <c r="H175" i="3" a="1"/>
  <c r="H175" i="3" s="1"/>
  <c r="H59" i="3" a="1"/>
  <c r="H59" i="3" s="1"/>
  <c r="H31" i="3" a="1"/>
  <c r="H31" i="3" s="1"/>
  <c r="H214" i="3" a="1"/>
  <c r="H214" i="3" s="1"/>
  <c r="H51" i="3" a="1"/>
  <c r="H51" i="3" s="1"/>
  <c r="H180" i="3" a="1"/>
  <c r="H180" i="3" s="1"/>
  <c r="H20" i="3" a="1"/>
  <c r="H20" i="3" s="1"/>
  <c r="H218" i="3" a="1"/>
  <c r="H218" i="3" s="1"/>
  <c r="H313" i="3" a="1"/>
  <c r="H313" i="3" s="1"/>
  <c r="H227" i="3" a="1"/>
  <c r="H227" i="3" s="1"/>
  <c r="H287" i="3" a="1"/>
  <c r="H287" i="3" s="1"/>
  <c r="H170" i="3" a="1"/>
  <c r="H170" i="3" s="1"/>
  <c r="H185" i="3" a="1"/>
  <c r="H185" i="3" s="1"/>
  <c r="H82" i="3" a="1"/>
  <c r="H82" i="3" s="1"/>
  <c r="H336" i="3" a="1"/>
  <c r="H336" i="3" s="1"/>
  <c r="H90" i="3" a="1"/>
  <c r="H90" i="3" s="1"/>
  <c r="H177" i="3" a="1"/>
  <c r="H177" i="3" s="1"/>
  <c r="H121" i="3" a="1"/>
  <c r="H121" i="3" s="1"/>
  <c r="H38" i="3" a="1"/>
  <c r="H38" i="3" s="1"/>
  <c r="H345" i="3" a="1"/>
  <c r="H345" i="3" s="1"/>
  <c r="H78" i="3" a="1"/>
  <c r="H78" i="3" s="1"/>
  <c r="H215" i="3" a="1"/>
  <c r="H215" i="3" s="1"/>
  <c r="H206" i="3" a="1"/>
  <c r="H206" i="3" s="1"/>
  <c r="H142" i="3" a="1"/>
  <c r="H142" i="3" s="1"/>
  <c r="H222" i="3" a="1"/>
  <c r="H222" i="3" s="1"/>
  <c r="H360" i="3" a="1"/>
  <c r="H360" i="3" s="1"/>
  <c r="H15" i="3" a="1"/>
  <c r="H15" i="3" s="1"/>
  <c r="H77" i="3" a="1"/>
  <c r="H77" i="3" s="1"/>
  <c r="H330" i="3" a="1"/>
  <c r="H330" i="3" s="1"/>
  <c r="H179" i="3" a="1"/>
  <c r="H179" i="3" s="1"/>
  <c r="H178" i="3" a="1"/>
  <c r="H178" i="3" s="1"/>
  <c r="H211" i="3" a="1"/>
  <c r="H211" i="3" s="1"/>
  <c r="H237" i="3" a="1"/>
  <c r="H237" i="3" s="1"/>
  <c r="H37" i="3" a="1"/>
  <c r="H37" i="3" s="1"/>
  <c r="H189" i="3" a="1"/>
  <c r="H189" i="3" s="1"/>
  <c r="H181" i="3" a="1"/>
  <c r="H181" i="3" s="1"/>
  <c r="H81" i="3" a="1"/>
  <c r="H81" i="3" s="1"/>
  <c r="H292" i="3" a="1"/>
  <c r="H292" i="3" s="1"/>
  <c r="H242" i="3" a="1"/>
  <c r="H242" i="3" s="1"/>
  <c r="H199" i="3" a="1"/>
  <c r="H199" i="3" s="1"/>
  <c r="H322" i="3" a="1"/>
  <c r="H322" i="3" s="1"/>
  <c r="H42" i="3" a="1"/>
  <c r="H42" i="3" s="1"/>
  <c r="H333" i="3" a="1"/>
  <c r="H333" i="3" s="1"/>
  <c r="H198" i="3" a="1"/>
  <c r="H198" i="3" s="1"/>
  <c r="H224" i="3" a="1"/>
  <c r="H224" i="3" s="1"/>
  <c r="H300" i="3" a="1"/>
  <c r="H300" i="3" s="1"/>
  <c r="H282" i="3" a="1"/>
  <c r="H282" i="3" s="1"/>
  <c r="H331" i="3" a="1"/>
  <c r="H331" i="3" s="1"/>
  <c r="H245" i="3" a="1"/>
  <c r="H245" i="3" s="1"/>
  <c r="H233" i="3" a="1"/>
  <c r="H233" i="3" s="1"/>
  <c r="H352" i="3" a="1"/>
  <c r="H352" i="3" s="1"/>
  <c r="H308" i="3" a="1"/>
  <c r="H308" i="3" s="1"/>
  <c r="H238" i="3" a="1"/>
  <c r="H238" i="3" s="1"/>
  <c r="H116" i="3" a="1"/>
  <c r="H116" i="3" s="1"/>
  <c r="H79" i="3" a="1"/>
  <c r="H79" i="3" s="1"/>
  <c r="H127" i="3" a="1"/>
  <c r="H127" i="3" s="1"/>
  <c r="H40" i="3" a="1"/>
  <c r="H40" i="3" s="1"/>
  <c r="H226" i="3" a="1"/>
  <c r="H226" i="3" s="1"/>
  <c r="H220" i="3" a="1"/>
  <c r="H220" i="3" s="1"/>
  <c r="H44" i="3" a="1"/>
  <c r="H44" i="3" s="1"/>
  <c r="H155" i="3" a="1"/>
  <c r="H155" i="3" s="1"/>
  <c r="H355" i="3" a="1"/>
  <c r="H355" i="3" s="1"/>
  <c r="H194" i="3" a="1"/>
  <c r="H194" i="3" s="1"/>
  <c r="H109" i="3" a="1"/>
  <c r="H109" i="3" s="1"/>
  <c r="H281" i="3" a="1"/>
  <c r="H281" i="3" s="1"/>
  <c r="H193" i="3" a="1"/>
  <c r="H193" i="3" s="1"/>
  <c r="H33" i="3" a="1"/>
  <c r="H33" i="3" s="1"/>
  <c r="H362" i="3" a="1"/>
  <c r="H362" i="3" s="1"/>
  <c r="H63" i="3" a="1"/>
  <c r="H63" i="3" s="1"/>
  <c r="H291" i="3" a="1"/>
  <c r="H291" i="3" s="1"/>
  <c r="H263" i="3" a="1"/>
  <c r="H263" i="3" s="1"/>
  <c r="H105" i="3" a="1"/>
  <c r="H105" i="3" s="1"/>
  <c r="H163" i="3" a="1"/>
  <c r="H163" i="3" s="1"/>
  <c r="H184" i="3" a="1"/>
  <c r="H184" i="3" s="1"/>
  <c r="H173" i="3" a="1"/>
  <c r="H173" i="3" s="1"/>
  <c r="H135" i="3" a="1"/>
  <c r="H135" i="3" s="1"/>
  <c r="H28" i="3" a="1"/>
  <c r="H28" i="3" s="1"/>
  <c r="H210" i="3" a="1"/>
  <c r="H210" i="3" s="1"/>
  <c r="H204" i="3" a="1"/>
  <c r="H204" i="3" s="1"/>
  <c r="H21" i="3" a="1"/>
  <c r="H21" i="3" s="1"/>
  <c r="H134" i="3" a="1"/>
  <c r="H134" i="3" s="1"/>
  <c r="H248" i="3" a="1"/>
  <c r="H248" i="3" s="1"/>
  <c r="H183" i="3" a="1"/>
  <c r="H183" i="3" s="1"/>
  <c r="H276" i="3" a="1"/>
  <c r="H276" i="3" s="1"/>
  <c r="H327" i="3" a="1"/>
  <c r="H327" i="3" s="1"/>
  <c r="H62" i="3" a="1"/>
  <c r="H62" i="3" s="1"/>
  <c r="H71" i="3" a="1"/>
  <c r="H71" i="3" s="1"/>
  <c r="H321" i="3" a="1"/>
  <c r="H321" i="3" s="1"/>
  <c r="H61" i="3" a="1"/>
  <c r="H61" i="3" s="1"/>
  <c r="H324" i="3" a="1"/>
  <c r="H324" i="3" s="1"/>
  <c r="H342" i="3" a="1"/>
  <c r="H342" i="3" s="1"/>
  <c r="H46" i="3" a="1"/>
  <c r="H46" i="3" s="1"/>
  <c r="H271" i="3" a="1"/>
  <c r="H271" i="3" s="1"/>
  <c r="H97" i="3" a="1"/>
  <c r="H97" i="3" s="1"/>
  <c r="H358" i="3" a="1"/>
  <c r="H358" i="3" s="1"/>
  <c r="H84" i="3" a="1"/>
  <c r="H84" i="3" s="1"/>
  <c r="H251" i="3" a="1"/>
  <c r="H251" i="3" s="1"/>
  <c r="H26" i="3" a="1"/>
  <c r="H26" i="3" s="1"/>
  <c r="H166" i="3" a="1"/>
  <c r="H166" i="3" s="1"/>
  <c r="H341" i="3" a="1"/>
  <c r="H341" i="3" s="1"/>
  <c r="H312" i="3" a="1"/>
  <c r="H312" i="3" s="1"/>
  <c r="H325" i="3" a="1"/>
  <c r="H325" i="3" s="1"/>
  <c r="H115" i="3" a="1"/>
  <c r="H115" i="3" s="1"/>
  <c r="H131" i="3" a="1"/>
  <c r="H131" i="3" s="1"/>
  <c r="H160" i="3" a="1"/>
  <c r="H160" i="3" s="1"/>
  <c r="H18" i="3" a="1"/>
  <c r="H18" i="3" s="1"/>
  <c r="H25" i="3" a="1"/>
  <c r="H25" i="3" s="1"/>
  <c r="H99" i="3" a="1"/>
  <c r="H99" i="3" s="1"/>
  <c r="H268" i="3" a="1"/>
  <c r="H268" i="3" s="1"/>
  <c r="H125" i="3" a="1"/>
  <c r="H125" i="3" s="1"/>
  <c r="H216" i="3" a="1"/>
  <c r="H216" i="3" s="1"/>
  <c r="H74" i="3" a="1"/>
  <c r="H74" i="3" s="1"/>
  <c r="H315" i="3" a="1"/>
  <c r="H315" i="3" s="1"/>
  <c r="H88" i="3" a="1"/>
  <c r="H88" i="3" s="1"/>
  <c r="H353" i="3" a="1"/>
  <c r="H353" i="3" s="1"/>
  <c r="H295" i="3" a="1"/>
  <c r="H295" i="3" s="1"/>
  <c r="H310" i="3" a="1"/>
  <c r="H310" i="3" s="1"/>
  <c r="H231" i="3" a="1"/>
  <c r="H231" i="3" s="1"/>
  <c r="H67" i="3" a="1"/>
  <c r="H67" i="3" s="1"/>
  <c r="H302" i="3" a="1"/>
  <c r="H302" i="3" s="1"/>
  <c r="H239" i="3" a="1"/>
  <c r="H239" i="3" s="1"/>
  <c r="H120" i="3" a="1"/>
  <c r="H120" i="3" s="1"/>
  <c r="H261" i="3" a="1"/>
  <c r="H261" i="3" s="1"/>
  <c r="H54" i="3" a="1"/>
  <c r="H54" i="3" s="1"/>
  <c r="H72" i="3" a="1"/>
  <c r="H72" i="3" s="1"/>
  <c r="H126" i="3" a="1"/>
  <c r="H126" i="3" s="1"/>
  <c r="H254" i="3" a="1"/>
  <c r="H254" i="3" s="1"/>
  <c r="H85" i="3" a="1"/>
  <c r="H85" i="3" s="1"/>
  <c r="H117" i="3" a="1"/>
  <c r="H117" i="3" s="1"/>
  <c r="H153" i="3" a="1"/>
  <c r="H153" i="3" s="1"/>
  <c r="H303" i="3" a="1"/>
  <c r="H303" i="3" s="1"/>
  <c r="H182" i="3" a="1"/>
  <c r="H182" i="3" s="1"/>
  <c r="H110" i="3" a="1"/>
  <c r="H110" i="3" s="1"/>
  <c r="H283" i="3" a="1"/>
  <c r="H283" i="3" s="1"/>
  <c r="H73" i="3" a="1"/>
  <c r="H73" i="3" s="1"/>
  <c r="H35" i="3" a="1"/>
  <c r="H35" i="3" s="1"/>
  <c r="H299" i="3" a="1"/>
  <c r="H299" i="3" s="1"/>
  <c r="H114" i="3" a="1"/>
  <c r="H114" i="3" s="1"/>
  <c r="H286" i="3" a="1"/>
  <c r="H286" i="3" s="1"/>
  <c r="H279" i="3" a="1"/>
  <c r="H279" i="3" s="1"/>
  <c r="H93" i="3" a="1"/>
  <c r="H93" i="3" s="1"/>
  <c r="H188" i="3" a="1"/>
  <c r="H188" i="3" s="1"/>
  <c r="H349" i="3" a="1"/>
  <c r="H349" i="3" s="1"/>
  <c r="H364" i="3" a="1"/>
  <c r="H364" i="3" s="1"/>
  <c r="H329" i="3" a="1"/>
  <c r="H329" i="3" s="1"/>
  <c r="H318" i="3" a="1"/>
  <c r="H318" i="3" s="1"/>
  <c r="H157" i="3" a="1"/>
  <c r="H157" i="3" s="1"/>
  <c r="H205" i="3" a="1"/>
  <c r="H205" i="3" s="1"/>
  <c r="H244" i="3" a="1"/>
  <c r="H244" i="3" s="1"/>
  <c r="H246" i="3" a="1"/>
  <c r="H246" i="3" s="1"/>
  <c r="H269" i="3" a="1"/>
  <c r="H269" i="3" s="1"/>
  <c r="H200" i="3" a="1"/>
  <c r="H200" i="3" s="1"/>
  <c r="H149" i="3" a="1"/>
  <c r="H149" i="3" s="1"/>
  <c r="H228" i="3" a="1"/>
  <c r="H228" i="3" s="1"/>
  <c r="H221" i="3" a="1"/>
  <c r="H221" i="3" s="1"/>
  <c r="H273" i="3" a="1"/>
  <c r="H273" i="3" s="1"/>
  <c r="H365" i="3" a="1"/>
  <c r="H365" i="3" s="1"/>
  <c r="H48" i="3" a="1"/>
  <c r="H48" i="3" s="1"/>
  <c r="H260" i="3" a="1"/>
  <c r="H260" i="3" s="1"/>
  <c r="H16" i="3" a="1"/>
  <c r="H16" i="3" s="1"/>
  <c r="H266" i="3" a="1"/>
  <c r="H266" i="3" s="1"/>
  <c r="H223" i="3" a="1"/>
  <c r="H223" i="3" s="1"/>
  <c r="H66" i="3" a="1"/>
  <c r="H66" i="3" s="1"/>
  <c r="H86" i="3" a="1"/>
  <c r="H86" i="3" s="1"/>
  <c r="H289" i="3" a="1"/>
  <c r="H289" i="3" s="1"/>
  <c r="H335" i="3" a="1"/>
  <c r="H335" i="3" s="1"/>
  <c r="H158" i="3" a="1"/>
  <c r="H158" i="3" s="1"/>
  <c r="H207" i="3" a="1"/>
  <c r="H207" i="3" s="1"/>
  <c r="H351" i="3" a="1"/>
  <c r="H351" i="3" s="1"/>
  <c r="H311" i="3" a="1"/>
  <c r="H311" i="3" s="1"/>
  <c r="H234" i="3" a="1"/>
  <c r="H234" i="3" s="1"/>
  <c r="H24" i="3" a="1"/>
  <c r="H24" i="3" s="1"/>
  <c r="H10" i="3" a="1"/>
  <c r="H10" i="3" s="1"/>
  <c r="H112" i="3" a="1"/>
  <c r="H112" i="3" s="1"/>
  <c r="H317" i="3" a="1"/>
  <c r="H317" i="3" s="1"/>
  <c r="H27" i="3" a="1"/>
  <c r="H27" i="3" s="1"/>
  <c r="H272" i="3" a="1"/>
  <c r="H272" i="3" s="1"/>
  <c r="H32" i="3" a="1"/>
  <c r="H32" i="3" s="1"/>
  <c r="H133" i="3" a="1"/>
  <c r="H133" i="3" s="1"/>
  <c r="H172" i="3" a="1"/>
  <c r="H172" i="3" s="1"/>
  <c r="H328" i="3" a="1"/>
  <c r="H328" i="3" s="1"/>
  <c r="H164" i="3" a="1"/>
  <c r="H164" i="3" s="1"/>
  <c r="H150" i="3" a="1"/>
  <c r="H150" i="3" s="1"/>
  <c r="H192" i="3" a="1"/>
  <c r="H192" i="3" s="1"/>
  <c r="H361" i="3" a="1"/>
  <c r="H361" i="3" s="1"/>
  <c r="H334" i="3" a="1"/>
  <c r="H334" i="3" s="1"/>
  <c r="H96" i="3" a="1"/>
  <c r="H96" i="3" s="1"/>
  <c r="H168" i="3" a="1"/>
  <c r="H168" i="3" s="1"/>
  <c r="H137" i="3" a="1"/>
  <c r="H137" i="3" s="1"/>
  <c r="H213" i="3" a="1"/>
  <c r="H213" i="3" s="1"/>
  <c r="H11" i="3" a="1"/>
  <c r="H11" i="3" s="1"/>
  <c r="H278" i="3" a="1"/>
  <c r="H278" i="3" s="1"/>
  <c r="H108" i="3" a="1"/>
  <c r="H108" i="3" s="1"/>
  <c r="H196" i="3" a="1"/>
  <c r="H196" i="3" s="1"/>
  <c r="H167" i="3" a="1"/>
  <c r="H167" i="3" s="1"/>
  <c r="H45" i="3" a="1"/>
  <c r="H45" i="3" s="1"/>
  <c r="H103" i="3" a="1"/>
  <c r="H103" i="3" s="1"/>
  <c r="H87" i="3" a="1"/>
  <c r="H87" i="3" s="1"/>
  <c r="H141" i="3" a="1"/>
  <c r="H141" i="3" s="1"/>
  <c r="H357" i="3" a="1"/>
  <c r="H357" i="3" s="1"/>
  <c r="H156" i="3" a="1"/>
  <c r="H156" i="3" s="1"/>
  <c r="H98" i="3" a="1"/>
  <c r="H98" i="3" s="1"/>
  <c r="H294" i="3" a="1"/>
  <c r="H294" i="3" s="1"/>
  <c r="H217" i="3" a="1"/>
  <c r="H217" i="3" s="1"/>
  <c r="H201" i="3" a="1"/>
  <c r="H201" i="3" s="1"/>
  <c r="H34" i="3" a="1"/>
  <c r="H34" i="3" s="1"/>
  <c r="H53" i="3" a="1"/>
  <c r="H53" i="3" s="1"/>
  <c r="H91" i="3" a="1"/>
  <c r="H91" i="3" s="1"/>
  <c r="H69" i="3" a="1"/>
  <c r="H69" i="3" s="1"/>
  <c r="H267" i="3" a="1"/>
  <c r="H267" i="3" s="1"/>
  <c r="H13" i="3" a="1"/>
  <c r="H13" i="3" s="1"/>
  <c r="H39" i="3" a="1"/>
  <c r="H39" i="3" s="1"/>
  <c r="H320" i="3" a="1"/>
  <c r="H320" i="3" s="1"/>
  <c r="H30" i="3" a="1"/>
  <c r="H30" i="3" s="1"/>
  <c r="H23" i="3" a="1"/>
  <c r="H23" i="3" s="1"/>
  <c r="H285" i="3" a="1"/>
  <c r="H285" i="3" s="1"/>
  <c r="H270" i="3" a="1"/>
  <c r="H270" i="3" s="1"/>
  <c r="H43" i="3" a="1"/>
  <c r="H43" i="3" s="1"/>
  <c r="H136" i="3" a="1"/>
  <c r="H136" i="3" s="1"/>
  <c r="H111" i="3" a="1"/>
  <c r="H111" i="3" s="1"/>
  <c r="H319" i="3" a="1"/>
  <c r="H319" i="3" s="1"/>
  <c r="H297" i="3" a="1"/>
  <c r="H297" i="3" s="1"/>
  <c r="H288" i="3" a="1"/>
  <c r="H288" i="3" s="1"/>
  <c r="H252" i="3" a="1"/>
  <c r="H252" i="3" s="1"/>
  <c r="H306" i="3" a="1"/>
  <c r="H306" i="3" s="1"/>
  <c r="H119" i="3" a="1"/>
  <c r="H119" i="3" s="1"/>
  <c r="H36" i="3" a="1"/>
  <c r="H36" i="3" s="1"/>
  <c r="H101" i="3" a="1"/>
  <c r="H101" i="3" s="1"/>
  <c r="H293" i="3" a="1"/>
  <c r="H293" i="3" s="1"/>
  <c r="H106" i="3" a="1"/>
  <c r="H106" i="3" s="1"/>
  <c r="H147" i="3" a="1"/>
  <c r="H147" i="3" s="1"/>
  <c r="H274" i="3" a="1"/>
  <c r="H274" i="3" s="1"/>
  <c r="H236" i="3" a="1"/>
  <c r="H236" i="3" s="1"/>
  <c r="H171" i="3" a="1"/>
  <c r="H171" i="3" s="1"/>
  <c r="H58" i="3" a="1"/>
  <c r="H58" i="3" s="1"/>
  <c r="H143" i="3" a="1"/>
  <c r="H143" i="3" s="1"/>
  <c r="H347" i="3" a="1"/>
  <c r="H347" i="3" s="1"/>
  <c r="H203" i="3" a="1"/>
  <c r="H203" i="3" s="1"/>
  <c r="H332" i="3" a="1"/>
  <c r="H332" i="3" s="1"/>
  <c r="H176" i="3" a="1"/>
  <c r="H176" i="3" s="1"/>
  <c r="H128" i="3" a="1"/>
  <c r="H128" i="3" s="1"/>
  <c r="H12" i="3" a="1"/>
  <c r="H12" i="3" s="1"/>
  <c r="H253" i="3" a="1"/>
  <c r="H253" i="3" s="1"/>
  <c r="H255" i="3" a="1"/>
  <c r="H255" i="3" s="1"/>
  <c r="H102" i="3" a="1"/>
  <c r="H102" i="3" s="1"/>
  <c r="H64" i="3" a="1"/>
  <c r="H64" i="3" s="1"/>
  <c r="H339" i="3" a="1"/>
  <c r="H339" i="3" s="1"/>
  <c r="H14" i="3" a="1"/>
  <c r="H14" i="3" s="1"/>
  <c r="H146" i="3" a="1"/>
  <c r="H146" i="3" s="1"/>
  <c r="H47" i="3" a="1"/>
  <c r="H47" i="3" s="1"/>
  <c r="H298" i="3" a="1"/>
  <c r="H298" i="3" s="1"/>
  <c r="H259" i="3" a="1"/>
  <c r="H259" i="3" s="1"/>
  <c r="H65" i="3" a="1"/>
  <c r="H65" i="3" s="1"/>
  <c r="H356" i="3" a="1"/>
  <c r="H356" i="3" s="1"/>
  <c r="H309" i="3" a="1"/>
  <c r="H309" i="3" s="1"/>
  <c r="H250" i="3" a="1"/>
  <c r="H250" i="3" s="1"/>
  <c r="H350" i="3" a="1"/>
  <c r="H350" i="3" s="1"/>
  <c r="H247" i="3" a="1"/>
  <c r="H247" i="3" s="1"/>
  <c r="H202" i="3" a="1"/>
  <c r="H202" i="3" s="1"/>
  <c r="H290" i="3" a="1"/>
  <c r="H290" i="3" s="1"/>
  <c r="H344" i="3" a="1"/>
  <c r="H344" i="3" s="1"/>
  <c r="H304" i="3" a="1"/>
  <c r="H304" i="3" s="1"/>
  <c r="H70" i="3" a="1"/>
  <c r="H70" i="3" s="1"/>
  <c r="H132" i="3" a="1"/>
  <c r="H132" i="3" s="1"/>
  <c r="H208" i="3" a="1"/>
  <c r="H208" i="3" s="1"/>
  <c r="H154" i="3" a="1"/>
  <c r="H154" i="3" s="1"/>
  <c r="H140" i="3" a="1"/>
  <c r="H140" i="3" s="1"/>
  <c r="H197" i="3" a="1"/>
  <c r="H197" i="3" s="1"/>
  <c r="H249" i="3" a="1"/>
  <c r="H249" i="3" s="1"/>
  <c r="H346" i="3" a="1"/>
  <c r="H346" i="3" s="1"/>
  <c r="H19" i="3" a="1"/>
  <c r="H19" i="3" s="1"/>
  <c r="H100" i="3" a="1"/>
  <c r="H100" i="3" s="1"/>
  <c r="H80" i="3" a="1"/>
  <c r="H80" i="3" s="1"/>
  <c r="H301" i="3" a="1"/>
  <c r="H301" i="3" s="1"/>
  <c r="H284" i="3" a="1"/>
  <c r="H284" i="3" s="1"/>
  <c r="H305" i="3" a="1"/>
  <c r="H305" i="3" s="1"/>
  <c r="H265" i="3" a="1"/>
  <c r="H265" i="3" s="1"/>
  <c r="H76" i="3" a="1"/>
  <c r="H76" i="3" s="1"/>
  <c r="H257" i="3" a="1"/>
  <c r="H257" i="3" s="1"/>
  <c r="H124" i="3" a="1"/>
  <c r="H124" i="3" s="1"/>
  <c r="H17" i="3" a="1"/>
  <c r="H17" i="3" s="1"/>
  <c r="H29" i="3" a="1"/>
  <c r="H29" i="3" s="1"/>
  <c r="H165" i="3" a="1"/>
  <c r="H165" i="3" s="1"/>
  <c r="H129" i="3" a="1"/>
  <c r="H129" i="3" s="1"/>
  <c r="H258" i="3" a="1"/>
  <c r="H258" i="3" s="1"/>
  <c r="H148" i="3" a="1"/>
  <c r="H148" i="3" s="1"/>
  <c r="H195" i="3" a="1"/>
  <c r="H195" i="3" s="1"/>
  <c r="H326" i="3" a="1"/>
  <c r="H326" i="3" s="1"/>
  <c r="H240" i="3" a="1"/>
  <c r="H240" i="3" s="1"/>
  <c r="H41" i="3" a="1"/>
  <c r="H41" i="3" s="1"/>
  <c r="H52" i="3" a="1"/>
  <c r="H52" i="3" s="1"/>
  <c r="H130" i="3" a="1"/>
  <c r="H130" i="3" s="1"/>
  <c r="H152" i="3" a="1"/>
  <c r="H152" i="3" s="1"/>
  <c r="H174" i="3" a="1"/>
  <c r="H174" i="3" s="1"/>
  <c r="H338" i="3" a="1"/>
  <c r="H338" i="3" s="1"/>
  <c r="H83" i="3" a="1"/>
  <c r="H83" i="3" s="1"/>
  <c r="H232" i="3" a="1"/>
  <c r="H232" i="3" s="1"/>
  <c r="H138" i="3" a="1"/>
  <c r="H138" i="3" s="1"/>
  <c r="H190" i="3" a="1"/>
  <c r="H190" i="3" s="1"/>
  <c r="H144" i="3" a="1"/>
  <c r="H144" i="3" s="1"/>
  <c r="H92" i="3" a="1"/>
  <c r="H92" i="3" s="1"/>
  <c r="H8" i="3" a="1"/>
  <c r="H8" i="3" s="1"/>
  <c r="H6" i="3" a="1"/>
  <c r="H6" i="3" s="1"/>
  <c r="H4" i="3" a="1"/>
  <c r="H4" i="3" s="1"/>
  <c r="AA2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<sst xmlns="http://schemas.openxmlformats.org/spreadsheetml/2006/main" count="5130" uniqueCount="27">
  <si>
    <t>Name</t>
  </si>
  <si>
    <t>Salesman</t>
  </si>
  <si>
    <t>Number of days for earning &gt;= $2000</t>
  </si>
  <si>
    <t>Helper column - do not delete</t>
  </si>
  <si>
    <t>Date</t>
  </si>
  <si>
    <t>Amount</t>
  </si>
  <si>
    <t>Requirement:</t>
  </si>
  <si>
    <t>1. Need to count days between 120 &amp; 160 where SUM of days is not more than 2000…</t>
  </si>
  <si>
    <t>2. Need to know the start date of the range under the above mention days count where amount is equalling or nearest match to 2000…</t>
  </si>
  <si>
    <t>Example:</t>
  </si>
  <si>
    <t>Day of Year Range</t>
  </si>
  <si>
    <t>Total</t>
  </si>
  <si>
    <t>1. If I sum between</t>
  </si>
  <si>
    <t>2. Start date will be</t>
  </si>
  <si>
    <t>Mean, the best dates are from 10th April till 8 Aug…</t>
  </si>
  <si>
    <t>You can change the start date…</t>
  </si>
  <si>
    <t>I need to automate this to get start date from the best suitable range around the year…</t>
  </si>
  <si>
    <t>Help column</t>
  </si>
  <si>
    <t>From startdate</t>
  </si>
  <si>
    <t>to</t>
  </si>
  <si>
    <t>these are</t>
  </si>
  <si>
    <t>days</t>
  </si>
  <si>
    <t>the salesman has a sales amount of</t>
  </si>
  <si>
    <t>$</t>
  </si>
  <si>
    <t>from startdate</t>
  </si>
  <si>
    <t>these ar 120 days the salesman has a sales amount of</t>
  </si>
  <si>
    <t>these ar 160 days the salesman has a sales amount 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</si>
</sst>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(&quot;$&quot;* #,##0_);_(&quot;$&quot;* \(#,##0\);_(&quot;$&quot;* &quot;-&quot;_);_(@_)"/>
  </numFmts>
  <fonts count="3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F2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14" fontId="0" fillId="0" borderId="0" xfId="0" applyNumberFormat="1"/>
    <xf numFmtId="42" fontId="0" fillId="0" borderId="0" xfId="0" applyNumberForma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0" xfId="0" applyFont="1"/>
    <xf numFmtId="1" fontId="1" fillId="0" borderId="0" xfId="0" applyNumberFormat="1" applyFont="1" applyAlignment="1">
      <alignment horizontal="center"/>
    </xf>
    <xf numFmtId="14" fontId="1" fillId="0" borderId="0" xfId="0" applyNumberFormat="1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0" borderId="4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0" fillId="3" borderId="6" xfId="0" applyNumberFormat="1" applyFill="1" applyBorder="1"/>
    <xf numFmtId="0" fontId="0" fillId="3" borderId="6" xfId="0" applyFill="1" applyBorder="1"/>
    <xf numFmtId="0" fontId="0" fillId="3" borderId="7" xfId="0" quotePrefix="1" applyFill="1" applyBorder="1"/>
    <xf numFmtId="14" fontId="0" fillId="3" borderId="0" xfId="0" applyNumberFormat="1" applyFill="1" applyBorder="1"/>
    <xf numFmtId="0" fontId="0" fillId="3" borderId="0" xfId="0" applyFill="1" applyBorder="1"/>
    <xf numFmtId="0" fontId="0" fillId="3" borderId="9" xfId="0" quotePrefix="1" applyFill="1" applyBorder="1"/>
    <xf numFmtId="14" fontId="0" fillId="3" borderId="11" xfId="0" applyNumberFormat="1" applyFill="1" applyBorder="1"/>
    <xf numFmtId="0" fontId="0" fillId="3" borderId="11" xfId="0" applyFill="1" applyBorder="1"/>
    <xf numFmtId="0" fontId="0" fillId="3" borderId="12" xfId="0" quotePrefix="1" applyFill="1" applyBorder="1"/>
    <xf numFmtId="14" fontId="0" fillId="4" borderId="6" xfId="0" applyNumberFormat="1" applyFill="1" applyBorder="1"/>
    <xf numFmtId="0" fontId="0" fillId="4" borderId="6" xfId="0" applyFill="1" applyBorder="1"/>
    <xf numFmtId="0" fontId="0" fillId="4" borderId="7" xfId="0" quotePrefix="1" applyFill="1" applyBorder="1"/>
    <xf numFmtId="14" fontId="0" fillId="4" borderId="0" xfId="0" applyNumberFormat="1" applyFill="1" applyBorder="1"/>
    <xf numFmtId="0" fontId="0" fillId="4" borderId="0" xfId="0" applyFill="1" applyBorder="1"/>
    <xf numFmtId="0" fontId="0" fillId="4" borderId="9" xfId="0" quotePrefix="1" applyFill="1" applyBorder="1"/>
    <xf numFmtId="14" fontId="0" fillId="4" borderId="11" xfId="0" applyNumberFormat="1" applyFill="1" applyBorder="1"/>
    <xf numFmtId="0" fontId="0" fillId="4" borderId="11" xfId="0" applyFill="1" applyBorder="1"/>
    <xf numFmtId="0" fontId="0" fillId="4" borderId="12" xfId="0" quotePrefix="1" applyFill="1" applyBorder="1"/>
    <xf numFmtId="0" fontId="0" fillId="5" borderId="5" xfId="0" applyFill="1" applyBorder="1"/>
    <xf numFmtId="14" fontId="0" fillId="5" borderId="6" xfId="0" applyNumberFormat="1" applyFill="1" applyBorder="1"/>
    <xf numFmtId="0" fontId="0" fillId="5" borderId="6" xfId="0" applyFill="1" applyBorder="1"/>
    <xf numFmtId="0" fontId="0" fillId="5" borderId="7" xfId="0" quotePrefix="1" applyFill="1" applyBorder="1"/>
    <xf numFmtId="0" fontId="0" fillId="5" borderId="8" xfId="0" applyFill="1" applyBorder="1"/>
    <xf numFmtId="14" fontId="0" fillId="5" borderId="0" xfId="0" applyNumberFormat="1" applyFill="1" applyBorder="1"/>
    <xf numFmtId="0" fontId="0" fillId="5" borderId="0" xfId="0" applyFill="1" applyBorder="1"/>
    <xf numFmtId="0" fontId="0" fillId="5" borderId="9" xfId="0" quotePrefix="1" applyFill="1" applyBorder="1"/>
    <xf numFmtId="0" fontId="0" fillId="5" borderId="10" xfId="0" applyFill="1" applyBorder="1"/>
    <xf numFmtId="14" fontId="0" fillId="5" borderId="11" xfId="0" applyNumberFormat="1" applyFill="1" applyBorder="1"/>
    <xf numFmtId="0" fontId="0" fillId="5" borderId="11" xfId="0" applyFill="1" applyBorder="1"/>
    <xf numFmtId="0" fontId="0" fillId="5" borderId="12" xfId="0" quotePrefix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66"/>
  <sheetViews>
    <sheetView workbookViewId="0">
      <selection activeCell="C2" sqref="C2"/>
    </sheetView>
  </sheetViews>
  <sheetFormatPr defaultRowHeight="14.45"/>
  <cols>
    <col min="1" max="1" width="14" customWidth="1"/>
    <col min="2" max="2" width="9.42578125" bestFit="1" customWidth="1"/>
    <col min="3" max="3" width="34.42578125" bestFit="1" customWidth="1"/>
    <col min="9" max="9" width="10.42578125" bestFit="1" customWidth="1"/>
  </cols>
  <sheetData>
    <row r="1" spans="1:13">
      <c r="A1" t="s">
        <v>0</v>
      </c>
      <c r="B1" t="s">
        <v>1</v>
      </c>
      <c r="C1" s="3" t="s">
        <v>2</v>
      </c>
      <c r="M1" t="s">
        <v>3</v>
      </c>
    </row>
    <row r="2" spans="1:13">
      <c r="A2" s="1" cm="1">
        <f t="array" ref="A2:A366">_xlfn.SEQUENCE(365,1,44562)</f>
        <v>44562</v>
      </c>
      <c r="B2" s="2">
        <f>MONTH(A2)+9</f>
        <v>10</v>
      </c>
      <c r="C2" s="3" t="e" cm="1">
        <f t="array" ref="C2">IFERROR(_xlfn.XLOOKUP(2000,_xlfn.BYROW(ROW(2:161),_xlfn.LAMBDA(_xlpm.in,SUMIF(M2:M161,"&lt;="&amp;_xlpm.in,B2:B161))),A2:A161,,1)-A2+1,NA())</f>
        <v>#N/A</v>
      </c>
      <c r="G2" s="1"/>
      <c r="M2" cm="1">
        <f t="array" ref="M2:M366">ROW(2:366)</f>
        <v>2</v>
      </c>
    </row>
    <row r="3" spans="1:13">
      <c r="A3" s="1">
        <v>44563</v>
      </c>
      <c r="B3" s="2">
        <f t="shared" ref="B3:B66" si="0">MONTH(A3)+9</f>
        <v>10</v>
      </c>
      <c r="C3" s="3" t="e" cm="1">
        <f t="array" ref="C3">IFERROR(_xlfn.XLOOKUP(2000,_xlfn.BYROW(ROW(3:162),_xlfn.LAMBDA(_xlpm.in,SUMIF(M3:M162,"&lt;="&amp;_xlpm.in,B3:B162))),A3:A162,,1)-A3+1,NA())</f>
        <v>#N/A</v>
      </c>
      <c r="M3">
        <v>3</v>
      </c>
    </row>
    <row r="4" spans="1:13">
      <c r="A4" s="1">
        <v>44564</v>
      </c>
      <c r="B4" s="2">
        <f t="shared" si="0"/>
        <v>10</v>
      </c>
      <c r="C4" s="3" t="e" cm="1">
        <f t="array" ref="C4">IFERROR(_xlfn.XLOOKUP(2000,_xlfn.BYROW(ROW(4:163),_xlfn.LAMBDA(_xlpm.in,SUMIF(M4:M163,"&lt;="&amp;_xlpm.in,B4:B163))),A4:A163,,1)-A4+1,NA())</f>
        <v>#N/A</v>
      </c>
      <c r="M4">
        <v>4</v>
      </c>
    </row>
    <row r="5" spans="1:13">
      <c r="A5" s="1">
        <v>44565</v>
      </c>
      <c r="B5" s="2">
        <f t="shared" si="0"/>
        <v>10</v>
      </c>
      <c r="C5" s="3" t="e" cm="1">
        <f t="array" ref="C5">IFERROR(_xlfn.XLOOKUP(2000,_xlfn.BYROW(ROW(5:164),_xlfn.LAMBDA(_xlpm.in,SUMIF(M5:M164,"&lt;="&amp;_xlpm.in,B5:B164))),A5:A164,,1)-A5+1,NA())</f>
        <v>#N/A</v>
      </c>
      <c r="M5">
        <v>5</v>
      </c>
    </row>
    <row r="6" spans="1:13">
      <c r="A6" s="1">
        <v>44566</v>
      </c>
      <c r="B6" s="2">
        <f t="shared" si="0"/>
        <v>10</v>
      </c>
      <c r="C6" s="3" t="e" cm="1">
        <f t="array" ref="C6">IFERROR(_xlfn.XLOOKUP(2000,_xlfn.BYROW(ROW(6:165),_xlfn.LAMBDA(_xlpm.in,SUMIF(M6:M165,"&lt;="&amp;_xlpm.in,B6:B165))),A6:A165,,1)-A6+1,NA())</f>
        <v>#N/A</v>
      </c>
      <c r="M6">
        <v>6</v>
      </c>
    </row>
    <row r="7" spans="1:13">
      <c r="A7" s="1">
        <v>44567</v>
      </c>
      <c r="B7" s="2">
        <f t="shared" si="0"/>
        <v>10</v>
      </c>
      <c r="C7" s="3" t="e" cm="1">
        <f t="array" ref="C7">IFERROR(_xlfn.XLOOKUP(2000,_xlfn.BYROW(ROW(7:166),_xlfn.LAMBDA(_xlpm.in,SUMIF(M7:M166,"&lt;="&amp;_xlpm.in,B7:B166))),A7:A166,,1)-A7+1,NA())</f>
        <v>#N/A</v>
      </c>
      <c r="M7">
        <v>7</v>
      </c>
    </row>
    <row r="8" spans="1:13">
      <c r="A8" s="1">
        <v>44568</v>
      </c>
      <c r="B8" s="2">
        <f t="shared" si="0"/>
        <v>10</v>
      </c>
      <c r="C8" s="3" t="e" cm="1">
        <f t="array" ref="C8">IFERROR(_xlfn.XLOOKUP(2000,_xlfn.BYROW(ROW(8:167),_xlfn.LAMBDA(_xlpm.in,SUMIF(M8:M167,"&lt;="&amp;_xlpm.in,B8:B167))),A8:A167,,1)-A8+1,NA())</f>
        <v>#N/A</v>
      </c>
      <c r="M8">
        <v>8</v>
      </c>
    </row>
    <row r="9" spans="1:13">
      <c r="A9" s="1">
        <v>44569</v>
      </c>
      <c r="B9" s="2">
        <f t="shared" si="0"/>
        <v>10</v>
      </c>
      <c r="C9" s="3" t="e" cm="1">
        <f t="array" ref="C9">IFERROR(_xlfn.XLOOKUP(2000,_xlfn.BYROW(ROW(9:168),_xlfn.LAMBDA(_xlpm.in,SUMIF(M9:M168,"&lt;="&amp;_xlpm.in,B9:B168))),A9:A168,,1)-A9+1,NA())</f>
        <v>#N/A</v>
      </c>
      <c r="M9">
        <v>9</v>
      </c>
    </row>
    <row r="10" spans="1:13">
      <c r="A10" s="1">
        <v>44570</v>
      </c>
      <c r="B10" s="2">
        <f t="shared" si="0"/>
        <v>10</v>
      </c>
      <c r="C10" s="3" t="e" cm="1">
        <f t="array" ref="C10">IFERROR(_xlfn.XLOOKUP(2000,_xlfn.BYROW(ROW(10:169),_xlfn.LAMBDA(_xlpm.in,SUMIF(M10:M169,"&lt;="&amp;_xlpm.in,B10:B169))),A10:A169,,1)-A10+1,NA())</f>
        <v>#N/A</v>
      </c>
      <c r="M10">
        <v>10</v>
      </c>
    </row>
    <row r="11" spans="1:13">
      <c r="A11" s="1">
        <v>44571</v>
      </c>
      <c r="B11" s="2">
        <f t="shared" si="0"/>
        <v>10</v>
      </c>
      <c r="C11" s="3" t="e" cm="1">
        <f t="array" ref="C11">IFERROR(_xlfn.XLOOKUP(2000,_xlfn.BYROW(ROW(11:170),_xlfn.LAMBDA(_xlpm.in,SUMIF(M11:M170,"&lt;="&amp;_xlpm.in,B11:B170))),A11:A170,,1)-A11+1,NA())</f>
        <v>#N/A</v>
      </c>
      <c r="M11">
        <v>11</v>
      </c>
    </row>
    <row r="12" spans="1:13">
      <c r="A12" s="1">
        <v>44572</v>
      </c>
      <c r="B12" s="2">
        <f t="shared" si="0"/>
        <v>10</v>
      </c>
      <c r="C12" s="3" t="e" cm="1">
        <f t="array" ref="C12">IFERROR(_xlfn.XLOOKUP(2000,_xlfn.BYROW(ROW(12:171),_xlfn.LAMBDA(_xlpm.in,SUMIF(M12:M171,"&lt;="&amp;_xlpm.in,B12:B171))),A12:A171,,1)-A12+1,NA())</f>
        <v>#N/A</v>
      </c>
      <c r="M12">
        <v>12</v>
      </c>
    </row>
    <row r="13" spans="1:13">
      <c r="A13" s="1">
        <v>44573</v>
      </c>
      <c r="B13" s="2">
        <f t="shared" si="0"/>
        <v>10</v>
      </c>
      <c r="C13" s="3" cm="1">
        <f t="array" ref="C13">IFERROR(_xlfn.XLOOKUP(2000,_xlfn.BYROW(ROW(13:172),_xlfn.LAMBDA(_xlpm.in,SUMIF(M13:M172,"&lt;="&amp;_xlpm.in,B13:B172))),A13:A172,,1)-A13+1,NA())</f>
        <v>160</v>
      </c>
      <c r="M13">
        <v>13</v>
      </c>
    </row>
    <row r="14" spans="1:13">
      <c r="A14" s="1">
        <v>44574</v>
      </c>
      <c r="B14" s="2">
        <f t="shared" si="0"/>
        <v>10</v>
      </c>
      <c r="C14" s="3" cm="1">
        <f t="array" ref="C14">IFERROR(_xlfn.XLOOKUP(2000,_xlfn.BYROW(ROW(14:173),_xlfn.LAMBDA(_xlpm.in,SUMIF(M14:M173,"&lt;="&amp;_xlpm.in,B14:B173))),A14:A173,,1)-A14+1,NA())</f>
        <v>160</v>
      </c>
      <c r="M14">
        <v>14</v>
      </c>
    </row>
    <row r="15" spans="1:13">
      <c r="A15" s="1">
        <v>44575</v>
      </c>
      <c r="B15" s="2">
        <f t="shared" si="0"/>
        <v>10</v>
      </c>
      <c r="C15" s="3" cm="1">
        <f t="array" ref="C15">IFERROR(_xlfn.XLOOKUP(2000,_xlfn.BYROW(ROW(15:174),_xlfn.LAMBDA(_xlpm.in,SUMIF(M15:M174,"&lt;="&amp;_xlpm.in,B15:B174))),A15:A174,,1)-A15+1,NA())</f>
        <v>160</v>
      </c>
      <c r="M15">
        <v>15</v>
      </c>
    </row>
    <row r="16" spans="1:13">
      <c r="A16" s="1">
        <v>44576</v>
      </c>
      <c r="B16" s="2">
        <f t="shared" si="0"/>
        <v>10</v>
      </c>
      <c r="C16" s="3" cm="1">
        <f t="array" ref="C16">IFERROR(_xlfn.XLOOKUP(2000,_xlfn.BYROW(ROW(16:175),_xlfn.LAMBDA(_xlpm.in,SUMIF(M16:M175,"&lt;="&amp;_xlpm.in,B16:B175))),A16:A175,,1)-A16+1,NA())</f>
        <v>159</v>
      </c>
      <c r="M16">
        <v>16</v>
      </c>
    </row>
    <row r="17" spans="1:13">
      <c r="A17" s="1">
        <v>44577</v>
      </c>
      <c r="B17" s="2">
        <f t="shared" si="0"/>
        <v>10</v>
      </c>
      <c r="C17" s="3" cm="1">
        <f t="array" ref="C17">IFERROR(_xlfn.XLOOKUP(2000,_xlfn.BYROW(ROW(17:176),_xlfn.LAMBDA(_xlpm.in,SUMIF(M17:M176,"&lt;="&amp;_xlpm.in,B17:B176))),A17:A176,,1)-A17+1,NA())</f>
        <v>159</v>
      </c>
      <c r="M17">
        <v>17</v>
      </c>
    </row>
    <row r="18" spans="1:13">
      <c r="A18" s="1">
        <v>44578</v>
      </c>
      <c r="B18" s="2">
        <f t="shared" si="0"/>
        <v>10</v>
      </c>
      <c r="C18" s="3" cm="1">
        <f t="array" ref="C18">IFERROR(_xlfn.XLOOKUP(2000,_xlfn.BYROW(ROW(18:177),_xlfn.LAMBDA(_xlpm.in,SUMIF(M18:M177,"&lt;="&amp;_xlpm.in,B18:B177))),A18:A177,,1)-A18+1,NA())</f>
        <v>159</v>
      </c>
      <c r="M18">
        <v>18</v>
      </c>
    </row>
    <row r="19" spans="1:13">
      <c r="A19" s="1">
        <v>44579</v>
      </c>
      <c r="B19" s="2">
        <f t="shared" si="0"/>
        <v>10</v>
      </c>
      <c r="C19" s="3" cm="1">
        <f t="array" ref="C19">IFERROR(_xlfn.XLOOKUP(2000,_xlfn.BYROW(ROW(19:178),_xlfn.LAMBDA(_xlpm.in,SUMIF(M19:M178,"&lt;="&amp;_xlpm.in,B19:B178))),A19:A178,,1)-A19+1,NA())</f>
        <v>158</v>
      </c>
      <c r="M19">
        <v>19</v>
      </c>
    </row>
    <row r="20" spans="1:13">
      <c r="A20" s="1">
        <v>44580</v>
      </c>
      <c r="B20" s="2">
        <f t="shared" si="0"/>
        <v>10</v>
      </c>
      <c r="C20" s="3" cm="1">
        <f t="array" ref="C20">IFERROR(_xlfn.XLOOKUP(2000,_xlfn.BYROW(ROW(20:179),_xlfn.LAMBDA(_xlpm.in,SUMIF(M20:M179,"&lt;="&amp;_xlpm.in,B20:B179))),A20:A179,,1)-A20+1,NA())</f>
        <v>158</v>
      </c>
      <c r="M20">
        <v>20</v>
      </c>
    </row>
    <row r="21" spans="1:13">
      <c r="A21" s="1">
        <v>44581</v>
      </c>
      <c r="B21" s="2">
        <f t="shared" si="0"/>
        <v>10</v>
      </c>
      <c r="C21" s="3" cm="1">
        <f t="array" ref="C21">IFERROR(_xlfn.XLOOKUP(2000,_xlfn.BYROW(ROW(21:180),_xlfn.LAMBDA(_xlpm.in,SUMIF(M21:M180,"&lt;="&amp;_xlpm.in,B21:B180))),A21:A180,,1)-A21+1,NA())</f>
        <v>158</v>
      </c>
      <c r="M21">
        <v>21</v>
      </c>
    </row>
    <row r="22" spans="1:13">
      <c r="A22" s="1">
        <v>44582</v>
      </c>
      <c r="B22" s="2">
        <f t="shared" si="0"/>
        <v>10</v>
      </c>
      <c r="C22" s="3" cm="1">
        <f t="array" ref="C22">IFERROR(_xlfn.XLOOKUP(2000,_xlfn.BYROW(ROW(22:181),_xlfn.LAMBDA(_xlpm.in,SUMIF(M22:M181,"&lt;="&amp;_xlpm.in,B22:B181))),A22:A181,,1)-A22+1,NA())</f>
        <v>157</v>
      </c>
      <c r="M22">
        <v>22</v>
      </c>
    </row>
    <row r="23" spans="1:13">
      <c r="A23" s="1">
        <v>44583</v>
      </c>
      <c r="B23" s="2">
        <f t="shared" si="0"/>
        <v>10</v>
      </c>
      <c r="C23" s="3" cm="1">
        <f t="array" ref="C23">IFERROR(_xlfn.XLOOKUP(2000,_xlfn.BYROW(ROW(23:182),_xlfn.LAMBDA(_xlpm.in,SUMIF(M23:M182,"&lt;="&amp;_xlpm.in,B23:B182))),A23:A182,,1)-A23+1,NA())</f>
        <v>157</v>
      </c>
      <c r="M23">
        <v>23</v>
      </c>
    </row>
    <row r="24" spans="1:13">
      <c r="A24" s="1">
        <v>44584</v>
      </c>
      <c r="B24" s="2">
        <f t="shared" si="0"/>
        <v>10</v>
      </c>
      <c r="C24" s="3" cm="1">
        <f t="array" ref="C24">IFERROR(_xlfn.XLOOKUP(2000,_xlfn.BYROW(ROW(24:183),_xlfn.LAMBDA(_xlpm.in,SUMIF(M24:M183,"&lt;="&amp;_xlpm.in,B24:B183))),A24:A183,,1)-A24+1,NA())</f>
        <v>157</v>
      </c>
      <c r="M24">
        <v>24</v>
      </c>
    </row>
    <row r="25" spans="1:13">
      <c r="A25" s="1">
        <v>44585</v>
      </c>
      <c r="B25" s="2">
        <f t="shared" si="0"/>
        <v>10</v>
      </c>
      <c r="C25" s="3" cm="1">
        <f t="array" ref="C25">IFERROR(_xlfn.XLOOKUP(2000,_xlfn.BYROW(ROW(25:184),_xlfn.LAMBDA(_xlpm.in,SUMIF(M25:M184,"&lt;="&amp;_xlpm.in,B25:B184))),A25:A184,,1)-A25+1,NA())</f>
        <v>156</v>
      </c>
      <c r="M25">
        <v>25</v>
      </c>
    </row>
    <row r="26" spans="1:13">
      <c r="A26" s="1">
        <v>44586</v>
      </c>
      <c r="B26" s="2">
        <f t="shared" si="0"/>
        <v>10</v>
      </c>
      <c r="C26" s="3" cm="1">
        <f t="array" ref="C26">IFERROR(_xlfn.XLOOKUP(2000,_xlfn.BYROW(ROW(26:185),_xlfn.LAMBDA(_xlpm.in,SUMIF(M26:M185,"&lt;="&amp;_xlpm.in,B26:B185))),A26:A185,,1)-A26+1,NA())</f>
        <v>156</v>
      </c>
      <c r="M26">
        <v>26</v>
      </c>
    </row>
    <row r="27" spans="1:13">
      <c r="A27" s="1">
        <v>44587</v>
      </c>
      <c r="B27" s="2">
        <f t="shared" si="0"/>
        <v>10</v>
      </c>
      <c r="C27" s="3" cm="1">
        <f t="array" ref="C27">IFERROR(_xlfn.XLOOKUP(2000,_xlfn.BYROW(ROW(27:186),_xlfn.LAMBDA(_xlpm.in,SUMIF(M27:M186,"&lt;="&amp;_xlpm.in,B27:B186))),A27:A186,,1)-A27+1,NA())</f>
        <v>156</v>
      </c>
      <c r="M27">
        <v>27</v>
      </c>
    </row>
    <row r="28" spans="1:13">
      <c r="A28" s="1">
        <v>44588</v>
      </c>
      <c r="B28" s="2">
        <f t="shared" si="0"/>
        <v>10</v>
      </c>
      <c r="C28" s="3" cm="1">
        <f t="array" ref="C28">IFERROR(_xlfn.XLOOKUP(2000,_xlfn.BYROW(ROW(28:187),_xlfn.LAMBDA(_xlpm.in,SUMIF(M28:M187,"&lt;="&amp;_xlpm.in,B28:B187))),A28:A187,,1)-A28+1,NA())</f>
        <v>155</v>
      </c>
      <c r="M28">
        <v>28</v>
      </c>
    </row>
    <row r="29" spans="1:13">
      <c r="A29" s="1">
        <v>44589</v>
      </c>
      <c r="B29" s="2">
        <f t="shared" si="0"/>
        <v>10</v>
      </c>
      <c r="C29" s="3" cm="1">
        <f t="array" ref="C29">IFERROR(_xlfn.XLOOKUP(2000,_xlfn.BYROW(ROW(29:188),_xlfn.LAMBDA(_xlpm.in,SUMIF(M29:M188,"&lt;="&amp;_xlpm.in,B29:B188))),A29:A188,,1)-A29+1,NA())</f>
        <v>155</v>
      </c>
      <c r="M29">
        <v>29</v>
      </c>
    </row>
    <row r="30" spans="1:13">
      <c r="A30" s="1">
        <v>44590</v>
      </c>
      <c r="B30" s="2">
        <f t="shared" si="0"/>
        <v>10</v>
      </c>
      <c r="C30" s="3" cm="1">
        <f t="array" ref="C30">IFERROR(_xlfn.XLOOKUP(2000,_xlfn.BYROW(ROW(30:189),_xlfn.LAMBDA(_xlpm.in,SUMIF(M30:M189,"&lt;="&amp;_xlpm.in,B30:B189))),A30:A189,,1)-A30+1,NA())</f>
        <v>155</v>
      </c>
      <c r="M30">
        <v>30</v>
      </c>
    </row>
    <row r="31" spans="1:13">
      <c r="A31" s="1">
        <v>44591</v>
      </c>
      <c r="B31" s="2">
        <f t="shared" si="0"/>
        <v>10</v>
      </c>
      <c r="C31" s="3" cm="1">
        <f t="array" ref="C31">IFERROR(_xlfn.XLOOKUP(2000,_xlfn.BYROW(ROW(31:190),_xlfn.LAMBDA(_xlpm.in,SUMIF(M31:M190,"&lt;="&amp;_xlpm.in,B31:B190))),A31:A190,,1)-A31+1,NA())</f>
        <v>154</v>
      </c>
      <c r="M31">
        <v>31</v>
      </c>
    </row>
    <row r="32" spans="1:13">
      <c r="A32" s="1">
        <v>44592</v>
      </c>
      <c r="B32" s="2">
        <f t="shared" si="0"/>
        <v>10</v>
      </c>
      <c r="C32" s="3" cm="1">
        <f t="array" ref="C32">IFERROR(_xlfn.XLOOKUP(2000,_xlfn.BYROW(ROW(32:191),_xlfn.LAMBDA(_xlpm.in,SUMIF(M32:M191,"&lt;="&amp;_xlpm.in,B32:B191))),A32:A191,,1)-A32+1,NA())</f>
        <v>154</v>
      </c>
      <c r="M32">
        <v>32</v>
      </c>
    </row>
    <row r="33" spans="1:13">
      <c r="A33" s="1">
        <v>44593</v>
      </c>
      <c r="B33" s="2">
        <f t="shared" si="0"/>
        <v>11</v>
      </c>
      <c r="C33" s="3" cm="1">
        <f t="array" ref="C33">IFERROR(_xlfn.XLOOKUP(2000,_xlfn.BYROW(ROW(33:192),_xlfn.LAMBDA(_xlpm.in,SUMIF(M33:M192,"&lt;="&amp;_xlpm.in,B33:B192))),A33:A192,,1)-A33+1,NA())</f>
        <v>154</v>
      </c>
      <c r="M33">
        <v>33</v>
      </c>
    </row>
    <row r="34" spans="1:13">
      <c r="A34" s="1">
        <v>44594</v>
      </c>
      <c r="B34" s="2">
        <f t="shared" si="0"/>
        <v>11</v>
      </c>
      <c r="C34" s="3" cm="1">
        <f t="array" ref="C34">IFERROR(_xlfn.XLOOKUP(2000,_xlfn.BYROW(ROW(34:193),_xlfn.LAMBDA(_xlpm.in,SUMIF(M34:M193,"&lt;="&amp;_xlpm.in,B34:B193))),A34:A193,,1)-A34+1,NA())</f>
        <v>153</v>
      </c>
      <c r="M34">
        <v>34</v>
      </c>
    </row>
    <row r="35" spans="1:13">
      <c r="A35" s="1">
        <v>44595</v>
      </c>
      <c r="B35" s="2">
        <f t="shared" si="0"/>
        <v>11</v>
      </c>
      <c r="C35" s="3" cm="1">
        <f t="array" ref="C35">IFERROR(_xlfn.XLOOKUP(2000,_xlfn.BYROW(ROW(35:194),_xlfn.LAMBDA(_xlpm.in,SUMIF(M35:M194,"&lt;="&amp;_xlpm.in,B35:B194))),A35:A194,,1)-A35+1,NA())</f>
        <v>153</v>
      </c>
      <c r="M35">
        <v>35</v>
      </c>
    </row>
    <row r="36" spans="1:13">
      <c r="A36" s="1">
        <v>44596</v>
      </c>
      <c r="B36" s="2">
        <f t="shared" si="0"/>
        <v>11</v>
      </c>
      <c r="C36" s="3" cm="1">
        <f t="array" ref="C36">IFERROR(_xlfn.XLOOKUP(2000,_xlfn.BYROW(ROW(36:195),_xlfn.LAMBDA(_xlpm.in,SUMIF(M36:M195,"&lt;="&amp;_xlpm.in,B36:B195))),A36:A195,,1)-A36+1,NA())</f>
        <v>153</v>
      </c>
      <c r="M36">
        <v>36</v>
      </c>
    </row>
    <row r="37" spans="1:13">
      <c r="A37" s="1">
        <v>44597</v>
      </c>
      <c r="B37" s="2">
        <f t="shared" si="0"/>
        <v>11</v>
      </c>
      <c r="C37" s="3" cm="1">
        <f t="array" ref="C37">IFERROR(_xlfn.XLOOKUP(2000,_xlfn.BYROW(ROW(37:196),_xlfn.LAMBDA(_xlpm.in,SUMIF(M37:M196,"&lt;="&amp;_xlpm.in,B37:B196))),A37:A196,,1)-A37+1,NA())</f>
        <v>152</v>
      </c>
      <c r="M37">
        <v>37</v>
      </c>
    </row>
    <row r="38" spans="1:13">
      <c r="A38" s="1">
        <v>44598</v>
      </c>
      <c r="B38" s="2">
        <f t="shared" si="0"/>
        <v>11</v>
      </c>
      <c r="C38" s="3" cm="1">
        <f t="array" ref="C38">IFERROR(_xlfn.XLOOKUP(2000,_xlfn.BYROW(ROW(38:197),_xlfn.LAMBDA(_xlpm.in,SUMIF(M38:M197,"&lt;="&amp;_xlpm.in,B38:B197))),A38:A197,,1)-A38+1,NA())</f>
        <v>152</v>
      </c>
      <c r="M38">
        <v>38</v>
      </c>
    </row>
    <row r="39" spans="1:13">
      <c r="A39" s="1">
        <v>44599</v>
      </c>
      <c r="B39" s="2">
        <f t="shared" si="0"/>
        <v>11</v>
      </c>
      <c r="C39" s="3" cm="1">
        <f t="array" ref="C39">IFERROR(_xlfn.XLOOKUP(2000,_xlfn.BYROW(ROW(39:198),_xlfn.LAMBDA(_xlpm.in,SUMIF(M39:M198,"&lt;="&amp;_xlpm.in,B39:B198))),A39:A198,,1)-A39+1,NA())</f>
        <v>152</v>
      </c>
      <c r="M39">
        <v>39</v>
      </c>
    </row>
    <row r="40" spans="1:13">
      <c r="A40" s="1">
        <v>44600</v>
      </c>
      <c r="B40" s="2">
        <f t="shared" si="0"/>
        <v>11</v>
      </c>
      <c r="C40" s="3" cm="1">
        <f t="array" ref="C40">IFERROR(_xlfn.XLOOKUP(2000,_xlfn.BYROW(ROW(40:199),_xlfn.LAMBDA(_xlpm.in,SUMIF(M40:M199,"&lt;="&amp;_xlpm.in,B40:B199))),A40:A199,,1)-A40+1,NA())</f>
        <v>152</v>
      </c>
      <c r="M40">
        <v>40</v>
      </c>
    </row>
    <row r="41" spans="1:13">
      <c r="A41" s="1">
        <v>44601</v>
      </c>
      <c r="B41" s="2">
        <f t="shared" si="0"/>
        <v>11</v>
      </c>
      <c r="C41" s="3" cm="1">
        <f t="array" ref="C41">IFERROR(_xlfn.XLOOKUP(2000,_xlfn.BYROW(ROW(41:200),_xlfn.LAMBDA(_xlpm.in,SUMIF(M41:M200,"&lt;="&amp;_xlpm.in,B41:B200))),A41:A200,,1)-A41+1,NA())</f>
        <v>151</v>
      </c>
      <c r="M41">
        <v>41</v>
      </c>
    </row>
    <row r="42" spans="1:13">
      <c r="A42" s="1">
        <v>44602</v>
      </c>
      <c r="B42" s="2">
        <f t="shared" si="0"/>
        <v>11</v>
      </c>
      <c r="C42" s="3" cm="1">
        <f t="array" ref="C42">IFERROR(_xlfn.XLOOKUP(2000,_xlfn.BYROW(ROW(42:201),_xlfn.LAMBDA(_xlpm.in,SUMIF(M42:M201,"&lt;="&amp;_xlpm.in,B42:B201))),A42:A201,,1)-A42+1,NA())</f>
        <v>151</v>
      </c>
      <c r="M42">
        <v>42</v>
      </c>
    </row>
    <row r="43" spans="1:13">
      <c r="A43" s="1">
        <v>44603</v>
      </c>
      <c r="B43" s="2">
        <f t="shared" si="0"/>
        <v>11</v>
      </c>
      <c r="C43" s="3" cm="1">
        <f t="array" ref="C43">IFERROR(_xlfn.XLOOKUP(2000,_xlfn.BYROW(ROW(43:202),_xlfn.LAMBDA(_xlpm.in,SUMIF(M43:M202,"&lt;="&amp;_xlpm.in,B43:B202))),A43:A202,,1)-A43+1,NA())</f>
        <v>151</v>
      </c>
      <c r="M43">
        <v>43</v>
      </c>
    </row>
    <row r="44" spans="1:13">
      <c r="A44" s="1">
        <v>44604</v>
      </c>
      <c r="B44" s="2">
        <f t="shared" si="0"/>
        <v>11</v>
      </c>
      <c r="C44" s="3" cm="1">
        <f t="array" ref="C44">IFERROR(_xlfn.XLOOKUP(2000,_xlfn.BYROW(ROW(44:203),_xlfn.LAMBDA(_xlpm.in,SUMIF(M44:M203,"&lt;="&amp;_xlpm.in,B44:B203))),A44:A203,,1)-A44+1,NA())</f>
        <v>151</v>
      </c>
      <c r="M44">
        <v>44</v>
      </c>
    </row>
    <row r="45" spans="1:13">
      <c r="A45" s="1">
        <v>44605</v>
      </c>
      <c r="B45" s="2">
        <f t="shared" si="0"/>
        <v>11</v>
      </c>
      <c r="C45" s="3" cm="1">
        <f t="array" ref="C45">IFERROR(_xlfn.XLOOKUP(2000,_xlfn.BYROW(ROW(45:204),_xlfn.LAMBDA(_xlpm.in,SUMIF(M45:M204,"&lt;="&amp;_xlpm.in,B45:B204))),A45:A204,,1)-A45+1,NA())</f>
        <v>150</v>
      </c>
      <c r="M45">
        <v>45</v>
      </c>
    </row>
    <row r="46" spans="1:13">
      <c r="A46" s="1">
        <v>44606</v>
      </c>
      <c r="B46" s="2">
        <f t="shared" si="0"/>
        <v>11</v>
      </c>
      <c r="C46" s="3" cm="1">
        <f t="array" ref="C46">IFERROR(_xlfn.XLOOKUP(2000,_xlfn.BYROW(ROW(46:205),_xlfn.LAMBDA(_xlpm.in,SUMIF(M46:M205,"&lt;="&amp;_xlpm.in,B46:B205))),A46:A205,,1)-A46+1,NA())</f>
        <v>150</v>
      </c>
      <c r="M46">
        <v>46</v>
      </c>
    </row>
    <row r="47" spans="1:13">
      <c r="A47" s="1">
        <v>44607</v>
      </c>
      <c r="B47" s="2">
        <f t="shared" si="0"/>
        <v>11</v>
      </c>
      <c r="C47" s="3" cm="1">
        <f t="array" ref="C47">IFERROR(_xlfn.XLOOKUP(2000,_xlfn.BYROW(ROW(47:206),_xlfn.LAMBDA(_xlpm.in,SUMIF(M47:M206,"&lt;="&amp;_xlpm.in,B47:B206))),A47:A206,,1)-A47+1,NA())</f>
        <v>150</v>
      </c>
      <c r="M47">
        <v>47</v>
      </c>
    </row>
    <row r="48" spans="1:13">
      <c r="A48" s="1">
        <v>44608</v>
      </c>
      <c r="B48" s="2">
        <f t="shared" si="0"/>
        <v>11</v>
      </c>
      <c r="C48" s="3" cm="1">
        <f t="array" ref="C48">IFERROR(_xlfn.XLOOKUP(2000,_xlfn.BYROW(ROW(48:207),_xlfn.LAMBDA(_xlpm.in,SUMIF(M48:M207,"&lt;="&amp;_xlpm.in,B48:B207))),A48:A207,,1)-A48+1,NA())</f>
        <v>150</v>
      </c>
      <c r="M48">
        <v>48</v>
      </c>
    </row>
    <row r="49" spans="1:13">
      <c r="A49" s="1">
        <v>44609</v>
      </c>
      <c r="B49" s="2">
        <f t="shared" si="0"/>
        <v>11</v>
      </c>
      <c r="C49" s="3" cm="1">
        <f t="array" ref="C49">IFERROR(_xlfn.XLOOKUP(2000,_xlfn.BYROW(ROW(49:208),_xlfn.LAMBDA(_xlpm.in,SUMIF(M49:M208,"&lt;="&amp;_xlpm.in,B49:B208))),A49:A208,,1)-A49+1,NA())</f>
        <v>149</v>
      </c>
      <c r="M49">
        <v>49</v>
      </c>
    </row>
    <row r="50" spans="1:13">
      <c r="A50" s="1">
        <v>44610</v>
      </c>
      <c r="B50" s="2">
        <f t="shared" si="0"/>
        <v>11</v>
      </c>
      <c r="C50" s="3" cm="1">
        <f t="array" ref="C50">IFERROR(_xlfn.XLOOKUP(2000,_xlfn.BYROW(ROW(50:209),_xlfn.LAMBDA(_xlpm.in,SUMIF(M50:M209,"&lt;="&amp;_xlpm.in,B50:B209))),A50:A209,,1)-A50+1,NA())</f>
        <v>149</v>
      </c>
      <c r="M50">
        <v>50</v>
      </c>
    </row>
    <row r="51" spans="1:13">
      <c r="A51" s="1">
        <v>44611</v>
      </c>
      <c r="B51" s="2">
        <f t="shared" si="0"/>
        <v>11</v>
      </c>
      <c r="C51" s="3" cm="1">
        <f t="array" ref="C51">IFERROR(_xlfn.XLOOKUP(2000,_xlfn.BYROW(ROW(51:210),_xlfn.LAMBDA(_xlpm.in,SUMIF(M51:M210,"&lt;="&amp;_xlpm.in,B51:B210))),A51:A210,,1)-A51+1,NA())</f>
        <v>149</v>
      </c>
      <c r="M51">
        <v>51</v>
      </c>
    </row>
    <row r="52" spans="1:13">
      <c r="A52" s="1">
        <v>44612</v>
      </c>
      <c r="B52" s="2">
        <f t="shared" si="0"/>
        <v>11</v>
      </c>
      <c r="C52" s="3" cm="1">
        <f t="array" ref="C52">IFERROR(_xlfn.XLOOKUP(2000,_xlfn.BYROW(ROW(52:211),_xlfn.LAMBDA(_xlpm.in,SUMIF(M52:M211,"&lt;="&amp;_xlpm.in,B52:B211))),A52:A211,,1)-A52+1,NA())</f>
        <v>148</v>
      </c>
      <c r="M52">
        <v>52</v>
      </c>
    </row>
    <row r="53" spans="1:13">
      <c r="A53" s="1">
        <v>44613</v>
      </c>
      <c r="B53" s="2">
        <f t="shared" si="0"/>
        <v>11</v>
      </c>
      <c r="C53" s="3" cm="1">
        <f t="array" ref="C53">IFERROR(_xlfn.XLOOKUP(2000,_xlfn.BYROW(ROW(53:212),_xlfn.LAMBDA(_xlpm.in,SUMIF(M53:M212,"&lt;="&amp;_xlpm.in,B53:B212))),A53:A212,,1)-A53+1,NA())</f>
        <v>148</v>
      </c>
      <c r="M53">
        <v>53</v>
      </c>
    </row>
    <row r="54" spans="1:13">
      <c r="A54" s="1">
        <v>44614</v>
      </c>
      <c r="B54" s="2">
        <f t="shared" si="0"/>
        <v>11</v>
      </c>
      <c r="C54" s="3" cm="1">
        <f t="array" ref="C54">IFERROR(_xlfn.XLOOKUP(2000,_xlfn.BYROW(ROW(54:213),_xlfn.LAMBDA(_xlpm.in,SUMIF(M54:M213,"&lt;="&amp;_xlpm.in,B54:B213))),A54:A213,,1)-A54+1,NA())</f>
        <v>148</v>
      </c>
      <c r="M54">
        <v>54</v>
      </c>
    </row>
    <row r="55" spans="1:13">
      <c r="A55" s="1">
        <v>44615</v>
      </c>
      <c r="B55" s="2">
        <f t="shared" si="0"/>
        <v>11</v>
      </c>
      <c r="C55" s="3" cm="1">
        <f t="array" ref="C55">IFERROR(_xlfn.XLOOKUP(2000,_xlfn.BYROW(ROW(55:214),_xlfn.LAMBDA(_xlpm.in,SUMIF(M55:M214,"&lt;="&amp;_xlpm.in,B55:B214))),A55:A214,,1)-A55+1,NA())</f>
        <v>148</v>
      </c>
      <c r="M55">
        <v>55</v>
      </c>
    </row>
    <row r="56" spans="1:13">
      <c r="A56" s="1">
        <v>44616</v>
      </c>
      <c r="B56" s="2">
        <f t="shared" si="0"/>
        <v>11</v>
      </c>
      <c r="C56" s="3" cm="1">
        <f t="array" ref="C56">IFERROR(_xlfn.XLOOKUP(2000,_xlfn.BYROW(ROW(56:215),_xlfn.LAMBDA(_xlpm.in,SUMIF(M56:M215,"&lt;="&amp;_xlpm.in,B56:B215))),A56:A215,,1)-A56+1,NA())</f>
        <v>147</v>
      </c>
      <c r="M56">
        <v>56</v>
      </c>
    </row>
    <row r="57" spans="1:13">
      <c r="A57" s="1">
        <v>44617</v>
      </c>
      <c r="B57" s="2">
        <f t="shared" si="0"/>
        <v>11</v>
      </c>
      <c r="C57" s="3" cm="1">
        <f t="array" ref="C57">IFERROR(_xlfn.XLOOKUP(2000,_xlfn.BYROW(ROW(57:216),_xlfn.LAMBDA(_xlpm.in,SUMIF(M57:M216,"&lt;="&amp;_xlpm.in,B57:B216))),A57:A216,,1)-A57+1,NA())</f>
        <v>147</v>
      </c>
      <c r="M57">
        <v>57</v>
      </c>
    </row>
    <row r="58" spans="1:13">
      <c r="A58" s="1">
        <v>44618</v>
      </c>
      <c r="B58" s="2">
        <f t="shared" si="0"/>
        <v>11</v>
      </c>
      <c r="C58" s="3" cm="1">
        <f t="array" ref="C58">IFERROR(_xlfn.XLOOKUP(2000,_xlfn.BYROW(ROW(58:217),_xlfn.LAMBDA(_xlpm.in,SUMIF(M58:M217,"&lt;="&amp;_xlpm.in,B58:B217))),A58:A217,,1)-A58+1,NA())</f>
        <v>147</v>
      </c>
      <c r="M58">
        <v>58</v>
      </c>
    </row>
    <row r="59" spans="1:13">
      <c r="A59" s="1">
        <v>44619</v>
      </c>
      <c r="B59" s="2">
        <f t="shared" si="0"/>
        <v>11</v>
      </c>
      <c r="C59" s="3" cm="1">
        <f t="array" ref="C59">IFERROR(_xlfn.XLOOKUP(2000,_xlfn.BYROW(ROW(59:218),_xlfn.LAMBDA(_xlpm.in,SUMIF(M59:M218,"&lt;="&amp;_xlpm.in,B59:B218))),A59:A218,,1)-A59+1,NA())</f>
        <v>147</v>
      </c>
      <c r="M59">
        <v>59</v>
      </c>
    </row>
    <row r="60" spans="1:13">
      <c r="A60" s="1">
        <v>44620</v>
      </c>
      <c r="B60" s="2">
        <f t="shared" si="0"/>
        <v>11</v>
      </c>
      <c r="C60" s="3" cm="1">
        <f t="array" ref="C60">IFERROR(_xlfn.XLOOKUP(2000,_xlfn.BYROW(ROW(60:219),_xlfn.LAMBDA(_xlpm.in,SUMIF(M60:M219,"&lt;="&amp;_xlpm.in,B60:B219))),A60:A219,,1)-A60+1,NA())</f>
        <v>146</v>
      </c>
      <c r="M60">
        <v>60</v>
      </c>
    </row>
    <row r="61" spans="1:13">
      <c r="A61" s="1">
        <v>44621</v>
      </c>
      <c r="B61" s="2">
        <f t="shared" si="0"/>
        <v>12</v>
      </c>
      <c r="C61" s="3" cm="1">
        <f t="array" ref="C61">IFERROR(_xlfn.XLOOKUP(2000,_xlfn.BYROW(ROW(61:220),_xlfn.LAMBDA(_xlpm.in,SUMIF(M61:M220,"&lt;="&amp;_xlpm.in,B61:B220))),A61:A220,,1)-A61+1,NA())</f>
        <v>146</v>
      </c>
      <c r="M61">
        <v>61</v>
      </c>
    </row>
    <row r="62" spans="1:13">
      <c r="A62" s="1">
        <v>44622</v>
      </c>
      <c r="B62" s="2">
        <f t="shared" si="0"/>
        <v>12</v>
      </c>
      <c r="C62" s="3" cm="1">
        <f t="array" ref="C62">IFERROR(_xlfn.XLOOKUP(2000,_xlfn.BYROW(ROW(62:221),_xlfn.LAMBDA(_xlpm.in,SUMIF(M62:M221,"&lt;="&amp;_xlpm.in,B62:B221))),A62:A221,,1)-A62+1,NA())</f>
        <v>146</v>
      </c>
      <c r="M62">
        <v>62</v>
      </c>
    </row>
    <row r="63" spans="1:13">
      <c r="A63" s="1">
        <v>44623</v>
      </c>
      <c r="B63" s="2">
        <f t="shared" si="0"/>
        <v>12</v>
      </c>
      <c r="C63" s="3" cm="1">
        <f t="array" ref="C63">IFERROR(_xlfn.XLOOKUP(2000,_xlfn.BYROW(ROW(63:222),_xlfn.LAMBDA(_xlpm.in,SUMIF(M63:M222,"&lt;="&amp;_xlpm.in,B63:B222))),A63:A222,,1)-A63+1,NA())</f>
        <v>146</v>
      </c>
      <c r="M63">
        <v>63</v>
      </c>
    </row>
    <row r="64" spans="1:13">
      <c r="A64" s="1">
        <v>44624</v>
      </c>
      <c r="B64" s="2">
        <f t="shared" si="0"/>
        <v>12</v>
      </c>
      <c r="C64" s="3" cm="1">
        <f t="array" ref="C64">IFERROR(_xlfn.XLOOKUP(2000,_xlfn.BYROW(ROW(64:223),_xlfn.LAMBDA(_xlpm.in,SUMIF(M64:M223,"&lt;="&amp;_xlpm.in,B64:B223))),A64:A223,,1)-A64+1,NA())</f>
        <v>145</v>
      </c>
      <c r="M64">
        <v>64</v>
      </c>
    </row>
    <row r="65" spans="1:13">
      <c r="A65" s="1">
        <v>44625</v>
      </c>
      <c r="B65" s="2">
        <f t="shared" si="0"/>
        <v>12</v>
      </c>
      <c r="C65" s="3" cm="1">
        <f t="array" ref="C65">IFERROR(_xlfn.XLOOKUP(2000,_xlfn.BYROW(ROW(65:224),_xlfn.LAMBDA(_xlpm.in,SUMIF(M65:M224,"&lt;="&amp;_xlpm.in,B65:B224))),A65:A224,,1)-A65+1,NA())</f>
        <v>145</v>
      </c>
      <c r="M65">
        <v>65</v>
      </c>
    </row>
    <row r="66" spans="1:13">
      <c r="A66" s="1">
        <v>44626</v>
      </c>
      <c r="B66" s="2">
        <f t="shared" si="0"/>
        <v>12</v>
      </c>
      <c r="C66" s="3" cm="1">
        <f t="array" ref="C66">IFERROR(_xlfn.XLOOKUP(2000,_xlfn.BYROW(ROW(66:225),_xlfn.LAMBDA(_xlpm.in,SUMIF(M66:M225,"&lt;="&amp;_xlpm.in,B66:B225))),A66:A225,,1)-A66+1,NA())</f>
        <v>145</v>
      </c>
      <c r="M66">
        <v>66</v>
      </c>
    </row>
    <row r="67" spans="1:13">
      <c r="A67" s="1">
        <v>44627</v>
      </c>
      <c r="B67" s="2">
        <f t="shared" ref="B67:B130" si="1">MONTH(A67)+9</f>
        <v>12</v>
      </c>
      <c r="C67" s="3" cm="1">
        <f t="array" ref="C67">IFERROR(_xlfn.XLOOKUP(2000,_xlfn.BYROW(ROW(67:226),_xlfn.LAMBDA(_xlpm.in,SUMIF(M67:M226,"&lt;="&amp;_xlpm.in,B67:B226))),A67:A226,,1)-A67+1,NA())</f>
        <v>145</v>
      </c>
      <c r="M67">
        <v>67</v>
      </c>
    </row>
    <row r="68" spans="1:13">
      <c r="A68" s="1">
        <v>44628</v>
      </c>
      <c r="B68" s="2">
        <f t="shared" si="1"/>
        <v>12</v>
      </c>
      <c r="C68" s="3" cm="1">
        <f t="array" ref="C68">IFERROR(_xlfn.XLOOKUP(2000,_xlfn.BYROW(ROW(68:227),_xlfn.LAMBDA(_xlpm.in,SUMIF(M68:M227,"&lt;="&amp;_xlpm.in,B68:B227))),A68:A227,,1)-A68+1,NA())</f>
        <v>145</v>
      </c>
      <c r="M68">
        <v>68</v>
      </c>
    </row>
    <row r="69" spans="1:13">
      <c r="A69" s="1">
        <v>44629</v>
      </c>
      <c r="B69" s="2">
        <f t="shared" si="1"/>
        <v>12</v>
      </c>
      <c r="C69" s="3" cm="1">
        <f t="array" ref="C69">IFERROR(_xlfn.XLOOKUP(2000,_xlfn.BYROW(ROW(69:228),_xlfn.LAMBDA(_xlpm.in,SUMIF(M69:M228,"&lt;="&amp;_xlpm.in,B69:B228))),A69:A228,,1)-A69+1,NA())</f>
        <v>144</v>
      </c>
      <c r="M69">
        <v>69</v>
      </c>
    </row>
    <row r="70" spans="1:13">
      <c r="A70" s="1">
        <v>44630</v>
      </c>
      <c r="B70" s="2">
        <f t="shared" si="1"/>
        <v>12</v>
      </c>
      <c r="C70" s="3" cm="1">
        <f t="array" ref="C70">IFERROR(_xlfn.XLOOKUP(2000,_xlfn.BYROW(ROW(70:229),_xlfn.LAMBDA(_xlpm.in,SUMIF(M70:M229,"&lt;="&amp;_xlpm.in,B70:B229))),A70:A229,,1)-A70+1,NA())</f>
        <v>144</v>
      </c>
      <c r="M70">
        <v>70</v>
      </c>
    </row>
    <row r="71" spans="1:13">
      <c r="A71" s="1">
        <v>44631</v>
      </c>
      <c r="B71" s="2">
        <f t="shared" si="1"/>
        <v>12</v>
      </c>
      <c r="C71" s="3" cm="1">
        <f t="array" ref="C71">IFERROR(_xlfn.XLOOKUP(2000,_xlfn.BYROW(ROW(71:230),_xlfn.LAMBDA(_xlpm.in,SUMIF(M71:M230,"&lt;="&amp;_xlpm.in,B71:B230))),A71:A230,,1)-A71+1,NA())</f>
        <v>144</v>
      </c>
      <c r="M71">
        <v>71</v>
      </c>
    </row>
    <row r="72" spans="1:13">
      <c r="A72" s="1">
        <v>44632</v>
      </c>
      <c r="B72" s="2">
        <f t="shared" si="1"/>
        <v>12</v>
      </c>
      <c r="C72" s="3" cm="1">
        <f t="array" ref="C72">IFERROR(_xlfn.XLOOKUP(2000,_xlfn.BYROW(ROW(72:231),_xlfn.LAMBDA(_xlpm.in,SUMIF(M72:M231,"&lt;="&amp;_xlpm.in,B72:B231))),A72:A231,,1)-A72+1,NA())</f>
        <v>144</v>
      </c>
      <c r="M72">
        <v>72</v>
      </c>
    </row>
    <row r="73" spans="1:13">
      <c r="A73" s="1">
        <v>44633</v>
      </c>
      <c r="B73" s="2">
        <f t="shared" si="1"/>
        <v>12</v>
      </c>
      <c r="C73" s="3" cm="1">
        <f t="array" ref="C73">IFERROR(_xlfn.XLOOKUP(2000,_xlfn.BYROW(ROW(73:232),_xlfn.LAMBDA(_xlpm.in,SUMIF(M73:M232,"&lt;="&amp;_xlpm.in,B73:B232))),A73:A232,,1)-A73+1,NA())</f>
        <v>144</v>
      </c>
      <c r="M73">
        <v>73</v>
      </c>
    </row>
    <row r="74" spans="1:13">
      <c r="A74" s="1">
        <v>44634</v>
      </c>
      <c r="B74" s="2">
        <f t="shared" si="1"/>
        <v>12</v>
      </c>
      <c r="C74" s="3" cm="1">
        <f t="array" ref="C74">IFERROR(_xlfn.XLOOKUP(2000,_xlfn.BYROW(ROW(74:233),_xlfn.LAMBDA(_xlpm.in,SUMIF(M74:M233,"&lt;="&amp;_xlpm.in,B74:B233))),A74:A233,,1)-A74+1,NA())</f>
        <v>144</v>
      </c>
      <c r="M74">
        <v>74</v>
      </c>
    </row>
    <row r="75" spans="1:13">
      <c r="A75" s="1">
        <v>44635</v>
      </c>
      <c r="B75" s="2">
        <f t="shared" si="1"/>
        <v>12</v>
      </c>
      <c r="C75" s="3" cm="1">
        <f t="array" ref="C75">IFERROR(_xlfn.XLOOKUP(2000,_xlfn.BYROW(ROW(75:234),_xlfn.LAMBDA(_xlpm.in,SUMIF(M75:M234,"&lt;="&amp;_xlpm.in,B75:B234))),A75:A234,,1)-A75+1,NA())</f>
        <v>144</v>
      </c>
      <c r="M75">
        <v>75</v>
      </c>
    </row>
    <row r="76" spans="1:13">
      <c r="A76" s="1">
        <v>44636</v>
      </c>
      <c r="B76" s="2">
        <f t="shared" si="1"/>
        <v>12</v>
      </c>
      <c r="C76" s="3" cm="1">
        <f t="array" ref="C76">IFERROR(_xlfn.XLOOKUP(2000,_xlfn.BYROW(ROW(76:235),_xlfn.LAMBDA(_xlpm.in,SUMIF(M76:M235,"&lt;="&amp;_xlpm.in,B76:B235))),A76:A235,,1)-A76+1,NA())</f>
        <v>143</v>
      </c>
      <c r="M76">
        <v>76</v>
      </c>
    </row>
    <row r="77" spans="1:13">
      <c r="A77" s="1">
        <v>44637</v>
      </c>
      <c r="B77" s="2">
        <f t="shared" si="1"/>
        <v>12</v>
      </c>
      <c r="C77" s="3" cm="1">
        <f t="array" ref="C77">IFERROR(_xlfn.XLOOKUP(2000,_xlfn.BYROW(ROW(77:236),_xlfn.LAMBDA(_xlpm.in,SUMIF(M77:M236,"&lt;="&amp;_xlpm.in,B77:B236))),A77:A236,,1)-A77+1,NA())</f>
        <v>143</v>
      </c>
      <c r="M77">
        <v>77</v>
      </c>
    </row>
    <row r="78" spans="1:13">
      <c r="A78" s="1">
        <v>44638</v>
      </c>
      <c r="B78" s="2">
        <f t="shared" si="1"/>
        <v>12</v>
      </c>
      <c r="C78" s="3" cm="1">
        <f t="array" ref="C78">IFERROR(_xlfn.XLOOKUP(2000,_xlfn.BYROW(ROW(78:237),_xlfn.LAMBDA(_xlpm.in,SUMIF(M78:M237,"&lt;="&amp;_xlpm.in,B78:B237))),A78:A237,,1)-A78+1,NA())</f>
        <v>143</v>
      </c>
      <c r="M78">
        <v>78</v>
      </c>
    </row>
    <row r="79" spans="1:13">
      <c r="A79" s="1">
        <v>44639</v>
      </c>
      <c r="B79" s="2">
        <f t="shared" si="1"/>
        <v>12</v>
      </c>
      <c r="C79" s="3" cm="1">
        <f t="array" ref="C79">IFERROR(_xlfn.XLOOKUP(2000,_xlfn.BYROW(ROW(79:238),_xlfn.LAMBDA(_xlpm.in,SUMIF(M79:M238,"&lt;="&amp;_xlpm.in,B79:B238))),A79:A238,,1)-A79+1,NA())</f>
        <v>143</v>
      </c>
      <c r="M79">
        <v>79</v>
      </c>
    </row>
    <row r="80" spans="1:13">
      <c r="A80" s="1">
        <v>44640</v>
      </c>
      <c r="B80" s="2">
        <f t="shared" si="1"/>
        <v>12</v>
      </c>
      <c r="C80" s="3" cm="1">
        <f t="array" ref="C80">IFERROR(_xlfn.XLOOKUP(2000,_xlfn.BYROW(ROW(80:239),_xlfn.LAMBDA(_xlpm.in,SUMIF(M80:M239,"&lt;="&amp;_xlpm.in,B80:B239))),A80:A239,,1)-A80+1,NA())</f>
        <v>143</v>
      </c>
      <c r="M80">
        <v>80</v>
      </c>
    </row>
    <row r="81" spans="1:13">
      <c r="A81" s="1">
        <v>44641</v>
      </c>
      <c r="B81" s="2">
        <f t="shared" si="1"/>
        <v>12</v>
      </c>
      <c r="C81" s="3" cm="1">
        <f t="array" ref="C81">IFERROR(_xlfn.XLOOKUP(2000,_xlfn.BYROW(ROW(81:240),_xlfn.LAMBDA(_xlpm.in,SUMIF(M81:M240,"&lt;="&amp;_xlpm.in,B81:B240))),A81:A240,,1)-A81+1,NA())</f>
        <v>143</v>
      </c>
      <c r="M81">
        <v>81</v>
      </c>
    </row>
    <row r="82" spans="1:13">
      <c r="A82" s="1">
        <v>44642</v>
      </c>
      <c r="B82" s="2">
        <f t="shared" si="1"/>
        <v>12</v>
      </c>
      <c r="C82" s="3" cm="1">
        <f t="array" ref="C82">IFERROR(_xlfn.XLOOKUP(2000,_xlfn.BYROW(ROW(82:241),_xlfn.LAMBDA(_xlpm.in,SUMIF(M82:M241,"&lt;="&amp;_xlpm.in,B82:B241))),A82:A241,,1)-A82+1,NA())</f>
        <v>143</v>
      </c>
      <c r="M82">
        <v>82</v>
      </c>
    </row>
    <row r="83" spans="1:13">
      <c r="A83" s="1">
        <v>44643</v>
      </c>
      <c r="B83" s="2">
        <f t="shared" si="1"/>
        <v>12</v>
      </c>
      <c r="C83" s="3" cm="1">
        <f t="array" ref="C83">IFERROR(_xlfn.XLOOKUP(2000,_xlfn.BYROW(ROW(83:242),_xlfn.LAMBDA(_xlpm.in,SUMIF(M83:M242,"&lt;="&amp;_xlpm.in,B83:B242))),A83:A242,,1)-A83+1,NA())</f>
        <v>142</v>
      </c>
      <c r="M83">
        <v>83</v>
      </c>
    </row>
    <row r="84" spans="1:13">
      <c r="A84" s="1">
        <v>44644</v>
      </c>
      <c r="B84" s="2">
        <f t="shared" si="1"/>
        <v>12</v>
      </c>
      <c r="C84" s="3" cm="1">
        <f t="array" ref="C84">IFERROR(_xlfn.XLOOKUP(2000,_xlfn.BYROW(ROW(84:243),_xlfn.LAMBDA(_xlpm.in,SUMIF(M84:M243,"&lt;="&amp;_xlpm.in,B84:B243))),A84:A243,,1)-A84+1,NA())</f>
        <v>142</v>
      </c>
      <c r="M84">
        <v>84</v>
      </c>
    </row>
    <row r="85" spans="1:13">
      <c r="A85" s="1">
        <v>44645</v>
      </c>
      <c r="B85" s="2">
        <f t="shared" si="1"/>
        <v>12</v>
      </c>
      <c r="C85" s="3" cm="1">
        <f t="array" ref="C85">IFERROR(_xlfn.XLOOKUP(2000,_xlfn.BYROW(ROW(85:244),_xlfn.LAMBDA(_xlpm.in,SUMIF(M85:M244,"&lt;="&amp;_xlpm.in,B85:B244))),A85:A244,,1)-A85+1,NA())</f>
        <v>142</v>
      </c>
      <c r="M85">
        <v>85</v>
      </c>
    </row>
    <row r="86" spans="1:13">
      <c r="A86" s="1">
        <v>44646</v>
      </c>
      <c r="B86" s="2">
        <f t="shared" si="1"/>
        <v>12</v>
      </c>
      <c r="C86" s="3" cm="1">
        <f t="array" ref="C86">IFERROR(_xlfn.XLOOKUP(2000,_xlfn.BYROW(ROW(86:245),_xlfn.LAMBDA(_xlpm.in,SUMIF(M86:M245,"&lt;="&amp;_xlpm.in,B86:B245))),A86:A245,,1)-A86+1,NA())</f>
        <v>142</v>
      </c>
      <c r="M86">
        <v>86</v>
      </c>
    </row>
    <row r="87" spans="1:13">
      <c r="A87" s="1">
        <v>44647</v>
      </c>
      <c r="B87" s="2">
        <f t="shared" si="1"/>
        <v>12</v>
      </c>
      <c r="C87" s="3" cm="1">
        <f t="array" ref="C87">IFERROR(_xlfn.XLOOKUP(2000,_xlfn.BYROW(ROW(87:246),_xlfn.LAMBDA(_xlpm.in,SUMIF(M87:M246,"&lt;="&amp;_xlpm.in,B87:B246))),A87:A246,,1)-A87+1,NA())</f>
        <v>142</v>
      </c>
      <c r="M87">
        <v>87</v>
      </c>
    </row>
    <row r="88" spans="1:13">
      <c r="A88" s="1">
        <v>44648</v>
      </c>
      <c r="B88" s="2">
        <f t="shared" si="1"/>
        <v>12</v>
      </c>
      <c r="C88" s="3" cm="1">
        <f t="array" ref="C88">IFERROR(_xlfn.XLOOKUP(2000,_xlfn.BYROW(ROW(88:247),_xlfn.LAMBDA(_xlpm.in,SUMIF(M88:M247,"&lt;="&amp;_xlpm.in,B88:B247))),A88:A247,,1)-A88+1,NA())</f>
        <v>142</v>
      </c>
      <c r="M88">
        <v>88</v>
      </c>
    </row>
    <row r="89" spans="1:13">
      <c r="A89" s="1">
        <v>44649</v>
      </c>
      <c r="B89" s="2">
        <f t="shared" si="1"/>
        <v>12</v>
      </c>
      <c r="C89" s="3" cm="1">
        <f t="array" ref="C89">IFERROR(_xlfn.XLOOKUP(2000,_xlfn.BYROW(ROW(89:248),_xlfn.LAMBDA(_xlpm.in,SUMIF(M89:M248,"&lt;="&amp;_xlpm.in,B89:B248))),A89:A248,,1)-A89+1,NA())</f>
        <v>142</v>
      </c>
      <c r="M89">
        <v>89</v>
      </c>
    </row>
    <row r="90" spans="1:13">
      <c r="A90" s="1">
        <v>44650</v>
      </c>
      <c r="B90" s="2">
        <f t="shared" si="1"/>
        <v>12</v>
      </c>
      <c r="C90" s="3" cm="1">
        <f t="array" ref="C90">IFERROR(_xlfn.XLOOKUP(2000,_xlfn.BYROW(ROW(90:249),_xlfn.LAMBDA(_xlpm.in,SUMIF(M90:M249,"&lt;="&amp;_xlpm.in,B90:B249))),A90:A249,,1)-A90+1,NA())</f>
        <v>141</v>
      </c>
      <c r="M90">
        <v>90</v>
      </c>
    </row>
    <row r="91" spans="1:13">
      <c r="A91" s="1">
        <v>44651</v>
      </c>
      <c r="B91" s="2">
        <f t="shared" si="1"/>
        <v>12</v>
      </c>
      <c r="C91" s="3" cm="1">
        <f t="array" ref="C91">IFERROR(_xlfn.XLOOKUP(2000,_xlfn.BYROW(ROW(91:250),_xlfn.LAMBDA(_xlpm.in,SUMIF(M91:M250,"&lt;="&amp;_xlpm.in,B91:B250))),A91:A250,,1)-A91+1,NA())</f>
        <v>141</v>
      </c>
      <c r="M91">
        <v>91</v>
      </c>
    </row>
    <row r="92" spans="1:13">
      <c r="A92" s="1">
        <v>44652</v>
      </c>
      <c r="B92" s="2">
        <f t="shared" si="1"/>
        <v>13</v>
      </c>
      <c r="C92" s="3" cm="1">
        <f t="array" ref="C92">IFERROR(_xlfn.XLOOKUP(2000,_xlfn.BYROW(ROW(92:251),_xlfn.LAMBDA(_xlpm.in,SUMIF(M92:M251,"&lt;="&amp;_xlpm.in,B92:B251))),A92:A251,,1)-A92+1,NA())</f>
        <v>141</v>
      </c>
      <c r="M92">
        <v>92</v>
      </c>
    </row>
    <row r="93" spans="1:13">
      <c r="A93" s="1">
        <v>44653</v>
      </c>
      <c r="B93" s="2">
        <f t="shared" si="1"/>
        <v>13</v>
      </c>
      <c r="C93" s="3" cm="1">
        <f t="array" ref="C93">IFERROR(_xlfn.XLOOKUP(2000,_xlfn.BYROW(ROW(93:252),_xlfn.LAMBDA(_xlpm.in,SUMIF(M93:M252,"&lt;="&amp;_xlpm.in,B93:B252))),A93:A252,,1)-A93+1,NA())</f>
        <v>141</v>
      </c>
      <c r="M93">
        <v>93</v>
      </c>
    </row>
    <row r="94" spans="1:13">
      <c r="A94" s="1">
        <v>44654</v>
      </c>
      <c r="B94" s="2">
        <f t="shared" si="1"/>
        <v>13</v>
      </c>
      <c r="C94" s="3" cm="1">
        <f t="array" ref="C94">IFERROR(_xlfn.XLOOKUP(2000,_xlfn.BYROW(ROW(94:253),_xlfn.LAMBDA(_xlpm.in,SUMIF(M94:M253,"&lt;="&amp;_xlpm.in,B94:B253))),A94:A253,,1)-A94+1,NA())</f>
        <v>141</v>
      </c>
      <c r="M94">
        <v>94</v>
      </c>
    </row>
    <row r="95" spans="1:13">
      <c r="A95" s="1">
        <v>44655</v>
      </c>
      <c r="B95" s="2">
        <f t="shared" si="1"/>
        <v>13</v>
      </c>
      <c r="C95" s="3" cm="1">
        <f t="array" ref="C95">IFERROR(_xlfn.XLOOKUP(2000,_xlfn.BYROW(ROW(95:254),_xlfn.LAMBDA(_xlpm.in,SUMIF(M95:M254,"&lt;="&amp;_xlpm.in,B95:B254))),A95:A254,,1)-A95+1,NA())</f>
        <v>141</v>
      </c>
      <c r="M95">
        <v>95</v>
      </c>
    </row>
    <row r="96" spans="1:13">
      <c r="A96" s="1">
        <v>44656</v>
      </c>
      <c r="B96" s="2">
        <f t="shared" si="1"/>
        <v>13</v>
      </c>
      <c r="C96" s="3" cm="1">
        <f t="array" ref="C96">IFERROR(_xlfn.XLOOKUP(2000,_xlfn.BYROW(ROW(96:255),_xlfn.LAMBDA(_xlpm.in,SUMIF(M96:M255,"&lt;="&amp;_xlpm.in,B96:B255))),A96:A255,,1)-A96+1,NA())</f>
        <v>141</v>
      </c>
      <c r="M96">
        <v>96</v>
      </c>
    </row>
    <row r="97" spans="1:13">
      <c r="A97" s="1">
        <v>44657</v>
      </c>
      <c r="B97" s="2">
        <f t="shared" si="1"/>
        <v>13</v>
      </c>
      <c r="C97" s="3" cm="1">
        <f t="array" ref="C97">IFERROR(_xlfn.XLOOKUP(2000,_xlfn.BYROW(ROW(97:256),_xlfn.LAMBDA(_xlpm.in,SUMIF(M97:M256,"&lt;="&amp;_xlpm.in,B97:B256))),A97:A256,,1)-A97+1,NA())</f>
        <v>141</v>
      </c>
      <c r="M97">
        <v>97</v>
      </c>
    </row>
    <row r="98" spans="1:13">
      <c r="A98" s="1">
        <v>44658</v>
      </c>
      <c r="B98" s="2">
        <f t="shared" si="1"/>
        <v>13</v>
      </c>
      <c r="C98" s="3" cm="1">
        <f t="array" ref="C98">IFERROR(_xlfn.XLOOKUP(2000,_xlfn.BYROW(ROW(98:257),_xlfn.LAMBDA(_xlpm.in,SUMIF(M98:M257,"&lt;="&amp;_xlpm.in,B98:B257))),A98:A257,,1)-A98+1,NA())</f>
        <v>141</v>
      </c>
      <c r="M98">
        <v>98</v>
      </c>
    </row>
    <row r="99" spans="1:13">
      <c r="A99" s="1">
        <v>44659</v>
      </c>
      <c r="B99" s="2">
        <f t="shared" si="1"/>
        <v>13</v>
      </c>
      <c r="C99" s="3" cm="1">
        <f t="array" ref="C99">IFERROR(_xlfn.XLOOKUP(2000,_xlfn.BYROW(ROW(99:258),_xlfn.LAMBDA(_xlpm.in,SUMIF(M99:M258,"&lt;="&amp;_xlpm.in,B99:B258))),A99:A258,,1)-A99+1,NA())</f>
        <v>141</v>
      </c>
      <c r="M99">
        <v>99</v>
      </c>
    </row>
    <row r="100" spans="1:13">
      <c r="A100" s="1">
        <v>44660</v>
      </c>
      <c r="B100" s="2">
        <f t="shared" si="1"/>
        <v>13</v>
      </c>
      <c r="C100" s="3" cm="1">
        <f t="array" ref="C100">IFERROR(_xlfn.XLOOKUP(2000,_xlfn.BYROW(ROW(100:259),_xlfn.LAMBDA(_xlpm.in,SUMIF(M100:M259,"&lt;="&amp;_xlpm.in,B100:B259))),A100:A259,,1)-A100+1,NA())</f>
        <v>141</v>
      </c>
      <c r="M100">
        <v>100</v>
      </c>
    </row>
    <row r="101" spans="1:13">
      <c r="A101" s="1">
        <v>44661</v>
      </c>
      <c r="B101" s="2">
        <f t="shared" si="1"/>
        <v>13</v>
      </c>
      <c r="C101" s="3" cm="1">
        <f t="array" ref="C101">IFERROR(_xlfn.XLOOKUP(2000,_xlfn.BYROW(ROW(101:260),_xlfn.LAMBDA(_xlpm.in,SUMIF(M101:M260,"&lt;="&amp;_xlpm.in,B101:B260))),A101:A260,,1)-A101+1,NA())</f>
        <v>140</v>
      </c>
      <c r="M101">
        <v>101</v>
      </c>
    </row>
    <row r="102" spans="1:13">
      <c r="A102" s="1">
        <v>44662</v>
      </c>
      <c r="B102" s="2">
        <f t="shared" si="1"/>
        <v>13</v>
      </c>
      <c r="C102" s="3" cm="1">
        <f t="array" ref="C102">IFERROR(_xlfn.XLOOKUP(2000,_xlfn.BYROW(ROW(102:261),_xlfn.LAMBDA(_xlpm.in,SUMIF(M102:M261,"&lt;="&amp;_xlpm.in,B102:B261))),A102:A261,,1)-A102+1,NA())</f>
        <v>140</v>
      </c>
      <c r="M102">
        <v>102</v>
      </c>
    </row>
    <row r="103" spans="1:13">
      <c r="A103" s="1">
        <v>44663</v>
      </c>
      <c r="B103" s="2">
        <f t="shared" si="1"/>
        <v>13</v>
      </c>
      <c r="C103" s="3" cm="1">
        <f t="array" ref="C103">IFERROR(_xlfn.XLOOKUP(2000,_xlfn.BYROW(ROW(103:262),_xlfn.LAMBDA(_xlpm.in,SUMIF(M103:M262,"&lt;="&amp;_xlpm.in,B103:B262))),A103:A262,,1)-A103+1,NA())</f>
        <v>140</v>
      </c>
      <c r="M103">
        <v>103</v>
      </c>
    </row>
    <row r="104" spans="1:13">
      <c r="A104" s="1">
        <v>44664</v>
      </c>
      <c r="B104" s="2">
        <f t="shared" si="1"/>
        <v>13</v>
      </c>
      <c r="C104" s="3" cm="1">
        <f t="array" ref="C104">IFERROR(_xlfn.XLOOKUP(2000,_xlfn.BYROW(ROW(104:263),_xlfn.LAMBDA(_xlpm.in,SUMIF(M104:M263,"&lt;="&amp;_xlpm.in,B104:B263))),A104:A263,,1)-A104+1,NA())</f>
        <v>140</v>
      </c>
      <c r="M104">
        <v>104</v>
      </c>
    </row>
    <row r="105" spans="1:13">
      <c r="A105" s="1">
        <v>44665</v>
      </c>
      <c r="B105" s="2">
        <f t="shared" si="1"/>
        <v>13</v>
      </c>
      <c r="C105" s="3" cm="1">
        <f t="array" ref="C105">IFERROR(_xlfn.XLOOKUP(2000,_xlfn.BYROW(ROW(105:264),_xlfn.LAMBDA(_xlpm.in,SUMIF(M105:M264,"&lt;="&amp;_xlpm.in,B105:B264))),A105:A264,,1)-A105+1,NA())</f>
        <v>140</v>
      </c>
      <c r="M105">
        <v>105</v>
      </c>
    </row>
    <row r="106" spans="1:13">
      <c r="A106" s="1">
        <v>44666</v>
      </c>
      <c r="B106" s="2">
        <f t="shared" si="1"/>
        <v>13</v>
      </c>
      <c r="C106" s="3" cm="1">
        <f t="array" ref="C106">IFERROR(_xlfn.XLOOKUP(2000,_xlfn.BYROW(ROW(106:265),_xlfn.LAMBDA(_xlpm.in,SUMIF(M106:M265,"&lt;="&amp;_xlpm.in,B106:B265))),A106:A265,,1)-A106+1,NA())</f>
        <v>140</v>
      </c>
      <c r="M106">
        <v>106</v>
      </c>
    </row>
    <row r="107" spans="1:13">
      <c r="A107" s="1">
        <v>44667</v>
      </c>
      <c r="B107" s="2">
        <f t="shared" si="1"/>
        <v>13</v>
      </c>
      <c r="C107" s="3" cm="1">
        <f t="array" ref="C107">IFERROR(_xlfn.XLOOKUP(2000,_xlfn.BYROW(ROW(107:266),_xlfn.LAMBDA(_xlpm.in,SUMIF(M107:M266,"&lt;="&amp;_xlpm.in,B107:B266))),A107:A266,,1)-A107+1,NA())</f>
        <v>140</v>
      </c>
      <c r="M107">
        <v>107</v>
      </c>
    </row>
    <row r="108" spans="1:13">
      <c r="A108" s="1">
        <v>44668</v>
      </c>
      <c r="B108" s="2">
        <f t="shared" si="1"/>
        <v>13</v>
      </c>
      <c r="C108" s="3" cm="1">
        <f t="array" ref="C108">IFERROR(_xlfn.XLOOKUP(2000,_xlfn.BYROW(ROW(108:267),_xlfn.LAMBDA(_xlpm.in,SUMIF(M108:M267,"&lt;="&amp;_xlpm.in,B108:B267))),A108:A267,,1)-A108+1,NA())</f>
        <v>140</v>
      </c>
      <c r="M108">
        <v>108</v>
      </c>
    </row>
    <row r="109" spans="1:13">
      <c r="A109" s="1">
        <v>44669</v>
      </c>
      <c r="B109" s="2">
        <f t="shared" si="1"/>
        <v>13</v>
      </c>
      <c r="C109" s="3" cm="1">
        <f t="array" ref="C109">IFERROR(_xlfn.XLOOKUP(2000,_xlfn.BYROW(ROW(109:268),_xlfn.LAMBDA(_xlpm.in,SUMIF(M109:M268,"&lt;="&amp;_xlpm.in,B109:B268))),A109:A268,,1)-A109+1,NA())</f>
        <v>140</v>
      </c>
      <c r="M109">
        <v>109</v>
      </c>
    </row>
    <row r="110" spans="1:13">
      <c r="A110" s="1">
        <v>44670</v>
      </c>
      <c r="B110" s="2">
        <f t="shared" si="1"/>
        <v>13</v>
      </c>
      <c r="C110" s="3" cm="1">
        <f t="array" ref="C110">IFERROR(_xlfn.XLOOKUP(2000,_xlfn.BYROW(ROW(110:269),_xlfn.LAMBDA(_xlpm.in,SUMIF(M110:M269,"&lt;="&amp;_xlpm.in,B110:B269))),A110:A269,,1)-A110+1,NA())</f>
        <v>140</v>
      </c>
      <c r="M110">
        <v>110</v>
      </c>
    </row>
    <row r="111" spans="1:13">
      <c r="A111" s="1">
        <v>44671</v>
      </c>
      <c r="B111" s="2">
        <f t="shared" si="1"/>
        <v>13</v>
      </c>
      <c r="C111" s="3" cm="1">
        <f t="array" ref="C111">IFERROR(_xlfn.XLOOKUP(2000,_xlfn.BYROW(ROW(111:270),_xlfn.LAMBDA(_xlpm.in,SUMIF(M111:M270,"&lt;="&amp;_xlpm.in,B111:B270))),A111:A270,,1)-A111+1,NA())</f>
        <v>140</v>
      </c>
      <c r="M111">
        <v>111</v>
      </c>
    </row>
    <row r="112" spans="1:13">
      <c r="A112" s="1">
        <v>44672</v>
      </c>
      <c r="B112" s="2">
        <f t="shared" si="1"/>
        <v>13</v>
      </c>
      <c r="C112" s="3" cm="1">
        <f t="array" ref="C112">IFERROR(_xlfn.XLOOKUP(2000,_xlfn.BYROW(ROW(112:271),_xlfn.LAMBDA(_xlpm.in,SUMIF(M112:M271,"&lt;="&amp;_xlpm.in,B112:B271))),A112:A271,,1)-A112+1,NA())</f>
        <v>140</v>
      </c>
      <c r="M112">
        <v>112</v>
      </c>
    </row>
    <row r="113" spans="1:13">
      <c r="A113" s="1">
        <v>44673</v>
      </c>
      <c r="B113" s="2">
        <f t="shared" si="1"/>
        <v>13</v>
      </c>
      <c r="C113" s="3" cm="1">
        <f t="array" ref="C113">IFERROR(_xlfn.XLOOKUP(2000,_xlfn.BYROW(ROW(113:272),_xlfn.LAMBDA(_xlpm.in,SUMIF(M113:M272,"&lt;="&amp;_xlpm.in,B113:B272))),A113:A272,,1)-A113+1,NA())</f>
        <v>140</v>
      </c>
      <c r="M113">
        <v>113</v>
      </c>
    </row>
    <row r="114" spans="1:13">
      <c r="A114" s="1">
        <v>44674</v>
      </c>
      <c r="B114" s="2">
        <f t="shared" si="1"/>
        <v>13</v>
      </c>
      <c r="C114" s="3" cm="1">
        <f t="array" ref="C114">IFERROR(_xlfn.XLOOKUP(2000,_xlfn.BYROW(ROW(114:273),_xlfn.LAMBDA(_xlpm.in,SUMIF(M114:M273,"&lt;="&amp;_xlpm.in,B114:B273))),A114:A273,,1)-A114+1,NA())</f>
        <v>140</v>
      </c>
      <c r="M114">
        <v>114</v>
      </c>
    </row>
    <row r="115" spans="1:13">
      <c r="A115" s="1">
        <v>44675</v>
      </c>
      <c r="B115" s="2">
        <f t="shared" si="1"/>
        <v>13</v>
      </c>
      <c r="C115" s="3" cm="1">
        <f t="array" ref="C115">IFERROR(_xlfn.XLOOKUP(2000,_xlfn.BYROW(ROW(115:274),_xlfn.LAMBDA(_xlpm.in,SUMIF(M115:M274,"&lt;="&amp;_xlpm.in,B115:B274))),A115:A274,,1)-A115+1,NA())</f>
        <v>140</v>
      </c>
      <c r="M115">
        <v>115</v>
      </c>
    </row>
    <row r="116" spans="1:13">
      <c r="A116" s="1">
        <v>44676</v>
      </c>
      <c r="B116" s="2">
        <f t="shared" si="1"/>
        <v>13</v>
      </c>
      <c r="C116" s="3" cm="1">
        <f t="array" ref="C116">IFERROR(_xlfn.XLOOKUP(2000,_xlfn.BYROW(ROW(116:275),_xlfn.LAMBDA(_xlpm.in,SUMIF(M116:M275,"&lt;="&amp;_xlpm.in,B116:B275))),A116:A275,,1)-A116+1,NA())</f>
        <v>140</v>
      </c>
      <c r="M116">
        <v>116</v>
      </c>
    </row>
    <row r="117" spans="1:13">
      <c r="A117" s="1">
        <v>44677</v>
      </c>
      <c r="B117" s="2">
        <f t="shared" si="1"/>
        <v>13</v>
      </c>
      <c r="C117" s="3" cm="1">
        <f t="array" ref="C117">IFERROR(_xlfn.XLOOKUP(2000,_xlfn.BYROW(ROW(117:276),_xlfn.LAMBDA(_xlpm.in,SUMIF(M117:M276,"&lt;="&amp;_xlpm.in,B117:B276))),A117:A276,,1)-A117+1,NA())</f>
        <v>140</v>
      </c>
      <c r="M117">
        <v>117</v>
      </c>
    </row>
    <row r="118" spans="1:13">
      <c r="A118" s="1">
        <v>44678</v>
      </c>
      <c r="B118" s="2">
        <f t="shared" si="1"/>
        <v>13</v>
      </c>
      <c r="C118" s="3" cm="1">
        <f t="array" ref="C118">IFERROR(_xlfn.XLOOKUP(2000,_xlfn.BYROW(ROW(118:277),_xlfn.LAMBDA(_xlpm.in,SUMIF(M118:M277,"&lt;="&amp;_xlpm.in,B118:B277))),A118:A277,,1)-A118+1,NA())</f>
        <v>140</v>
      </c>
      <c r="M118">
        <v>118</v>
      </c>
    </row>
    <row r="119" spans="1:13">
      <c r="A119" s="1">
        <v>44679</v>
      </c>
      <c r="B119" s="2">
        <f t="shared" si="1"/>
        <v>13</v>
      </c>
      <c r="C119" s="3" cm="1">
        <f t="array" ref="C119">IFERROR(_xlfn.XLOOKUP(2000,_xlfn.BYROW(ROW(119:278),_xlfn.LAMBDA(_xlpm.in,SUMIF(M119:M278,"&lt;="&amp;_xlpm.in,B119:B278))),A119:A278,,1)-A119+1,NA())</f>
        <v>140</v>
      </c>
      <c r="M119">
        <v>119</v>
      </c>
    </row>
    <row r="120" spans="1:13">
      <c r="A120" s="1">
        <v>44680</v>
      </c>
      <c r="B120" s="2">
        <f t="shared" si="1"/>
        <v>13</v>
      </c>
      <c r="C120" s="3" cm="1">
        <f t="array" ref="C120">IFERROR(_xlfn.XLOOKUP(2000,_xlfn.BYROW(ROW(120:279),_xlfn.LAMBDA(_xlpm.in,SUMIF(M120:M279,"&lt;="&amp;_xlpm.in,B120:B279))),A120:A279,,1)-A120+1,NA())</f>
        <v>140</v>
      </c>
      <c r="M120">
        <v>120</v>
      </c>
    </row>
    <row r="121" spans="1:13">
      <c r="A121" s="1">
        <v>44681</v>
      </c>
      <c r="B121" s="2">
        <f t="shared" si="1"/>
        <v>13</v>
      </c>
      <c r="C121" s="3" cm="1">
        <f t="array" ref="C121">IFERROR(_xlfn.XLOOKUP(2000,_xlfn.BYROW(ROW(121:280),_xlfn.LAMBDA(_xlpm.in,SUMIF(M121:M280,"&lt;="&amp;_xlpm.in,B121:B280))),A121:A280,,1)-A121+1,NA())</f>
        <v>140</v>
      </c>
      <c r="M121">
        <v>121</v>
      </c>
    </row>
    <row r="122" spans="1:13">
      <c r="A122" s="1">
        <v>44682</v>
      </c>
      <c r="B122" s="2">
        <f t="shared" si="1"/>
        <v>14</v>
      </c>
      <c r="C122" s="3" cm="1">
        <f t="array" ref="C122">IFERROR(_xlfn.XLOOKUP(2000,_xlfn.BYROW(ROW(122:281),_xlfn.LAMBDA(_xlpm.in,SUMIF(M122:M281,"&lt;="&amp;_xlpm.in,B122:B281))),A122:A281,,1)-A122+1,NA())</f>
        <v>140</v>
      </c>
      <c r="M122">
        <v>122</v>
      </c>
    </row>
    <row r="123" spans="1:13">
      <c r="A123" s="1">
        <v>44683</v>
      </c>
      <c r="B123" s="2">
        <f t="shared" si="1"/>
        <v>14</v>
      </c>
      <c r="C123" s="3" cm="1">
        <f t="array" ref="C123">IFERROR(_xlfn.XLOOKUP(2000,_xlfn.BYROW(ROW(123:282),_xlfn.LAMBDA(_xlpm.in,SUMIF(M123:M282,"&lt;="&amp;_xlpm.in,B123:B282))),A123:A282,,1)-A123+1,NA())</f>
        <v>140</v>
      </c>
      <c r="M123">
        <v>123</v>
      </c>
    </row>
    <row r="124" spans="1:13">
      <c r="A124" s="1">
        <v>44684</v>
      </c>
      <c r="B124" s="2">
        <f t="shared" si="1"/>
        <v>14</v>
      </c>
      <c r="C124" s="3" cm="1">
        <f t="array" ref="C124">IFERROR(_xlfn.XLOOKUP(2000,_xlfn.BYROW(ROW(124:283),_xlfn.LAMBDA(_xlpm.in,SUMIF(M124:M283,"&lt;="&amp;_xlpm.in,B124:B283))),A124:A283,,1)-A124+1,NA())</f>
        <v>140</v>
      </c>
      <c r="M124">
        <v>124</v>
      </c>
    </row>
    <row r="125" spans="1:13">
      <c r="A125" s="1">
        <v>44685</v>
      </c>
      <c r="B125" s="2">
        <f t="shared" si="1"/>
        <v>14</v>
      </c>
      <c r="C125" s="3" cm="1">
        <f t="array" ref="C125">IFERROR(_xlfn.XLOOKUP(2000,_xlfn.BYROW(ROW(125:284),_xlfn.LAMBDA(_xlpm.in,SUMIF(M125:M284,"&lt;="&amp;_xlpm.in,B125:B284))),A125:A284,,1)-A125+1,NA())</f>
        <v>140</v>
      </c>
      <c r="M125">
        <v>125</v>
      </c>
    </row>
    <row r="126" spans="1:13">
      <c r="A126" s="1">
        <v>44686</v>
      </c>
      <c r="B126" s="2">
        <f t="shared" si="1"/>
        <v>14</v>
      </c>
      <c r="C126" s="3" cm="1">
        <f t="array" ref="C126">IFERROR(_xlfn.XLOOKUP(2000,_xlfn.BYROW(ROW(126:285),_xlfn.LAMBDA(_xlpm.in,SUMIF(M126:M285,"&lt;="&amp;_xlpm.in,B126:B285))),A126:A285,,1)-A126+1,NA())</f>
        <v>140</v>
      </c>
      <c r="M126">
        <v>126</v>
      </c>
    </row>
    <row r="127" spans="1:13">
      <c r="A127" s="1">
        <v>44687</v>
      </c>
      <c r="B127" s="2">
        <f t="shared" si="1"/>
        <v>14</v>
      </c>
      <c r="C127" s="3" cm="1">
        <f t="array" ref="C127">IFERROR(_xlfn.XLOOKUP(2000,_xlfn.BYROW(ROW(127:286),_xlfn.LAMBDA(_xlpm.in,SUMIF(M127:M286,"&lt;="&amp;_xlpm.in,B127:B286))),A127:A286,,1)-A127+1,NA())</f>
        <v>141</v>
      </c>
      <c r="M127">
        <v>127</v>
      </c>
    </row>
    <row r="128" spans="1:13">
      <c r="A128" s="1">
        <v>44688</v>
      </c>
      <c r="B128" s="2">
        <f t="shared" si="1"/>
        <v>14</v>
      </c>
      <c r="C128" s="3" cm="1">
        <f t="array" ref="C128">IFERROR(_xlfn.XLOOKUP(2000,_xlfn.BYROW(ROW(128:287),_xlfn.LAMBDA(_xlpm.in,SUMIF(M128:M287,"&lt;="&amp;_xlpm.in,B128:B287))),A128:A287,,1)-A128+1,NA())</f>
        <v>141</v>
      </c>
      <c r="M128">
        <v>128</v>
      </c>
    </row>
    <row r="129" spans="1:13">
      <c r="A129" s="1">
        <v>44689</v>
      </c>
      <c r="B129" s="2">
        <f t="shared" si="1"/>
        <v>14</v>
      </c>
      <c r="C129" s="3" cm="1">
        <f t="array" ref="C129">IFERROR(_xlfn.XLOOKUP(2000,_xlfn.BYROW(ROW(129:288),_xlfn.LAMBDA(_xlpm.in,SUMIF(M129:M288,"&lt;="&amp;_xlpm.in,B129:B288))),A129:A288,,1)-A129+1,NA())</f>
        <v>141</v>
      </c>
      <c r="M129">
        <v>129</v>
      </c>
    </row>
    <row r="130" spans="1:13">
      <c r="A130" s="1">
        <v>44690</v>
      </c>
      <c r="B130" s="2">
        <f t="shared" si="1"/>
        <v>14</v>
      </c>
      <c r="C130" s="3" cm="1">
        <f t="array" ref="C130">IFERROR(_xlfn.XLOOKUP(2000,_xlfn.BYROW(ROW(130:289),_xlfn.LAMBDA(_xlpm.in,SUMIF(M130:M289,"&lt;="&amp;_xlpm.in,B130:B289))),A130:A289,,1)-A130+1,NA())</f>
        <v>141</v>
      </c>
      <c r="M130">
        <v>130</v>
      </c>
    </row>
    <row r="131" spans="1:13">
      <c r="A131" s="1">
        <v>44691</v>
      </c>
      <c r="B131" s="2">
        <f t="shared" ref="B131:B182" si="2">MONTH(A131)+9</f>
        <v>14</v>
      </c>
      <c r="C131" s="3" cm="1">
        <f t="array" ref="C131">IFERROR(_xlfn.XLOOKUP(2000,_xlfn.BYROW(ROW(131:290),_xlfn.LAMBDA(_xlpm.in,SUMIF(M131:M290,"&lt;="&amp;_xlpm.in,B131:B290))),A131:A290,,1)-A131+1,NA())</f>
        <v>141</v>
      </c>
      <c r="M131">
        <v>131</v>
      </c>
    </row>
    <row r="132" spans="1:13">
      <c r="A132" s="1">
        <v>44692</v>
      </c>
      <c r="B132" s="2">
        <f t="shared" si="2"/>
        <v>14</v>
      </c>
      <c r="C132" s="3" cm="1">
        <f t="array" ref="C132">IFERROR(_xlfn.XLOOKUP(2000,_xlfn.BYROW(ROW(132:291),_xlfn.LAMBDA(_xlpm.in,SUMIF(M132:M291,"&lt;="&amp;_xlpm.in,B132:B291))),A132:A291,,1)-A132+1,NA())</f>
        <v>141</v>
      </c>
      <c r="M132">
        <v>132</v>
      </c>
    </row>
    <row r="133" spans="1:13">
      <c r="A133" s="1">
        <v>44693</v>
      </c>
      <c r="B133" s="2">
        <f t="shared" si="2"/>
        <v>14</v>
      </c>
      <c r="C133" s="3" cm="1">
        <f t="array" ref="C133">IFERROR(_xlfn.XLOOKUP(2000,_xlfn.BYROW(ROW(133:292),_xlfn.LAMBDA(_xlpm.in,SUMIF(M133:M292,"&lt;="&amp;_xlpm.in,B133:B292))),A133:A292,,1)-A133+1,NA())</f>
        <v>141</v>
      </c>
      <c r="M133">
        <v>133</v>
      </c>
    </row>
    <row r="134" spans="1:13">
      <c r="A134" s="1">
        <v>44694</v>
      </c>
      <c r="B134" s="2">
        <f t="shared" si="2"/>
        <v>14</v>
      </c>
      <c r="C134" s="3" cm="1">
        <f t="array" ref="C134">IFERROR(_xlfn.XLOOKUP(2000,_xlfn.BYROW(ROW(134:293),_xlfn.LAMBDA(_xlpm.in,SUMIF(M134:M293,"&lt;="&amp;_xlpm.in,B134:B293))),A134:A293,,1)-A134+1,NA())</f>
        <v>141</v>
      </c>
      <c r="M134">
        <v>134</v>
      </c>
    </row>
    <row r="135" spans="1:13">
      <c r="A135" s="1">
        <v>44695</v>
      </c>
      <c r="B135" s="2">
        <f t="shared" si="2"/>
        <v>14</v>
      </c>
      <c r="C135" s="3" cm="1">
        <f t="array" ref="C135">IFERROR(_xlfn.XLOOKUP(2000,_xlfn.BYROW(ROW(135:294),_xlfn.LAMBDA(_xlpm.in,SUMIF(M135:M294,"&lt;="&amp;_xlpm.in,B135:B294))),A135:A294,,1)-A135+1,NA())</f>
        <v>141</v>
      </c>
      <c r="M135">
        <v>135</v>
      </c>
    </row>
    <row r="136" spans="1:13">
      <c r="A136" s="1">
        <v>44696</v>
      </c>
      <c r="B136" s="2">
        <f t="shared" si="2"/>
        <v>14</v>
      </c>
      <c r="C136" s="3" cm="1">
        <f t="array" ref="C136">IFERROR(_xlfn.XLOOKUP(2000,_xlfn.BYROW(ROW(136:295),_xlfn.LAMBDA(_xlpm.in,SUMIF(M136:M295,"&lt;="&amp;_xlpm.in,B136:B295))),A136:A295,,1)-A136+1,NA())</f>
        <v>141</v>
      </c>
      <c r="M136">
        <v>136</v>
      </c>
    </row>
    <row r="137" spans="1:13">
      <c r="A137" s="1">
        <v>44697</v>
      </c>
      <c r="B137" s="2">
        <f t="shared" si="2"/>
        <v>14</v>
      </c>
      <c r="C137" s="3" cm="1">
        <f t="array" ref="C137">IFERROR(_xlfn.XLOOKUP(2000,_xlfn.BYROW(ROW(137:296),_xlfn.LAMBDA(_xlpm.in,SUMIF(M137:M296,"&lt;="&amp;_xlpm.in,B137:B296))),A137:A296,,1)-A137+1,NA())</f>
        <v>142</v>
      </c>
      <c r="M137">
        <v>137</v>
      </c>
    </row>
    <row r="138" spans="1:13">
      <c r="A138" s="1">
        <v>44698</v>
      </c>
      <c r="B138" s="2">
        <f t="shared" si="2"/>
        <v>14</v>
      </c>
      <c r="C138" s="3" cm="1">
        <f t="array" ref="C138">IFERROR(_xlfn.XLOOKUP(2000,_xlfn.BYROW(ROW(138:297),_xlfn.LAMBDA(_xlpm.in,SUMIF(M138:M297,"&lt;="&amp;_xlpm.in,B138:B297))),A138:A297,,1)-A138+1,NA())</f>
        <v>142</v>
      </c>
      <c r="M138">
        <v>138</v>
      </c>
    </row>
    <row r="139" spans="1:13">
      <c r="A139" s="1">
        <v>44699</v>
      </c>
      <c r="B139" s="2">
        <f t="shared" si="2"/>
        <v>14</v>
      </c>
      <c r="C139" s="3" cm="1">
        <f t="array" ref="C139">IFERROR(_xlfn.XLOOKUP(2000,_xlfn.BYROW(ROW(139:298),_xlfn.LAMBDA(_xlpm.in,SUMIF(M139:M298,"&lt;="&amp;_xlpm.in,B139:B298))),A139:A298,,1)-A139+1,NA())</f>
        <v>142</v>
      </c>
      <c r="M139">
        <v>139</v>
      </c>
    </row>
    <row r="140" spans="1:13">
      <c r="A140" s="1">
        <v>44700</v>
      </c>
      <c r="B140" s="2">
        <f t="shared" si="2"/>
        <v>14</v>
      </c>
      <c r="C140" s="3" cm="1">
        <f t="array" ref="C140">IFERROR(_xlfn.XLOOKUP(2000,_xlfn.BYROW(ROW(140:299),_xlfn.LAMBDA(_xlpm.in,SUMIF(M140:M299,"&lt;="&amp;_xlpm.in,B140:B299))),A140:A299,,1)-A140+1,NA())</f>
        <v>142</v>
      </c>
      <c r="M140">
        <v>140</v>
      </c>
    </row>
    <row r="141" spans="1:13">
      <c r="A141" s="1">
        <v>44701</v>
      </c>
      <c r="B141" s="2">
        <f t="shared" si="2"/>
        <v>14</v>
      </c>
      <c r="C141" s="3" cm="1">
        <f t="array" ref="C141">IFERROR(_xlfn.XLOOKUP(2000,_xlfn.BYROW(ROW(141:300),_xlfn.LAMBDA(_xlpm.in,SUMIF(M141:M300,"&lt;="&amp;_xlpm.in,B141:B300))),A141:A300,,1)-A141+1,NA())</f>
        <v>142</v>
      </c>
      <c r="M141">
        <v>141</v>
      </c>
    </row>
    <row r="142" spans="1:13">
      <c r="A142" s="1">
        <v>44702</v>
      </c>
      <c r="B142" s="2">
        <f t="shared" si="2"/>
        <v>14</v>
      </c>
      <c r="C142" s="3" cm="1">
        <f t="array" ref="C142">IFERROR(_xlfn.XLOOKUP(2000,_xlfn.BYROW(ROW(142:301),_xlfn.LAMBDA(_xlpm.in,SUMIF(M142:M301,"&lt;="&amp;_xlpm.in,B142:B301))),A142:A301,,1)-A142+1,NA())</f>
        <v>142</v>
      </c>
      <c r="M142">
        <v>142</v>
      </c>
    </row>
    <row r="143" spans="1:13">
      <c r="A143" s="1">
        <v>44703</v>
      </c>
      <c r="B143" s="2">
        <f t="shared" si="2"/>
        <v>14</v>
      </c>
      <c r="C143" s="3" cm="1">
        <f t="array" ref="C143">IFERROR(_xlfn.XLOOKUP(2000,_xlfn.BYROW(ROW(143:302),_xlfn.LAMBDA(_xlpm.in,SUMIF(M143:M302,"&lt;="&amp;_xlpm.in,B143:B302))),A143:A302,,1)-A143+1,NA())</f>
        <v>143</v>
      </c>
      <c r="M143">
        <v>143</v>
      </c>
    </row>
    <row r="144" spans="1:13">
      <c r="A144" s="1">
        <v>44704</v>
      </c>
      <c r="B144" s="2">
        <f t="shared" si="2"/>
        <v>14</v>
      </c>
      <c r="C144" s="3" cm="1">
        <f t="array" ref="C144">IFERROR(_xlfn.XLOOKUP(2000,_xlfn.BYROW(ROW(144:303),_xlfn.LAMBDA(_xlpm.in,SUMIF(M144:M303,"&lt;="&amp;_xlpm.in,B144:B303))),A144:A303,,1)-A144+1,NA())</f>
        <v>143</v>
      </c>
      <c r="M144">
        <v>144</v>
      </c>
    </row>
    <row r="145" spans="1:13">
      <c r="A145" s="1">
        <v>44705</v>
      </c>
      <c r="B145" s="2">
        <f t="shared" si="2"/>
        <v>14</v>
      </c>
      <c r="C145" s="3" cm="1">
        <f t="array" ref="C145">IFERROR(_xlfn.XLOOKUP(2000,_xlfn.BYROW(ROW(145:304),_xlfn.LAMBDA(_xlpm.in,SUMIF(M145:M304,"&lt;="&amp;_xlpm.in,B145:B304))),A145:A304,,1)-A145+1,NA())</f>
        <v>143</v>
      </c>
      <c r="M145">
        <v>145</v>
      </c>
    </row>
    <row r="146" spans="1:13">
      <c r="A146" s="1">
        <v>44706</v>
      </c>
      <c r="B146" s="2">
        <f t="shared" si="2"/>
        <v>14</v>
      </c>
      <c r="C146" s="3" cm="1">
        <f t="array" ref="C146">IFERROR(_xlfn.XLOOKUP(2000,_xlfn.BYROW(ROW(146:305),_xlfn.LAMBDA(_xlpm.in,SUMIF(M146:M305,"&lt;="&amp;_xlpm.in,B146:B305))),A146:A305,,1)-A146+1,NA())</f>
        <v>143</v>
      </c>
      <c r="M146">
        <v>146</v>
      </c>
    </row>
    <row r="147" spans="1:13">
      <c r="A147" s="1">
        <v>44707</v>
      </c>
      <c r="B147" s="2">
        <f t="shared" si="2"/>
        <v>14</v>
      </c>
      <c r="C147" s="3" cm="1">
        <f t="array" ref="C147">IFERROR(_xlfn.XLOOKUP(2000,_xlfn.BYROW(ROW(147:306),_xlfn.LAMBDA(_xlpm.in,SUMIF(M147:M306,"&lt;="&amp;_xlpm.in,B147:B306))),A147:A306,,1)-A147+1,NA())</f>
        <v>143</v>
      </c>
      <c r="M147">
        <v>147</v>
      </c>
    </row>
    <row r="148" spans="1:13">
      <c r="A148" s="1">
        <v>44708</v>
      </c>
      <c r="B148" s="2">
        <f t="shared" si="2"/>
        <v>14</v>
      </c>
      <c r="C148" s="3" cm="1">
        <f t="array" ref="C148">IFERROR(_xlfn.XLOOKUP(2000,_xlfn.BYROW(ROW(148:307),_xlfn.LAMBDA(_xlpm.in,SUMIF(M148:M307,"&lt;="&amp;_xlpm.in,B148:B307))),A148:A307,,1)-A148+1,NA())</f>
        <v>143</v>
      </c>
      <c r="M148">
        <v>148</v>
      </c>
    </row>
    <row r="149" spans="1:13">
      <c r="A149" s="1">
        <v>44709</v>
      </c>
      <c r="B149" s="2">
        <f t="shared" si="2"/>
        <v>14</v>
      </c>
      <c r="C149" s="3" cm="1">
        <f t="array" ref="C149">IFERROR(_xlfn.XLOOKUP(2000,_xlfn.BYROW(ROW(149:308),_xlfn.LAMBDA(_xlpm.in,SUMIF(M149:M308,"&lt;="&amp;_xlpm.in,B149:B308))),A149:A308,,1)-A149+1,NA())</f>
        <v>144</v>
      </c>
      <c r="M149">
        <v>149</v>
      </c>
    </row>
    <row r="150" spans="1:13">
      <c r="A150" s="1">
        <v>44710</v>
      </c>
      <c r="B150" s="2">
        <f t="shared" si="2"/>
        <v>14</v>
      </c>
      <c r="C150" s="3" cm="1">
        <f t="array" ref="C150">IFERROR(_xlfn.XLOOKUP(2000,_xlfn.BYROW(ROW(150:309),_xlfn.LAMBDA(_xlpm.in,SUMIF(M150:M309,"&lt;="&amp;_xlpm.in,B150:B309))),A150:A309,,1)-A150+1,NA())</f>
        <v>144</v>
      </c>
      <c r="M150">
        <v>150</v>
      </c>
    </row>
    <row r="151" spans="1:13">
      <c r="A151" s="1">
        <v>44711</v>
      </c>
      <c r="B151" s="2">
        <f t="shared" si="2"/>
        <v>14</v>
      </c>
      <c r="C151" s="3" cm="1">
        <f t="array" ref="C151">IFERROR(_xlfn.XLOOKUP(2000,_xlfn.BYROW(ROW(151:310),_xlfn.LAMBDA(_xlpm.in,SUMIF(M151:M310,"&lt;="&amp;_xlpm.in,B151:B310))),A151:A310,,1)-A151+1,NA())</f>
        <v>144</v>
      </c>
      <c r="M151">
        <v>151</v>
      </c>
    </row>
    <row r="152" spans="1:13">
      <c r="A152" s="1">
        <v>44712</v>
      </c>
      <c r="B152" s="2">
        <f t="shared" si="2"/>
        <v>14</v>
      </c>
      <c r="C152" s="3" cm="1">
        <f t="array" ref="C152">IFERROR(_xlfn.XLOOKUP(2000,_xlfn.BYROW(ROW(152:311),_xlfn.LAMBDA(_xlpm.in,SUMIF(M152:M311,"&lt;="&amp;_xlpm.in,B152:B311))),A152:A311,,1)-A152+1,NA())</f>
        <v>144</v>
      </c>
      <c r="M152">
        <v>152</v>
      </c>
    </row>
    <row r="153" spans="1:13">
      <c r="A153" s="1">
        <v>44713</v>
      </c>
      <c r="B153" s="2">
        <f t="shared" si="2"/>
        <v>15</v>
      </c>
      <c r="C153" s="3" cm="1">
        <f t="array" ref="C153">IFERROR(_xlfn.XLOOKUP(2000,_xlfn.BYROW(ROW(153:312),_xlfn.LAMBDA(_xlpm.in,SUMIF(M153:M312,"&lt;="&amp;_xlpm.in,B153:B312))),A153:A312,,1)-A153+1,NA())</f>
        <v>144</v>
      </c>
      <c r="M153">
        <v>153</v>
      </c>
    </row>
    <row r="154" spans="1:13">
      <c r="A154" s="1">
        <v>44714</v>
      </c>
      <c r="B154" s="2">
        <f t="shared" si="2"/>
        <v>15</v>
      </c>
      <c r="C154" s="3" cm="1">
        <f t="array" ref="C154">IFERROR(_xlfn.XLOOKUP(2000,_xlfn.BYROW(ROW(154:313),_xlfn.LAMBDA(_xlpm.in,SUMIF(M154:M313,"&lt;="&amp;_xlpm.in,B154:B313))),A154:A313,,1)-A154+1,NA())</f>
        <v>144</v>
      </c>
      <c r="M154">
        <v>154</v>
      </c>
    </row>
    <row r="155" spans="1:13">
      <c r="A155" s="1">
        <v>44715</v>
      </c>
      <c r="B155" s="2">
        <f t="shared" si="2"/>
        <v>15</v>
      </c>
      <c r="C155" s="3" cm="1">
        <f t="array" ref="C155">IFERROR(_xlfn.XLOOKUP(2000,_xlfn.BYROW(ROW(155:314),_xlfn.LAMBDA(_xlpm.in,SUMIF(M155:M314,"&lt;="&amp;_xlpm.in,B155:B314))),A155:A314,,1)-A155+1,NA())</f>
        <v>145</v>
      </c>
      <c r="M155">
        <v>155</v>
      </c>
    </row>
    <row r="156" spans="1:13">
      <c r="A156" s="1">
        <v>44716</v>
      </c>
      <c r="B156" s="2">
        <f t="shared" si="2"/>
        <v>15</v>
      </c>
      <c r="C156" s="3" cm="1">
        <f t="array" ref="C156">IFERROR(_xlfn.XLOOKUP(2000,_xlfn.BYROW(ROW(156:315),_xlfn.LAMBDA(_xlpm.in,SUMIF(M156:M315,"&lt;="&amp;_xlpm.in,B156:B315))),A156:A315,,1)-A156+1,NA())</f>
        <v>145</v>
      </c>
      <c r="M156">
        <v>156</v>
      </c>
    </row>
    <row r="157" spans="1:13">
      <c r="A157" s="1">
        <v>44717</v>
      </c>
      <c r="B157" s="2">
        <f t="shared" si="2"/>
        <v>15</v>
      </c>
      <c r="C157" s="3" cm="1">
        <f t="array" ref="C157">IFERROR(_xlfn.XLOOKUP(2000,_xlfn.BYROW(ROW(157:316),_xlfn.LAMBDA(_xlpm.in,SUMIF(M157:M316,"&lt;="&amp;_xlpm.in,B157:B316))),A157:A316,,1)-A157+1,NA())</f>
        <v>145</v>
      </c>
      <c r="M157">
        <v>157</v>
      </c>
    </row>
    <row r="158" spans="1:13">
      <c r="A158" s="1">
        <v>44718</v>
      </c>
      <c r="B158" s="2">
        <f t="shared" si="2"/>
        <v>15</v>
      </c>
      <c r="C158" s="3" cm="1">
        <f t="array" ref="C158">IFERROR(_xlfn.XLOOKUP(2000,_xlfn.BYROW(ROW(158:317),_xlfn.LAMBDA(_xlpm.in,SUMIF(M158:M317,"&lt;="&amp;_xlpm.in,B158:B317))),A158:A317,,1)-A158+1,NA())</f>
        <v>145</v>
      </c>
      <c r="M158">
        <v>158</v>
      </c>
    </row>
    <row r="159" spans="1:13">
      <c r="A159" s="1">
        <v>44719</v>
      </c>
      <c r="B159" s="2">
        <f t="shared" si="2"/>
        <v>15</v>
      </c>
      <c r="C159" s="3" cm="1">
        <f t="array" ref="C159">IFERROR(_xlfn.XLOOKUP(2000,_xlfn.BYROW(ROW(159:318),_xlfn.LAMBDA(_xlpm.in,SUMIF(M159:M318,"&lt;="&amp;_xlpm.in,B159:B318))),A159:A318,,1)-A159+1,NA())</f>
        <v>146</v>
      </c>
      <c r="M159">
        <v>159</v>
      </c>
    </row>
    <row r="160" spans="1:13">
      <c r="A160" s="1">
        <v>44720</v>
      </c>
      <c r="B160" s="2">
        <f t="shared" si="2"/>
        <v>15</v>
      </c>
      <c r="C160" s="3" cm="1">
        <f t="array" ref="C160">IFERROR(_xlfn.XLOOKUP(2000,_xlfn.BYROW(ROW(160:319),_xlfn.LAMBDA(_xlpm.in,SUMIF(M160:M319,"&lt;="&amp;_xlpm.in,B160:B319))),A160:A319,,1)-A160+1,NA())</f>
        <v>146</v>
      </c>
      <c r="M160">
        <v>160</v>
      </c>
    </row>
    <row r="161" spans="1:13">
      <c r="A161" s="1">
        <v>44721</v>
      </c>
      <c r="B161" s="2">
        <f t="shared" si="2"/>
        <v>15</v>
      </c>
      <c r="C161" s="3" cm="1">
        <f t="array" ref="C161">IFERROR(_xlfn.XLOOKUP(2000,_xlfn.BYROW(ROW(161:320),_xlfn.LAMBDA(_xlpm.in,SUMIF(M161:M320,"&lt;="&amp;_xlpm.in,B161:B320))),A161:A320,,1)-A161+1,NA())</f>
        <v>146</v>
      </c>
      <c r="M161">
        <v>161</v>
      </c>
    </row>
    <row r="162" spans="1:13">
      <c r="A162" s="1">
        <v>44722</v>
      </c>
      <c r="B162" s="2">
        <f t="shared" si="2"/>
        <v>15</v>
      </c>
      <c r="C162" s="3" cm="1">
        <f t="array" ref="C162">IFERROR(_xlfn.XLOOKUP(2000,_xlfn.BYROW(ROW(162:321),_xlfn.LAMBDA(_xlpm.in,SUMIF(M162:M321,"&lt;="&amp;_xlpm.in,B162:B321))),A162:A321,,1)-A162+1,NA())</f>
        <v>147</v>
      </c>
      <c r="M162">
        <v>162</v>
      </c>
    </row>
    <row r="163" spans="1:13">
      <c r="A163" s="1">
        <v>44723</v>
      </c>
      <c r="B163" s="2">
        <f t="shared" si="2"/>
        <v>15</v>
      </c>
      <c r="C163" s="3" cm="1">
        <f t="array" ref="C163">IFERROR(_xlfn.XLOOKUP(2000,_xlfn.BYROW(ROW(163:322),_xlfn.LAMBDA(_xlpm.in,SUMIF(M163:M322,"&lt;="&amp;_xlpm.in,B163:B322))),A163:A322,,1)-A163+1,NA())</f>
        <v>147</v>
      </c>
      <c r="M163">
        <v>163</v>
      </c>
    </row>
    <row r="164" spans="1:13">
      <c r="A164" s="1">
        <v>44724</v>
      </c>
      <c r="B164" s="2">
        <f t="shared" si="2"/>
        <v>15</v>
      </c>
      <c r="C164" s="3" cm="1">
        <f t="array" ref="C164">IFERROR(_xlfn.XLOOKUP(2000,_xlfn.BYROW(ROW(164:323),_xlfn.LAMBDA(_xlpm.in,SUMIF(M164:M323,"&lt;="&amp;_xlpm.in,B164:B323))),A164:A323,,1)-A164+1,NA())</f>
        <v>147</v>
      </c>
      <c r="M164">
        <v>164</v>
      </c>
    </row>
    <row r="165" spans="1:13">
      <c r="A165" s="1">
        <v>44725</v>
      </c>
      <c r="B165" s="2">
        <f t="shared" si="2"/>
        <v>15</v>
      </c>
      <c r="C165" s="3" cm="1">
        <f t="array" ref="C165">IFERROR(_xlfn.XLOOKUP(2000,_xlfn.BYROW(ROW(165:324),_xlfn.LAMBDA(_xlpm.in,SUMIF(M165:M324,"&lt;="&amp;_xlpm.in,B165:B324))),A165:A324,,1)-A165+1,NA())</f>
        <v>148</v>
      </c>
      <c r="M165">
        <v>165</v>
      </c>
    </row>
    <row r="166" spans="1:13">
      <c r="A166" s="1">
        <v>44726</v>
      </c>
      <c r="B166" s="2">
        <f t="shared" si="2"/>
        <v>15</v>
      </c>
      <c r="C166" s="3" cm="1">
        <f t="array" ref="C166">IFERROR(_xlfn.XLOOKUP(2000,_xlfn.BYROW(ROW(166:325),_xlfn.LAMBDA(_xlpm.in,SUMIF(M166:M325,"&lt;="&amp;_xlpm.in,B166:B325))),A166:A325,,1)-A166+1,NA())</f>
        <v>148</v>
      </c>
      <c r="M166">
        <v>166</v>
      </c>
    </row>
    <row r="167" spans="1:13">
      <c r="A167" s="1">
        <v>44727</v>
      </c>
      <c r="B167" s="2">
        <f t="shared" si="2"/>
        <v>15</v>
      </c>
      <c r="C167" s="3" cm="1">
        <f t="array" ref="C167">IFERROR(_xlfn.XLOOKUP(2000,_xlfn.BYROW(ROW(167:326),_xlfn.LAMBDA(_xlpm.in,SUMIF(M167:M326,"&lt;="&amp;_xlpm.in,B167:B326))),A167:A326,,1)-A167+1,NA())</f>
        <v>148</v>
      </c>
      <c r="M167">
        <v>167</v>
      </c>
    </row>
    <row r="168" spans="1:13">
      <c r="A168" s="1">
        <v>44728</v>
      </c>
      <c r="B168" s="2">
        <f t="shared" si="2"/>
        <v>15</v>
      </c>
      <c r="C168" s="3" cm="1">
        <f t="array" ref="C168">IFERROR(_xlfn.XLOOKUP(2000,_xlfn.BYROW(ROW(168:327),_xlfn.LAMBDA(_xlpm.in,SUMIF(M168:M327,"&lt;="&amp;_xlpm.in,B168:B327))),A168:A327,,1)-A168+1,NA())</f>
        <v>149</v>
      </c>
      <c r="M168">
        <v>168</v>
      </c>
    </row>
    <row r="169" spans="1:13">
      <c r="A169" s="1">
        <v>44729</v>
      </c>
      <c r="B169" s="2">
        <f t="shared" si="2"/>
        <v>15</v>
      </c>
      <c r="C169" s="3" cm="1">
        <f t="array" ref="C169">IFERROR(_xlfn.XLOOKUP(2000,_xlfn.BYROW(ROW(169:328),_xlfn.LAMBDA(_xlpm.in,SUMIF(M169:M328,"&lt;="&amp;_xlpm.in,B169:B328))),A169:A328,,1)-A169+1,NA())</f>
        <v>149</v>
      </c>
      <c r="M169">
        <v>169</v>
      </c>
    </row>
    <row r="170" spans="1:13">
      <c r="A170" s="1">
        <v>44730</v>
      </c>
      <c r="B170" s="2">
        <f t="shared" si="2"/>
        <v>15</v>
      </c>
      <c r="C170" s="3" cm="1">
        <f t="array" ref="C170">IFERROR(_xlfn.XLOOKUP(2000,_xlfn.BYROW(ROW(170:329),_xlfn.LAMBDA(_xlpm.in,SUMIF(M170:M329,"&lt;="&amp;_xlpm.in,B170:B329))),A170:A329,,1)-A170+1,NA())</f>
        <v>150</v>
      </c>
      <c r="M170">
        <v>170</v>
      </c>
    </row>
    <row r="171" spans="1:13">
      <c r="A171" s="1">
        <v>44731</v>
      </c>
      <c r="B171" s="2">
        <f t="shared" si="2"/>
        <v>15</v>
      </c>
      <c r="C171" s="3" cm="1">
        <f t="array" ref="C171">IFERROR(_xlfn.XLOOKUP(2000,_xlfn.BYROW(ROW(171:330),_xlfn.LAMBDA(_xlpm.in,SUMIF(M171:M330,"&lt;="&amp;_xlpm.in,B171:B330))),A171:A330,,1)-A171+1,NA())</f>
        <v>150</v>
      </c>
      <c r="M171">
        <v>171</v>
      </c>
    </row>
    <row r="172" spans="1:13">
      <c r="A172" s="1">
        <v>44732</v>
      </c>
      <c r="B172" s="2">
        <f t="shared" si="2"/>
        <v>15</v>
      </c>
      <c r="C172" s="3" cm="1">
        <f t="array" ref="C172">IFERROR(_xlfn.XLOOKUP(2000,_xlfn.BYROW(ROW(172:331),_xlfn.LAMBDA(_xlpm.in,SUMIF(M172:M331,"&lt;="&amp;_xlpm.in,B172:B331))),A172:A331,,1)-A172+1,NA())</f>
        <v>150</v>
      </c>
      <c r="M172">
        <v>172</v>
      </c>
    </row>
    <row r="173" spans="1:13">
      <c r="A173" s="1">
        <v>44733</v>
      </c>
      <c r="B173" s="2">
        <f t="shared" si="2"/>
        <v>15</v>
      </c>
      <c r="C173" s="3" cm="1">
        <f t="array" ref="C173">IFERROR(_xlfn.XLOOKUP(2000,_xlfn.BYROW(ROW(173:332),_xlfn.LAMBDA(_xlpm.in,SUMIF(M173:M332,"&lt;="&amp;_xlpm.in,B173:B332))),A173:A332,,1)-A173+1,NA())</f>
        <v>151</v>
      </c>
      <c r="M173">
        <v>173</v>
      </c>
    </row>
    <row r="174" spans="1:13">
      <c r="A174" s="1">
        <v>44734</v>
      </c>
      <c r="B174" s="2">
        <f t="shared" si="2"/>
        <v>15</v>
      </c>
      <c r="C174" s="3" cm="1">
        <f t="array" ref="C174">IFERROR(_xlfn.XLOOKUP(2000,_xlfn.BYROW(ROW(174:333),_xlfn.LAMBDA(_xlpm.in,SUMIF(M174:M333,"&lt;="&amp;_xlpm.in,B174:B333))),A174:A333,,1)-A174+1,NA())</f>
        <v>151</v>
      </c>
      <c r="M174">
        <v>174</v>
      </c>
    </row>
    <row r="175" spans="1:13">
      <c r="A175" s="1">
        <v>44735</v>
      </c>
      <c r="B175" s="2">
        <f t="shared" si="2"/>
        <v>15</v>
      </c>
      <c r="C175" s="3" cm="1">
        <f t="array" ref="C175">IFERROR(_xlfn.XLOOKUP(2000,_xlfn.BYROW(ROW(175:334),_xlfn.LAMBDA(_xlpm.in,SUMIF(M175:M334,"&lt;="&amp;_xlpm.in,B175:B334))),A175:A334,,1)-A175+1,NA())</f>
        <v>151</v>
      </c>
      <c r="M175">
        <v>175</v>
      </c>
    </row>
    <row r="176" spans="1:13">
      <c r="A176" s="1">
        <v>44736</v>
      </c>
      <c r="B176" s="2">
        <f t="shared" si="2"/>
        <v>15</v>
      </c>
      <c r="C176" s="3" cm="1">
        <f t="array" ref="C176">IFERROR(_xlfn.XLOOKUP(2000,_xlfn.BYROW(ROW(176:335),_xlfn.LAMBDA(_xlpm.in,SUMIF(M176:M335,"&lt;="&amp;_xlpm.in,B176:B335))),A176:A335,,1)-A176+1,NA())</f>
        <v>152</v>
      </c>
      <c r="M176">
        <v>176</v>
      </c>
    </row>
    <row r="177" spans="1:13">
      <c r="A177" s="1">
        <v>44737</v>
      </c>
      <c r="B177" s="2">
        <f t="shared" si="2"/>
        <v>15</v>
      </c>
      <c r="C177" s="3" cm="1">
        <f t="array" ref="C177">IFERROR(_xlfn.XLOOKUP(2000,_xlfn.BYROW(ROW(177:336),_xlfn.LAMBDA(_xlpm.in,SUMIF(M177:M336,"&lt;="&amp;_xlpm.in,B177:B336))),A177:A336,,1)-A177+1,NA())</f>
        <v>152</v>
      </c>
      <c r="M177">
        <v>177</v>
      </c>
    </row>
    <row r="178" spans="1:13">
      <c r="A178" s="1">
        <v>44738</v>
      </c>
      <c r="B178" s="2">
        <f t="shared" si="2"/>
        <v>15</v>
      </c>
      <c r="C178" s="3" cm="1">
        <f t="array" ref="C178">IFERROR(_xlfn.XLOOKUP(2000,_xlfn.BYROW(ROW(178:337),_xlfn.LAMBDA(_xlpm.in,SUMIF(M178:M337,"&lt;="&amp;_xlpm.in,B178:B337))),A178:A337,,1)-A178+1,NA())</f>
        <v>152</v>
      </c>
      <c r="M178">
        <v>178</v>
      </c>
    </row>
    <row r="179" spans="1:13">
      <c r="A179" s="1">
        <v>44739</v>
      </c>
      <c r="B179" s="2">
        <f t="shared" si="2"/>
        <v>15</v>
      </c>
      <c r="C179" s="3" cm="1">
        <f t="array" ref="C179">IFERROR(_xlfn.XLOOKUP(2000,_xlfn.BYROW(ROW(179:338),_xlfn.LAMBDA(_xlpm.in,SUMIF(M179:M338,"&lt;="&amp;_xlpm.in,B179:B338))),A179:A338,,1)-A179+1,NA())</f>
        <v>153</v>
      </c>
      <c r="M179">
        <v>179</v>
      </c>
    </row>
    <row r="180" spans="1:13">
      <c r="A180" s="1">
        <v>44740</v>
      </c>
      <c r="B180" s="2">
        <f t="shared" si="2"/>
        <v>15</v>
      </c>
      <c r="C180" s="3" cm="1">
        <f t="array" ref="C180">IFERROR(_xlfn.XLOOKUP(2000,_xlfn.BYROW(ROW(180:339),_xlfn.LAMBDA(_xlpm.in,SUMIF(M180:M339,"&lt;="&amp;_xlpm.in,B180:B339))),A180:A339,,1)-A180+1,NA())</f>
        <v>153</v>
      </c>
      <c r="M180">
        <v>180</v>
      </c>
    </row>
    <row r="181" spans="1:13">
      <c r="A181" s="1">
        <v>44741</v>
      </c>
      <c r="B181" s="2">
        <f t="shared" si="2"/>
        <v>15</v>
      </c>
      <c r="C181" s="3" cm="1">
        <f t="array" ref="C181">IFERROR(_xlfn.XLOOKUP(2000,_xlfn.BYROW(ROW(181:340),_xlfn.LAMBDA(_xlpm.in,SUMIF(M181:M340,"&lt;="&amp;_xlpm.in,B181:B340))),A181:A340,,1)-A181+1,NA())</f>
        <v>154</v>
      </c>
      <c r="M181">
        <v>181</v>
      </c>
    </row>
    <row r="182" spans="1:13">
      <c r="A182" s="1">
        <v>44742</v>
      </c>
      <c r="B182" s="2">
        <f t="shared" si="2"/>
        <v>15</v>
      </c>
      <c r="C182" s="3" cm="1">
        <f t="array" ref="C182">IFERROR(_xlfn.XLOOKUP(2000,_xlfn.BYROW(ROW(182:341),_xlfn.LAMBDA(_xlpm.in,SUMIF(M182:M341,"&lt;="&amp;_xlpm.in,B182:B341))),A182:A341,,1)-A182+1,NA())</f>
        <v>154</v>
      </c>
      <c r="M182">
        <v>182</v>
      </c>
    </row>
    <row r="183" spans="1:13">
      <c r="A183" s="1">
        <v>44743</v>
      </c>
      <c r="B183" s="2">
        <f>22-MONTH(A183)</f>
        <v>15</v>
      </c>
      <c r="C183" s="3" cm="1">
        <f t="array" ref="C183">IFERROR(_xlfn.XLOOKUP(2000,_xlfn.BYROW(ROW(183:342),_xlfn.LAMBDA(_xlpm.in,SUMIF(M183:M342,"&lt;="&amp;_xlpm.in,B183:B342))),A183:A342,,1)-A183+1,NA())</f>
        <v>154</v>
      </c>
      <c r="M183">
        <v>183</v>
      </c>
    </row>
    <row r="184" spans="1:13">
      <c r="A184" s="1">
        <v>44744</v>
      </c>
      <c r="B184" s="2">
        <f t="shared" ref="B184:B247" si="3">22-MONTH(A184)</f>
        <v>15</v>
      </c>
      <c r="C184" s="3" cm="1">
        <f t="array" ref="C184">IFERROR(_xlfn.XLOOKUP(2000,_xlfn.BYROW(ROW(184:343),_xlfn.LAMBDA(_xlpm.in,SUMIF(M184:M343,"&lt;="&amp;_xlpm.in,B184:B343))),A184:A343,,1)-A184+1,NA())</f>
        <v>155</v>
      </c>
      <c r="M184">
        <v>184</v>
      </c>
    </row>
    <row r="185" spans="1:13">
      <c r="A185" s="1">
        <v>44745</v>
      </c>
      <c r="B185" s="2">
        <f t="shared" si="3"/>
        <v>15</v>
      </c>
      <c r="C185" s="3" cm="1">
        <f t="array" ref="C185">IFERROR(_xlfn.XLOOKUP(2000,_xlfn.BYROW(ROW(185:344),_xlfn.LAMBDA(_xlpm.in,SUMIF(M185:M344,"&lt;="&amp;_xlpm.in,B185:B344))),A185:A344,,1)-A185+1,NA())</f>
        <v>155</v>
      </c>
      <c r="M185">
        <v>185</v>
      </c>
    </row>
    <row r="186" spans="1:13">
      <c r="A186" s="1">
        <v>44746</v>
      </c>
      <c r="B186" s="2">
        <f t="shared" si="3"/>
        <v>15</v>
      </c>
      <c r="C186" s="3" cm="1">
        <f t="array" ref="C186">IFERROR(_xlfn.XLOOKUP(2000,_xlfn.BYROW(ROW(186:345),_xlfn.LAMBDA(_xlpm.in,SUMIF(M186:M345,"&lt;="&amp;_xlpm.in,B186:B345))),A186:A345,,1)-A186+1,NA())</f>
        <v>156</v>
      </c>
      <c r="M186">
        <v>186</v>
      </c>
    </row>
    <row r="187" spans="1:13">
      <c r="A187" s="1">
        <v>44747</v>
      </c>
      <c r="B187" s="2">
        <f t="shared" si="3"/>
        <v>15</v>
      </c>
      <c r="C187" s="3" cm="1">
        <f t="array" ref="C187">IFERROR(_xlfn.XLOOKUP(2000,_xlfn.BYROW(ROW(187:346),_xlfn.LAMBDA(_xlpm.in,SUMIF(M187:M346,"&lt;="&amp;_xlpm.in,B187:B346))),A187:A346,,1)-A187+1,NA())</f>
        <v>156</v>
      </c>
      <c r="M187">
        <v>187</v>
      </c>
    </row>
    <row r="188" spans="1:13">
      <c r="A188" s="1">
        <v>44748</v>
      </c>
      <c r="B188" s="2">
        <f t="shared" si="3"/>
        <v>15</v>
      </c>
      <c r="C188" s="3" cm="1">
        <f t="array" ref="C188">IFERROR(_xlfn.XLOOKUP(2000,_xlfn.BYROW(ROW(188:347),_xlfn.LAMBDA(_xlpm.in,SUMIF(M188:M347,"&lt;="&amp;_xlpm.in,B188:B347))),A188:A347,,1)-A188+1,NA())</f>
        <v>157</v>
      </c>
      <c r="M188">
        <v>188</v>
      </c>
    </row>
    <row r="189" spans="1:13">
      <c r="A189" s="1">
        <v>44749</v>
      </c>
      <c r="B189" s="2">
        <f t="shared" si="3"/>
        <v>15</v>
      </c>
      <c r="C189" s="3" cm="1">
        <f t="array" ref="C189">IFERROR(_xlfn.XLOOKUP(2000,_xlfn.BYROW(ROW(189:348),_xlfn.LAMBDA(_xlpm.in,SUMIF(M189:M348,"&lt;="&amp;_xlpm.in,B189:B348))),A189:A348,,1)-A189+1,NA())</f>
        <v>157</v>
      </c>
      <c r="M189">
        <v>189</v>
      </c>
    </row>
    <row r="190" spans="1:13">
      <c r="A190" s="1">
        <v>44750</v>
      </c>
      <c r="B190" s="2">
        <f t="shared" si="3"/>
        <v>15</v>
      </c>
      <c r="C190" s="3" cm="1">
        <f t="array" ref="C190">IFERROR(_xlfn.XLOOKUP(2000,_xlfn.BYROW(ROW(190:349),_xlfn.LAMBDA(_xlpm.in,SUMIF(M190:M349,"&lt;="&amp;_xlpm.in,B190:B349))),A190:A349,,1)-A190+1,NA())</f>
        <v>158</v>
      </c>
      <c r="M190">
        <v>190</v>
      </c>
    </row>
    <row r="191" spans="1:13">
      <c r="A191" s="1">
        <v>44751</v>
      </c>
      <c r="B191" s="2">
        <f t="shared" si="3"/>
        <v>15</v>
      </c>
      <c r="C191" s="3" cm="1">
        <f t="array" ref="C191">IFERROR(_xlfn.XLOOKUP(2000,_xlfn.BYROW(ROW(191:350),_xlfn.LAMBDA(_xlpm.in,SUMIF(M191:M350,"&lt;="&amp;_xlpm.in,B191:B350))),A191:A350,,1)-A191+1,NA())</f>
        <v>158</v>
      </c>
      <c r="M191">
        <v>191</v>
      </c>
    </row>
    <row r="192" spans="1:13">
      <c r="A192" s="1">
        <v>44752</v>
      </c>
      <c r="B192" s="2">
        <f t="shared" si="3"/>
        <v>15</v>
      </c>
      <c r="C192" s="3" cm="1">
        <f t="array" ref="C192">IFERROR(_xlfn.XLOOKUP(2000,_xlfn.BYROW(ROW(192:351),_xlfn.LAMBDA(_xlpm.in,SUMIF(M192:M351,"&lt;="&amp;_xlpm.in,B192:B351))),A192:A351,,1)-A192+1,NA())</f>
        <v>159</v>
      </c>
      <c r="M192">
        <v>192</v>
      </c>
    </row>
    <row r="193" spans="1:13">
      <c r="A193" s="1">
        <v>44753</v>
      </c>
      <c r="B193" s="2">
        <f t="shared" si="3"/>
        <v>15</v>
      </c>
      <c r="C193" s="3" cm="1">
        <f t="array" ref="C193">IFERROR(_xlfn.XLOOKUP(2000,_xlfn.BYROW(ROW(193:352),_xlfn.LAMBDA(_xlpm.in,SUMIF(M193:M352,"&lt;="&amp;_xlpm.in,B193:B352))),A193:A352,,1)-A193+1,NA())</f>
        <v>159</v>
      </c>
      <c r="M193">
        <v>193</v>
      </c>
    </row>
    <row r="194" spans="1:13">
      <c r="A194" s="1">
        <v>44754</v>
      </c>
      <c r="B194" s="2">
        <f t="shared" si="3"/>
        <v>15</v>
      </c>
      <c r="C194" s="3" cm="1">
        <f t="array" ref="C194">IFERROR(_xlfn.XLOOKUP(2000,_xlfn.BYROW(ROW(194:353),_xlfn.LAMBDA(_xlpm.in,SUMIF(M194:M353,"&lt;="&amp;_xlpm.in,B194:B353))),A194:A353,,1)-A194+1,NA())</f>
        <v>160</v>
      </c>
      <c r="M194">
        <v>194</v>
      </c>
    </row>
    <row r="195" spans="1:13">
      <c r="A195" s="1">
        <v>44755</v>
      </c>
      <c r="B195" s="2">
        <f t="shared" si="3"/>
        <v>15</v>
      </c>
      <c r="C195" s="3" cm="1">
        <f t="array" ref="C195">IFERROR(_xlfn.XLOOKUP(2000,_xlfn.BYROW(ROW(195:354),_xlfn.LAMBDA(_xlpm.in,SUMIF(M195:M354,"&lt;="&amp;_xlpm.in,B195:B354))),A195:A354,,1)-A195+1,NA())</f>
        <v>160</v>
      </c>
      <c r="M195">
        <v>195</v>
      </c>
    </row>
    <row r="196" spans="1:13">
      <c r="A196" s="1">
        <v>44756</v>
      </c>
      <c r="B196" s="2">
        <f t="shared" si="3"/>
        <v>15</v>
      </c>
      <c r="C196" s="3" t="e" cm="1">
        <f t="array" ref="C196">IFERROR(_xlfn.XLOOKUP(2000,_xlfn.BYROW(ROW(196:355),_xlfn.LAMBDA(_xlpm.in,SUMIF(M196:M355,"&lt;="&amp;_xlpm.in,B196:B355))),A196:A355,,1)-A196+1,NA())</f>
        <v>#N/A</v>
      </c>
      <c r="M196">
        <v>196</v>
      </c>
    </row>
    <row r="197" spans="1:13">
      <c r="A197" s="1">
        <v>44757</v>
      </c>
      <c r="B197" s="2">
        <f t="shared" si="3"/>
        <v>15</v>
      </c>
      <c r="C197" s="3" t="e" cm="1">
        <f t="array" ref="C197">IFERROR(_xlfn.XLOOKUP(2000,_xlfn.BYROW(ROW(197:356),_xlfn.LAMBDA(_xlpm.in,SUMIF(M197:M356,"&lt;="&amp;_xlpm.in,B197:B356))),A197:A356,,1)-A197+1,NA())</f>
        <v>#N/A</v>
      </c>
      <c r="M197">
        <v>197</v>
      </c>
    </row>
    <row r="198" spans="1:13">
      <c r="A198" s="1">
        <v>44758</v>
      </c>
      <c r="B198" s="2">
        <f t="shared" si="3"/>
        <v>15</v>
      </c>
      <c r="C198" s="3" t="e" cm="1">
        <f t="array" ref="C198">IFERROR(_xlfn.XLOOKUP(2000,_xlfn.BYROW(ROW(198:357),_xlfn.LAMBDA(_xlpm.in,SUMIF(M198:M357,"&lt;="&amp;_xlpm.in,B198:B357))),A198:A357,,1)-A198+1,NA())</f>
        <v>#N/A</v>
      </c>
      <c r="M198">
        <v>198</v>
      </c>
    </row>
    <row r="199" spans="1:13">
      <c r="A199" s="1">
        <v>44759</v>
      </c>
      <c r="B199" s="2">
        <f t="shared" si="3"/>
        <v>15</v>
      </c>
      <c r="C199" s="3" t="e" cm="1">
        <f t="array" ref="C199">IFERROR(_xlfn.XLOOKUP(2000,_xlfn.BYROW(ROW(199:358),_xlfn.LAMBDA(_xlpm.in,SUMIF(M199:M358,"&lt;="&amp;_xlpm.in,B199:B358))),A199:A358,,1)-A199+1,NA())</f>
        <v>#N/A</v>
      </c>
      <c r="M199">
        <v>199</v>
      </c>
    </row>
    <row r="200" spans="1:13">
      <c r="A200" s="1">
        <v>44760</v>
      </c>
      <c r="B200" s="2">
        <f t="shared" si="3"/>
        <v>15</v>
      </c>
      <c r="C200" s="3" t="e" cm="1">
        <f t="array" ref="C200">IFERROR(_xlfn.XLOOKUP(2000,_xlfn.BYROW(ROW(200:359),_xlfn.LAMBDA(_xlpm.in,SUMIF(M200:M359,"&lt;="&amp;_xlpm.in,B200:B359))),A200:A359,,1)-A200+1,NA())</f>
        <v>#N/A</v>
      </c>
      <c r="M200">
        <v>200</v>
      </c>
    </row>
    <row r="201" spans="1:13">
      <c r="A201" s="1">
        <v>44761</v>
      </c>
      <c r="B201" s="2">
        <f t="shared" si="3"/>
        <v>15</v>
      </c>
      <c r="C201" s="3" t="e" cm="1">
        <f t="array" ref="C201">IFERROR(_xlfn.XLOOKUP(2000,_xlfn.BYROW(ROW(201:360),_xlfn.LAMBDA(_xlpm.in,SUMIF(M201:M360,"&lt;="&amp;_xlpm.in,B201:B360))),A201:A360,,1)-A201+1,NA())</f>
        <v>#N/A</v>
      </c>
      <c r="M201">
        <v>201</v>
      </c>
    </row>
    <row r="202" spans="1:13">
      <c r="A202" s="1">
        <v>44762</v>
      </c>
      <c r="B202" s="2">
        <f t="shared" si="3"/>
        <v>15</v>
      </c>
      <c r="C202" s="3" t="e" cm="1">
        <f t="array" ref="C202">IFERROR(_xlfn.XLOOKUP(2000,_xlfn.BYROW(ROW(202:361),_xlfn.LAMBDA(_xlpm.in,SUMIF(M202:M361,"&lt;="&amp;_xlpm.in,B202:B361))),A202:A361,,1)-A202+1,NA())</f>
        <v>#N/A</v>
      </c>
      <c r="M202">
        <v>202</v>
      </c>
    </row>
    <row r="203" spans="1:13">
      <c r="A203" s="1">
        <v>44763</v>
      </c>
      <c r="B203" s="2">
        <f t="shared" si="3"/>
        <v>15</v>
      </c>
      <c r="C203" s="3" t="e" cm="1">
        <f t="array" ref="C203">IFERROR(_xlfn.XLOOKUP(2000,_xlfn.BYROW(ROW(203:362),_xlfn.LAMBDA(_xlpm.in,SUMIF(M203:M362,"&lt;="&amp;_xlpm.in,B203:B362))),A203:A362,,1)-A203+1,NA())</f>
        <v>#N/A</v>
      </c>
      <c r="M203">
        <v>203</v>
      </c>
    </row>
    <row r="204" spans="1:13">
      <c r="A204" s="1">
        <v>44764</v>
      </c>
      <c r="B204" s="2">
        <f t="shared" si="3"/>
        <v>15</v>
      </c>
      <c r="C204" s="3" t="e" cm="1">
        <f t="array" ref="C204">IFERROR(_xlfn.XLOOKUP(2000,_xlfn.BYROW(ROW(204:363),_xlfn.LAMBDA(_xlpm.in,SUMIF(M204:M363,"&lt;="&amp;_xlpm.in,B204:B363))),A204:A363,,1)-A204+1,NA())</f>
        <v>#N/A</v>
      </c>
      <c r="M204">
        <v>204</v>
      </c>
    </row>
    <row r="205" spans="1:13">
      <c r="A205" s="1">
        <v>44765</v>
      </c>
      <c r="B205" s="2">
        <f t="shared" si="3"/>
        <v>15</v>
      </c>
      <c r="C205" s="3" t="e" cm="1">
        <f t="array" ref="C205">IFERROR(_xlfn.XLOOKUP(2000,_xlfn.BYROW(ROW(205:364),_xlfn.LAMBDA(_xlpm.in,SUMIF(M205:M364,"&lt;="&amp;_xlpm.in,B205:B364))),A205:A364,,1)-A205+1,NA())</f>
        <v>#N/A</v>
      </c>
      <c r="M205">
        <v>205</v>
      </c>
    </row>
    <row r="206" spans="1:13">
      <c r="A206" s="1">
        <v>44766</v>
      </c>
      <c r="B206" s="2">
        <f t="shared" si="3"/>
        <v>15</v>
      </c>
      <c r="C206" s="3" t="e" cm="1">
        <f t="array" ref="C206">IFERROR(_xlfn.XLOOKUP(2000,_xlfn.BYROW(ROW(206:365),_xlfn.LAMBDA(_xlpm.in,SUMIF(M206:M365,"&lt;="&amp;_xlpm.in,B206:B365))),A206:A365,,1)-A206+1,NA())</f>
        <v>#N/A</v>
      </c>
      <c r="M206">
        <v>206</v>
      </c>
    </row>
    <row r="207" spans="1:13">
      <c r="A207" s="1">
        <v>44767</v>
      </c>
      <c r="B207" s="2">
        <f t="shared" si="3"/>
        <v>15</v>
      </c>
      <c r="C207" s="3" t="e" cm="1">
        <f t="array" ref="C207">IFERROR(_xlfn.XLOOKUP(2000,_xlfn.BYROW(ROW(207:366),_xlfn.LAMBDA(_xlpm.in,SUMIF(M207:M366,"&lt;="&amp;_xlpm.in,B207:B366))),A207:A366,,1)-A207+1,NA())</f>
        <v>#N/A</v>
      </c>
      <c r="M207">
        <v>207</v>
      </c>
    </row>
    <row r="208" spans="1:13">
      <c r="A208" s="1">
        <v>44768</v>
      </c>
      <c r="B208" s="2">
        <f t="shared" si="3"/>
        <v>15</v>
      </c>
      <c r="C208" s="3" t="e" cm="1">
        <f t="array" ref="C208">IFERROR(_xlfn.XLOOKUP(2000,_xlfn.BYROW(ROW(208:367),_xlfn.LAMBDA(_xlpm.in,SUMIF(M208:M367,"&lt;="&amp;_xlpm.in,B208:B367))),A208:A367,,1)-A208+1,NA())</f>
        <v>#N/A</v>
      </c>
      <c r="M208">
        <v>208</v>
      </c>
    </row>
    <row r="209" spans="1:13">
      <c r="A209" s="1">
        <v>44769</v>
      </c>
      <c r="B209" s="2">
        <f t="shared" si="3"/>
        <v>15</v>
      </c>
      <c r="C209" s="3" t="e" cm="1">
        <f t="array" ref="C209">IFERROR(_xlfn.XLOOKUP(2000,_xlfn.BYROW(ROW(209:368),_xlfn.LAMBDA(_xlpm.in,SUMIF(M209:M368,"&lt;="&amp;_xlpm.in,B209:B368))),A209:A368,,1)-A209+1,NA())</f>
        <v>#N/A</v>
      </c>
      <c r="M209">
        <v>209</v>
      </c>
    </row>
    <row r="210" spans="1:13">
      <c r="A210" s="1">
        <v>44770</v>
      </c>
      <c r="B210" s="2">
        <f t="shared" si="3"/>
        <v>15</v>
      </c>
      <c r="C210" s="3" t="e" cm="1">
        <f t="array" ref="C210">IFERROR(_xlfn.XLOOKUP(2000,_xlfn.BYROW(ROW(210:369),_xlfn.LAMBDA(_xlpm.in,SUMIF(M210:M369,"&lt;="&amp;_xlpm.in,B210:B369))),A210:A369,,1)-A210+1,NA())</f>
        <v>#N/A</v>
      </c>
      <c r="M210">
        <v>210</v>
      </c>
    </row>
    <row r="211" spans="1:13">
      <c r="A211" s="1">
        <v>44771</v>
      </c>
      <c r="B211" s="2">
        <f t="shared" si="3"/>
        <v>15</v>
      </c>
      <c r="C211" s="3" t="e" cm="1">
        <f t="array" ref="C211">IFERROR(_xlfn.XLOOKUP(2000,_xlfn.BYROW(ROW(211:370),_xlfn.LAMBDA(_xlpm.in,SUMIF(M211:M370,"&lt;="&amp;_xlpm.in,B211:B370))),A211:A370,,1)-A211+1,NA())</f>
        <v>#N/A</v>
      </c>
      <c r="M211">
        <v>211</v>
      </c>
    </row>
    <row r="212" spans="1:13">
      <c r="A212" s="1">
        <v>44772</v>
      </c>
      <c r="B212" s="2">
        <f t="shared" si="3"/>
        <v>15</v>
      </c>
      <c r="C212" s="3" t="e" cm="1">
        <f t="array" ref="C212">IFERROR(_xlfn.XLOOKUP(2000,_xlfn.BYROW(ROW(212:371),_xlfn.LAMBDA(_xlpm.in,SUMIF(M212:M371,"&lt;="&amp;_xlpm.in,B212:B371))),A212:A371,,1)-A212+1,NA())</f>
        <v>#N/A</v>
      </c>
      <c r="M212">
        <v>212</v>
      </c>
    </row>
    <row r="213" spans="1:13">
      <c r="A213" s="1">
        <v>44773</v>
      </c>
      <c r="B213" s="2">
        <f t="shared" si="3"/>
        <v>15</v>
      </c>
      <c r="C213" s="3" t="e" cm="1">
        <f t="array" ref="C213">IFERROR(_xlfn.XLOOKUP(2000,_xlfn.BYROW(ROW(213:372),_xlfn.LAMBDA(_xlpm.in,SUMIF(M213:M372,"&lt;="&amp;_xlpm.in,B213:B372))),A213:A372,,1)-A213+1,NA())</f>
        <v>#N/A</v>
      </c>
      <c r="M213">
        <v>213</v>
      </c>
    </row>
    <row r="214" spans="1:13">
      <c r="A214" s="1">
        <v>44774</v>
      </c>
      <c r="B214" s="2">
        <f t="shared" si="3"/>
        <v>14</v>
      </c>
      <c r="C214" s="3" t="e" cm="1">
        <f t="array" ref="C214">IFERROR(_xlfn.XLOOKUP(2000,_xlfn.BYROW(ROW(214:373),_xlfn.LAMBDA(_xlpm.in,SUMIF(M214:M373,"&lt;="&amp;_xlpm.in,B214:B373))),A214:A373,,1)-A214+1,NA())</f>
        <v>#N/A</v>
      </c>
      <c r="M214">
        <v>214</v>
      </c>
    </row>
    <row r="215" spans="1:13">
      <c r="A215" s="1">
        <v>44775</v>
      </c>
      <c r="B215" s="2">
        <f t="shared" si="3"/>
        <v>14</v>
      </c>
      <c r="C215" s="3" t="e" cm="1">
        <f t="array" ref="C215">IFERROR(_xlfn.XLOOKUP(2000,_xlfn.BYROW(ROW(215:374),_xlfn.LAMBDA(_xlpm.in,SUMIF(M215:M374,"&lt;="&amp;_xlpm.in,B215:B374))),A215:A374,,1)-A215+1,NA())</f>
        <v>#N/A</v>
      </c>
      <c r="M215">
        <v>215</v>
      </c>
    </row>
    <row r="216" spans="1:13">
      <c r="A216" s="1">
        <v>44776</v>
      </c>
      <c r="B216" s="2">
        <f t="shared" si="3"/>
        <v>14</v>
      </c>
      <c r="C216" s="3" t="e" cm="1">
        <f t="array" ref="C216">IFERROR(_xlfn.XLOOKUP(2000,_xlfn.BYROW(ROW(216:375),_xlfn.LAMBDA(_xlpm.in,SUMIF(M216:M375,"&lt;="&amp;_xlpm.in,B216:B375))),A216:A375,,1)-A216+1,NA())</f>
        <v>#N/A</v>
      </c>
      <c r="M216">
        <v>216</v>
      </c>
    </row>
    <row r="217" spans="1:13">
      <c r="A217" s="1">
        <v>44777</v>
      </c>
      <c r="B217" s="2">
        <f t="shared" si="3"/>
        <v>14</v>
      </c>
      <c r="C217" s="3" t="e" cm="1">
        <f t="array" ref="C217">IFERROR(_xlfn.XLOOKUP(2000,_xlfn.BYROW(ROW(217:376),_xlfn.LAMBDA(_xlpm.in,SUMIF(M217:M376,"&lt;="&amp;_xlpm.in,B217:B376))),A217:A376,,1)-A217+1,NA())</f>
        <v>#N/A</v>
      </c>
      <c r="M217">
        <v>217</v>
      </c>
    </row>
    <row r="218" spans="1:13">
      <c r="A218" s="1">
        <v>44778</v>
      </c>
      <c r="B218" s="2">
        <f t="shared" si="3"/>
        <v>14</v>
      </c>
      <c r="C218" s="3" t="e" cm="1">
        <f t="array" ref="C218">IFERROR(_xlfn.XLOOKUP(2000,_xlfn.BYROW(ROW(218:377),_xlfn.LAMBDA(_xlpm.in,SUMIF(M218:M377,"&lt;="&amp;_xlpm.in,B218:B377))),A218:A377,,1)-A218+1,NA())</f>
        <v>#N/A</v>
      </c>
      <c r="M218">
        <v>218</v>
      </c>
    </row>
    <row r="219" spans="1:13">
      <c r="A219" s="1">
        <v>44779</v>
      </c>
      <c r="B219" s="2">
        <f t="shared" si="3"/>
        <v>14</v>
      </c>
      <c r="C219" s="3" t="e" cm="1">
        <f t="array" ref="C219">IFERROR(_xlfn.XLOOKUP(2000,_xlfn.BYROW(ROW(219:378),_xlfn.LAMBDA(_xlpm.in,SUMIF(M219:M378,"&lt;="&amp;_xlpm.in,B219:B378))),A219:A378,,1)-A219+1,NA())</f>
        <v>#N/A</v>
      </c>
      <c r="M219">
        <v>219</v>
      </c>
    </row>
    <row r="220" spans="1:13">
      <c r="A220" s="1">
        <v>44780</v>
      </c>
      <c r="B220" s="2">
        <f t="shared" si="3"/>
        <v>14</v>
      </c>
      <c r="C220" s="3" t="e" cm="1">
        <f t="array" ref="C220">IFERROR(_xlfn.XLOOKUP(2000,_xlfn.BYROW(ROW(220:379),_xlfn.LAMBDA(_xlpm.in,SUMIF(M220:M379,"&lt;="&amp;_xlpm.in,B220:B379))),A220:A379,,1)-A220+1,NA())</f>
        <v>#N/A</v>
      </c>
      <c r="M220">
        <v>220</v>
      </c>
    </row>
    <row r="221" spans="1:13">
      <c r="A221" s="1">
        <v>44781</v>
      </c>
      <c r="B221" s="2">
        <f t="shared" si="3"/>
        <v>14</v>
      </c>
      <c r="C221" s="3" t="e" cm="1">
        <f t="array" ref="C221">IFERROR(_xlfn.XLOOKUP(2000,_xlfn.BYROW(ROW(221:380),_xlfn.LAMBDA(_xlpm.in,SUMIF(M221:M380,"&lt;="&amp;_xlpm.in,B221:B380))),A221:A380,,1)-A221+1,NA())</f>
        <v>#N/A</v>
      </c>
      <c r="M221">
        <v>221</v>
      </c>
    </row>
    <row r="222" spans="1:13">
      <c r="A222" s="1">
        <v>44782</v>
      </c>
      <c r="B222" s="2">
        <f t="shared" si="3"/>
        <v>14</v>
      </c>
      <c r="C222" s="3" t="e" cm="1">
        <f t="array" ref="C222">IFERROR(_xlfn.XLOOKUP(2000,_xlfn.BYROW(ROW(222:381),_xlfn.LAMBDA(_xlpm.in,SUMIF(M222:M381,"&lt;="&amp;_xlpm.in,B222:B381))),A222:A381,,1)-A222+1,NA())</f>
        <v>#N/A</v>
      </c>
      <c r="M222">
        <v>222</v>
      </c>
    </row>
    <row r="223" spans="1:13">
      <c r="A223" s="1">
        <v>44783</v>
      </c>
      <c r="B223" s="2">
        <f t="shared" si="3"/>
        <v>14</v>
      </c>
      <c r="C223" s="3" t="e" cm="1">
        <f t="array" ref="C223">IFERROR(_xlfn.XLOOKUP(2000,_xlfn.BYROW(ROW(223:382),_xlfn.LAMBDA(_xlpm.in,SUMIF(M223:M382,"&lt;="&amp;_xlpm.in,B223:B382))),A223:A382,,1)-A223+1,NA())</f>
        <v>#N/A</v>
      </c>
      <c r="M223">
        <v>223</v>
      </c>
    </row>
    <row r="224" spans="1:13">
      <c r="A224" s="1">
        <v>44784</v>
      </c>
      <c r="B224" s="2">
        <f t="shared" si="3"/>
        <v>14</v>
      </c>
      <c r="C224" s="3" t="e" cm="1">
        <f t="array" ref="C224">IFERROR(_xlfn.XLOOKUP(2000,_xlfn.BYROW(ROW(224:383),_xlfn.LAMBDA(_xlpm.in,SUMIF(M224:M383,"&lt;="&amp;_xlpm.in,B224:B383))),A224:A383,,1)-A224+1,NA())</f>
        <v>#N/A</v>
      </c>
      <c r="M224">
        <v>224</v>
      </c>
    </row>
    <row r="225" spans="1:13">
      <c r="A225" s="1">
        <v>44785</v>
      </c>
      <c r="B225" s="2">
        <f t="shared" si="3"/>
        <v>14</v>
      </c>
      <c r="C225" s="3" t="e" cm="1">
        <f t="array" ref="C225">IFERROR(_xlfn.XLOOKUP(2000,_xlfn.BYROW(ROW(225:384),_xlfn.LAMBDA(_xlpm.in,SUMIF(M225:M384,"&lt;="&amp;_xlpm.in,B225:B384))),A225:A384,,1)-A225+1,NA())</f>
        <v>#N/A</v>
      </c>
      <c r="M225">
        <v>225</v>
      </c>
    </row>
    <row r="226" spans="1:13">
      <c r="A226" s="1">
        <v>44786</v>
      </c>
      <c r="B226" s="2">
        <f t="shared" si="3"/>
        <v>14</v>
      </c>
      <c r="C226" s="3" t="e" cm="1">
        <f t="array" ref="C226">IFERROR(_xlfn.XLOOKUP(2000,_xlfn.BYROW(ROW(226:385),_xlfn.LAMBDA(_xlpm.in,SUMIF(M226:M385,"&lt;="&amp;_xlpm.in,B226:B385))),A226:A385,,1)-A226+1,NA())</f>
        <v>#N/A</v>
      </c>
      <c r="M226">
        <v>226</v>
      </c>
    </row>
    <row r="227" spans="1:13">
      <c r="A227" s="1">
        <v>44787</v>
      </c>
      <c r="B227" s="2">
        <f t="shared" si="3"/>
        <v>14</v>
      </c>
      <c r="C227" s="3" t="e" cm="1">
        <f t="array" ref="C227">IFERROR(_xlfn.XLOOKUP(2000,_xlfn.BYROW(ROW(227:386),_xlfn.LAMBDA(_xlpm.in,SUMIF(M227:M386,"&lt;="&amp;_xlpm.in,B227:B386))),A227:A386,,1)-A227+1,NA())</f>
        <v>#N/A</v>
      </c>
      <c r="M227">
        <v>227</v>
      </c>
    </row>
    <row r="228" spans="1:13">
      <c r="A228" s="1">
        <v>44788</v>
      </c>
      <c r="B228" s="2">
        <f t="shared" si="3"/>
        <v>14</v>
      </c>
      <c r="C228" s="3" t="e" cm="1">
        <f t="array" ref="C228">IFERROR(_xlfn.XLOOKUP(2000,_xlfn.BYROW(ROW(228:387),_xlfn.LAMBDA(_xlpm.in,SUMIF(M228:M387,"&lt;="&amp;_xlpm.in,B228:B387))),A228:A387,,1)-A228+1,NA())</f>
        <v>#N/A</v>
      </c>
      <c r="M228">
        <v>228</v>
      </c>
    </row>
    <row r="229" spans="1:13">
      <c r="A229" s="1">
        <v>44789</v>
      </c>
      <c r="B229" s="2">
        <f t="shared" si="3"/>
        <v>14</v>
      </c>
      <c r="C229" s="3" t="e" cm="1">
        <f t="array" ref="C229">IFERROR(_xlfn.XLOOKUP(2000,_xlfn.BYROW(ROW(229:388),_xlfn.LAMBDA(_xlpm.in,SUMIF(M229:M388,"&lt;="&amp;_xlpm.in,B229:B388))),A229:A388,,1)-A229+1,NA())</f>
        <v>#N/A</v>
      </c>
      <c r="M229">
        <v>229</v>
      </c>
    </row>
    <row r="230" spans="1:13">
      <c r="A230" s="1">
        <v>44790</v>
      </c>
      <c r="B230" s="2">
        <f t="shared" si="3"/>
        <v>14</v>
      </c>
      <c r="C230" s="3" t="e" cm="1">
        <f t="array" ref="C230">IFERROR(_xlfn.XLOOKUP(2000,_xlfn.BYROW(ROW(230:389),_xlfn.LAMBDA(_xlpm.in,SUMIF(M230:M389,"&lt;="&amp;_xlpm.in,B230:B389))),A230:A389,,1)-A230+1,NA())</f>
        <v>#N/A</v>
      </c>
      <c r="M230">
        <v>230</v>
      </c>
    </row>
    <row r="231" spans="1:13">
      <c r="A231" s="1">
        <v>44791</v>
      </c>
      <c r="B231" s="2">
        <f t="shared" si="3"/>
        <v>14</v>
      </c>
      <c r="C231" s="3" t="e" cm="1">
        <f t="array" ref="C231">IFERROR(_xlfn.XLOOKUP(2000,_xlfn.BYROW(ROW(231:390),_xlfn.LAMBDA(_xlpm.in,SUMIF(M231:M390,"&lt;="&amp;_xlpm.in,B231:B390))),A231:A390,,1)-A231+1,NA())</f>
        <v>#N/A</v>
      </c>
      <c r="M231">
        <v>231</v>
      </c>
    </row>
    <row r="232" spans="1:13">
      <c r="A232" s="1">
        <v>44792</v>
      </c>
      <c r="B232" s="2">
        <f t="shared" si="3"/>
        <v>14</v>
      </c>
      <c r="C232" s="3" t="e" cm="1">
        <f t="array" ref="C232">IFERROR(_xlfn.XLOOKUP(2000,_xlfn.BYROW(ROW(232:391),_xlfn.LAMBDA(_xlpm.in,SUMIF(M232:M391,"&lt;="&amp;_xlpm.in,B232:B391))),A232:A391,,1)-A232+1,NA())</f>
        <v>#N/A</v>
      </c>
      <c r="M232">
        <v>232</v>
      </c>
    </row>
    <row r="233" spans="1:13">
      <c r="A233" s="1">
        <v>44793</v>
      </c>
      <c r="B233" s="2">
        <f t="shared" si="3"/>
        <v>14</v>
      </c>
      <c r="C233" s="3" t="e" cm="1">
        <f t="array" ref="C233">IFERROR(_xlfn.XLOOKUP(2000,_xlfn.BYROW(ROW(233:392),_xlfn.LAMBDA(_xlpm.in,SUMIF(M233:M392,"&lt;="&amp;_xlpm.in,B233:B392))),A233:A392,,1)-A233+1,NA())</f>
        <v>#N/A</v>
      </c>
      <c r="M233">
        <v>233</v>
      </c>
    </row>
    <row r="234" spans="1:13">
      <c r="A234" s="1">
        <v>44794</v>
      </c>
      <c r="B234" s="2">
        <f t="shared" si="3"/>
        <v>14</v>
      </c>
      <c r="C234" s="3" t="e" cm="1">
        <f t="array" ref="C234">IFERROR(_xlfn.XLOOKUP(2000,_xlfn.BYROW(ROW(234:393),_xlfn.LAMBDA(_xlpm.in,SUMIF(M234:M393,"&lt;="&amp;_xlpm.in,B234:B393))),A234:A393,,1)-A234+1,NA())</f>
        <v>#N/A</v>
      </c>
      <c r="M234">
        <v>234</v>
      </c>
    </row>
    <row r="235" spans="1:13">
      <c r="A235" s="1">
        <v>44795</v>
      </c>
      <c r="B235" s="2">
        <f t="shared" si="3"/>
        <v>14</v>
      </c>
      <c r="C235" s="3" t="e" cm="1">
        <f t="array" ref="C235">IFERROR(_xlfn.XLOOKUP(2000,_xlfn.BYROW(ROW(235:394),_xlfn.LAMBDA(_xlpm.in,SUMIF(M235:M394,"&lt;="&amp;_xlpm.in,B235:B394))),A235:A394,,1)-A235+1,NA())</f>
        <v>#N/A</v>
      </c>
      <c r="M235">
        <v>235</v>
      </c>
    </row>
    <row r="236" spans="1:13">
      <c r="A236" s="1">
        <v>44796</v>
      </c>
      <c r="B236" s="2">
        <f t="shared" si="3"/>
        <v>14</v>
      </c>
      <c r="C236" s="3" t="e" cm="1">
        <f t="array" ref="C236">IFERROR(_xlfn.XLOOKUP(2000,_xlfn.BYROW(ROW(236:395),_xlfn.LAMBDA(_xlpm.in,SUMIF(M236:M395,"&lt;="&amp;_xlpm.in,B236:B395))),A236:A395,,1)-A236+1,NA())</f>
        <v>#N/A</v>
      </c>
      <c r="M236">
        <v>236</v>
      </c>
    </row>
    <row r="237" spans="1:13">
      <c r="A237" s="1">
        <v>44797</v>
      </c>
      <c r="B237" s="2">
        <f t="shared" si="3"/>
        <v>14</v>
      </c>
      <c r="C237" s="3" t="e" cm="1">
        <f t="array" ref="C237">IFERROR(_xlfn.XLOOKUP(2000,_xlfn.BYROW(ROW(237:396),_xlfn.LAMBDA(_xlpm.in,SUMIF(M237:M396,"&lt;="&amp;_xlpm.in,B237:B396))),A237:A396,,1)-A237+1,NA())</f>
        <v>#N/A</v>
      </c>
      <c r="M237">
        <v>237</v>
      </c>
    </row>
    <row r="238" spans="1:13">
      <c r="A238" s="1">
        <v>44798</v>
      </c>
      <c r="B238" s="2">
        <f t="shared" si="3"/>
        <v>14</v>
      </c>
      <c r="C238" s="3" t="e" cm="1">
        <f t="array" ref="C238">IFERROR(_xlfn.XLOOKUP(2000,_xlfn.BYROW(ROW(238:397),_xlfn.LAMBDA(_xlpm.in,SUMIF(M238:M397,"&lt;="&amp;_xlpm.in,B238:B397))),A238:A397,,1)-A238+1,NA())</f>
        <v>#N/A</v>
      </c>
      <c r="M238">
        <v>238</v>
      </c>
    </row>
    <row r="239" spans="1:13">
      <c r="A239" s="1">
        <v>44799</v>
      </c>
      <c r="B239" s="2">
        <f t="shared" si="3"/>
        <v>14</v>
      </c>
      <c r="C239" s="3" t="e" cm="1">
        <f t="array" ref="C239">IFERROR(_xlfn.XLOOKUP(2000,_xlfn.BYROW(ROW(239:398),_xlfn.LAMBDA(_xlpm.in,SUMIF(M239:M398,"&lt;="&amp;_xlpm.in,B239:B398))),A239:A398,,1)-A239+1,NA())</f>
        <v>#N/A</v>
      </c>
      <c r="M239">
        <v>239</v>
      </c>
    </row>
    <row r="240" spans="1:13">
      <c r="A240" s="1">
        <v>44800</v>
      </c>
      <c r="B240" s="2">
        <f t="shared" si="3"/>
        <v>14</v>
      </c>
      <c r="C240" s="3" t="e" cm="1">
        <f t="array" ref="C240">IFERROR(_xlfn.XLOOKUP(2000,_xlfn.BYROW(ROW(240:399),_xlfn.LAMBDA(_xlpm.in,SUMIF(M240:M399,"&lt;="&amp;_xlpm.in,B240:B399))),A240:A399,,1)-A240+1,NA())</f>
        <v>#N/A</v>
      </c>
      <c r="M240">
        <v>240</v>
      </c>
    </row>
    <row r="241" spans="1:13">
      <c r="A241" s="1">
        <v>44801</v>
      </c>
      <c r="B241" s="2">
        <f t="shared" si="3"/>
        <v>14</v>
      </c>
      <c r="C241" s="3" t="e" cm="1">
        <f t="array" ref="C241">IFERROR(_xlfn.XLOOKUP(2000,_xlfn.BYROW(ROW(241:400),_xlfn.LAMBDA(_xlpm.in,SUMIF(M241:M400,"&lt;="&amp;_xlpm.in,B241:B400))),A241:A400,,1)-A241+1,NA())</f>
        <v>#N/A</v>
      </c>
      <c r="M241">
        <v>241</v>
      </c>
    </row>
    <row r="242" spans="1:13">
      <c r="A242" s="1">
        <v>44802</v>
      </c>
      <c r="B242" s="2">
        <f t="shared" si="3"/>
        <v>14</v>
      </c>
      <c r="C242" s="3" t="e" cm="1">
        <f t="array" ref="C242">IFERROR(_xlfn.XLOOKUP(2000,_xlfn.BYROW(ROW(242:401),_xlfn.LAMBDA(_xlpm.in,SUMIF(M242:M401,"&lt;="&amp;_xlpm.in,B242:B401))),A242:A401,,1)-A242+1,NA())</f>
        <v>#N/A</v>
      </c>
      <c r="M242">
        <v>242</v>
      </c>
    </row>
    <row r="243" spans="1:13">
      <c r="A243" s="1">
        <v>44803</v>
      </c>
      <c r="B243" s="2">
        <f t="shared" si="3"/>
        <v>14</v>
      </c>
      <c r="C243" s="3" t="e" cm="1">
        <f t="array" ref="C243">IFERROR(_xlfn.XLOOKUP(2000,_xlfn.BYROW(ROW(243:402),_xlfn.LAMBDA(_xlpm.in,SUMIF(M243:M402,"&lt;="&amp;_xlpm.in,B243:B402))),A243:A402,,1)-A243+1,NA())</f>
        <v>#N/A</v>
      </c>
      <c r="M243">
        <v>243</v>
      </c>
    </row>
    <row r="244" spans="1:13">
      <c r="A244" s="1">
        <v>44804</v>
      </c>
      <c r="B244" s="2">
        <f t="shared" si="3"/>
        <v>14</v>
      </c>
      <c r="C244" s="3" t="e" cm="1">
        <f t="array" ref="C244">IFERROR(_xlfn.XLOOKUP(2000,_xlfn.BYROW(ROW(244:403),_xlfn.LAMBDA(_xlpm.in,SUMIF(M244:M403,"&lt;="&amp;_xlpm.in,B244:B403))),A244:A403,,1)-A244+1,NA())</f>
        <v>#N/A</v>
      </c>
      <c r="M244">
        <v>244</v>
      </c>
    </row>
    <row r="245" spans="1:13">
      <c r="A245" s="1">
        <v>44805</v>
      </c>
      <c r="B245" s="2">
        <f t="shared" si="3"/>
        <v>13</v>
      </c>
      <c r="C245" s="3" t="e" cm="1">
        <f t="array" ref="C245">IFERROR(_xlfn.XLOOKUP(2000,_xlfn.BYROW(ROW(245:404),_xlfn.LAMBDA(_xlpm.in,SUMIF(M245:M404,"&lt;="&amp;_xlpm.in,B245:B404))),A245:A404,,1)-A245+1,NA())</f>
        <v>#N/A</v>
      </c>
      <c r="M245">
        <v>245</v>
      </c>
    </row>
    <row r="246" spans="1:13">
      <c r="A246" s="1">
        <v>44806</v>
      </c>
      <c r="B246" s="2">
        <f t="shared" si="3"/>
        <v>13</v>
      </c>
      <c r="C246" s="3" t="e" cm="1">
        <f t="array" ref="C246">IFERROR(_xlfn.XLOOKUP(2000,_xlfn.BYROW(ROW(246:405),_xlfn.LAMBDA(_xlpm.in,SUMIF(M246:M405,"&lt;="&amp;_xlpm.in,B246:B405))),A246:A405,,1)-A246+1,NA())</f>
        <v>#N/A</v>
      </c>
      <c r="M246">
        <v>246</v>
      </c>
    </row>
    <row r="247" spans="1:13">
      <c r="A247" s="1">
        <v>44807</v>
      </c>
      <c r="B247" s="2">
        <f t="shared" si="3"/>
        <v>13</v>
      </c>
      <c r="C247" s="3" t="e" cm="1">
        <f t="array" ref="C247">IFERROR(_xlfn.XLOOKUP(2000,_xlfn.BYROW(ROW(247:406),_xlfn.LAMBDA(_xlpm.in,SUMIF(M247:M406,"&lt;="&amp;_xlpm.in,B247:B406))),A247:A406,,1)-A247+1,NA())</f>
        <v>#N/A</v>
      </c>
      <c r="M247">
        <v>247</v>
      </c>
    </row>
    <row r="248" spans="1:13">
      <c r="A248" s="1">
        <v>44808</v>
      </c>
      <c r="B248" s="2">
        <f t="shared" ref="B248:B311" si="4">22-MONTH(A248)</f>
        <v>13</v>
      </c>
      <c r="C248" s="3" t="e" cm="1">
        <f t="array" ref="C248">IFERROR(_xlfn.XLOOKUP(2000,_xlfn.BYROW(ROW(248:407),_xlfn.LAMBDA(_xlpm.in,SUMIF(M248:M407,"&lt;="&amp;_xlpm.in,B248:B407))),A248:A407,,1)-A248+1,NA())</f>
        <v>#N/A</v>
      </c>
      <c r="M248">
        <v>248</v>
      </c>
    </row>
    <row r="249" spans="1:13">
      <c r="A249" s="1">
        <v>44809</v>
      </c>
      <c r="B249" s="2">
        <f t="shared" si="4"/>
        <v>13</v>
      </c>
      <c r="C249" s="3" t="e" cm="1">
        <f t="array" ref="C249">IFERROR(_xlfn.XLOOKUP(2000,_xlfn.BYROW(ROW(249:408),_xlfn.LAMBDA(_xlpm.in,SUMIF(M249:M408,"&lt;="&amp;_xlpm.in,B249:B408))),A249:A408,,1)-A249+1,NA())</f>
        <v>#N/A</v>
      </c>
      <c r="M249">
        <v>249</v>
      </c>
    </row>
    <row r="250" spans="1:13">
      <c r="A250" s="1">
        <v>44810</v>
      </c>
      <c r="B250" s="2">
        <f t="shared" si="4"/>
        <v>13</v>
      </c>
      <c r="C250" s="3" t="e" cm="1">
        <f t="array" ref="C250">IFERROR(_xlfn.XLOOKUP(2000,_xlfn.BYROW(ROW(250:409),_xlfn.LAMBDA(_xlpm.in,SUMIF(M250:M409,"&lt;="&amp;_xlpm.in,B250:B409))),A250:A409,,1)-A250+1,NA())</f>
        <v>#N/A</v>
      </c>
      <c r="M250">
        <v>250</v>
      </c>
    </row>
    <row r="251" spans="1:13">
      <c r="A251" s="1">
        <v>44811</v>
      </c>
      <c r="B251" s="2">
        <f t="shared" si="4"/>
        <v>13</v>
      </c>
      <c r="C251" s="3" t="e" cm="1">
        <f t="array" ref="C251">IFERROR(_xlfn.XLOOKUP(2000,_xlfn.BYROW(ROW(251:410),_xlfn.LAMBDA(_xlpm.in,SUMIF(M251:M410,"&lt;="&amp;_xlpm.in,B251:B410))),A251:A410,,1)-A251+1,NA())</f>
        <v>#N/A</v>
      </c>
      <c r="M251">
        <v>251</v>
      </c>
    </row>
    <row r="252" spans="1:13">
      <c r="A252" s="1">
        <v>44812</v>
      </c>
      <c r="B252" s="2">
        <f t="shared" si="4"/>
        <v>13</v>
      </c>
      <c r="C252" s="3" t="e" cm="1">
        <f t="array" ref="C252">IFERROR(_xlfn.XLOOKUP(2000,_xlfn.BYROW(ROW(252:411),_xlfn.LAMBDA(_xlpm.in,SUMIF(M252:M411,"&lt;="&amp;_xlpm.in,B252:B411))),A252:A411,,1)-A252+1,NA())</f>
        <v>#N/A</v>
      </c>
      <c r="M252">
        <v>252</v>
      </c>
    </row>
    <row r="253" spans="1:13">
      <c r="A253" s="1">
        <v>44813</v>
      </c>
      <c r="B253" s="2">
        <f t="shared" si="4"/>
        <v>13</v>
      </c>
      <c r="C253" s="3" t="e" cm="1">
        <f t="array" ref="C253">IFERROR(_xlfn.XLOOKUP(2000,_xlfn.BYROW(ROW(253:412),_xlfn.LAMBDA(_xlpm.in,SUMIF(M253:M412,"&lt;="&amp;_xlpm.in,B253:B412))),A253:A412,,1)-A253+1,NA())</f>
        <v>#N/A</v>
      </c>
      <c r="M253">
        <v>253</v>
      </c>
    </row>
    <row r="254" spans="1:13">
      <c r="A254" s="1">
        <v>44814</v>
      </c>
      <c r="B254" s="2">
        <f t="shared" si="4"/>
        <v>13</v>
      </c>
      <c r="C254" s="3" t="e" cm="1">
        <f t="array" ref="C254">IFERROR(_xlfn.XLOOKUP(2000,_xlfn.BYROW(ROW(254:413),_xlfn.LAMBDA(_xlpm.in,SUMIF(M254:M413,"&lt;="&amp;_xlpm.in,B254:B413))),A254:A413,,1)-A254+1,NA())</f>
        <v>#N/A</v>
      </c>
      <c r="M254">
        <v>254</v>
      </c>
    </row>
    <row r="255" spans="1:13">
      <c r="A255" s="1">
        <v>44815</v>
      </c>
      <c r="B255" s="2">
        <f t="shared" si="4"/>
        <v>13</v>
      </c>
      <c r="C255" s="3" t="e" cm="1">
        <f t="array" ref="C255">IFERROR(_xlfn.XLOOKUP(2000,_xlfn.BYROW(ROW(255:414),_xlfn.LAMBDA(_xlpm.in,SUMIF(M255:M414,"&lt;="&amp;_xlpm.in,B255:B414))),A255:A414,,1)-A255+1,NA())</f>
        <v>#N/A</v>
      </c>
      <c r="M255">
        <v>255</v>
      </c>
    </row>
    <row r="256" spans="1:13">
      <c r="A256" s="1">
        <v>44816</v>
      </c>
      <c r="B256" s="2">
        <f t="shared" si="4"/>
        <v>13</v>
      </c>
      <c r="C256" s="3" t="e" cm="1">
        <f t="array" ref="C256">IFERROR(_xlfn.XLOOKUP(2000,_xlfn.BYROW(ROW(256:415),_xlfn.LAMBDA(_xlpm.in,SUMIF(M256:M415,"&lt;="&amp;_xlpm.in,B256:B415))),A256:A415,,1)-A256+1,NA())</f>
        <v>#N/A</v>
      </c>
      <c r="M256">
        <v>256</v>
      </c>
    </row>
    <row r="257" spans="1:13">
      <c r="A257" s="1">
        <v>44817</v>
      </c>
      <c r="B257" s="2">
        <f t="shared" si="4"/>
        <v>13</v>
      </c>
      <c r="C257" s="3" t="e" cm="1">
        <f t="array" ref="C257">IFERROR(_xlfn.XLOOKUP(2000,_xlfn.BYROW(ROW(257:416),_xlfn.LAMBDA(_xlpm.in,SUMIF(M257:M416,"&lt;="&amp;_xlpm.in,B257:B416))),A257:A416,,1)-A257+1,NA())</f>
        <v>#N/A</v>
      </c>
      <c r="M257">
        <v>257</v>
      </c>
    </row>
    <row r="258" spans="1:13">
      <c r="A258" s="1">
        <v>44818</v>
      </c>
      <c r="B258" s="2">
        <f t="shared" si="4"/>
        <v>13</v>
      </c>
      <c r="C258" s="3" t="e" cm="1">
        <f t="array" ref="C258">IFERROR(_xlfn.XLOOKUP(2000,_xlfn.BYROW(ROW(258:417),_xlfn.LAMBDA(_xlpm.in,SUMIF(M258:M417,"&lt;="&amp;_xlpm.in,B258:B417))),A258:A417,,1)-A258+1,NA())</f>
        <v>#N/A</v>
      </c>
      <c r="M258">
        <v>258</v>
      </c>
    </row>
    <row r="259" spans="1:13">
      <c r="A259" s="1">
        <v>44819</v>
      </c>
      <c r="B259" s="2">
        <f t="shared" si="4"/>
        <v>13</v>
      </c>
      <c r="C259" s="3" t="e" cm="1">
        <f t="array" ref="C259">IFERROR(_xlfn.XLOOKUP(2000,_xlfn.BYROW(ROW(259:418),_xlfn.LAMBDA(_xlpm.in,SUMIF(M259:M418,"&lt;="&amp;_xlpm.in,B259:B418))),A259:A418,,1)-A259+1,NA())</f>
        <v>#N/A</v>
      </c>
      <c r="M259">
        <v>259</v>
      </c>
    </row>
    <row r="260" spans="1:13">
      <c r="A260" s="1">
        <v>44820</v>
      </c>
      <c r="B260" s="2">
        <f t="shared" si="4"/>
        <v>13</v>
      </c>
      <c r="C260" s="3" t="e" cm="1">
        <f t="array" ref="C260">IFERROR(_xlfn.XLOOKUP(2000,_xlfn.BYROW(ROW(260:419),_xlfn.LAMBDA(_xlpm.in,SUMIF(M260:M419,"&lt;="&amp;_xlpm.in,B260:B419))),A260:A419,,1)-A260+1,NA())</f>
        <v>#N/A</v>
      </c>
      <c r="M260">
        <v>260</v>
      </c>
    </row>
    <row r="261" spans="1:13">
      <c r="A261" s="1">
        <v>44821</v>
      </c>
      <c r="B261" s="2">
        <f t="shared" si="4"/>
        <v>13</v>
      </c>
      <c r="C261" s="3" t="e" cm="1">
        <f t="array" ref="C261">IFERROR(_xlfn.XLOOKUP(2000,_xlfn.BYROW(ROW(261:420),_xlfn.LAMBDA(_xlpm.in,SUMIF(M261:M420,"&lt;="&amp;_xlpm.in,B261:B420))),A261:A420,,1)-A261+1,NA())</f>
        <v>#N/A</v>
      </c>
      <c r="M261">
        <v>261</v>
      </c>
    </row>
    <row r="262" spans="1:13">
      <c r="A262" s="1">
        <v>44822</v>
      </c>
      <c r="B262" s="2">
        <f t="shared" si="4"/>
        <v>13</v>
      </c>
      <c r="C262" s="3" t="e" cm="1">
        <f t="array" ref="C262">IFERROR(_xlfn.XLOOKUP(2000,_xlfn.BYROW(ROW(262:421),_xlfn.LAMBDA(_xlpm.in,SUMIF(M262:M421,"&lt;="&amp;_xlpm.in,B262:B421))),A262:A421,,1)-A262+1,NA())</f>
        <v>#N/A</v>
      </c>
      <c r="M262">
        <v>262</v>
      </c>
    </row>
    <row r="263" spans="1:13">
      <c r="A263" s="1">
        <v>44823</v>
      </c>
      <c r="B263" s="2">
        <f t="shared" si="4"/>
        <v>13</v>
      </c>
      <c r="C263" s="3" t="e" cm="1">
        <f t="array" ref="C263">IFERROR(_xlfn.XLOOKUP(2000,_xlfn.BYROW(ROW(263:422),_xlfn.LAMBDA(_xlpm.in,SUMIF(M263:M422,"&lt;="&amp;_xlpm.in,B263:B422))),A263:A422,,1)-A263+1,NA())</f>
        <v>#N/A</v>
      </c>
      <c r="M263">
        <v>263</v>
      </c>
    </row>
    <row r="264" spans="1:13">
      <c r="A264" s="1">
        <v>44824</v>
      </c>
      <c r="B264" s="2">
        <f t="shared" si="4"/>
        <v>13</v>
      </c>
      <c r="C264" s="3" t="e" cm="1">
        <f t="array" ref="C264">IFERROR(_xlfn.XLOOKUP(2000,_xlfn.BYROW(ROW(264:423),_xlfn.LAMBDA(_xlpm.in,SUMIF(M264:M423,"&lt;="&amp;_xlpm.in,B264:B423))),A264:A423,,1)-A264+1,NA())</f>
        <v>#N/A</v>
      </c>
      <c r="M264">
        <v>264</v>
      </c>
    </row>
    <row r="265" spans="1:13">
      <c r="A265" s="1">
        <v>44825</v>
      </c>
      <c r="B265" s="2">
        <f t="shared" si="4"/>
        <v>13</v>
      </c>
      <c r="C265" s="3" t="e" cm="1">
        <f t="array" ref="C265">IFERROR(_xlfn.XLOOKUP(2000,_xlfn.BYROW(ROW(265:424),_xlfn.LAMBDA(_xlpm.in,SUMIF(M265:M424,"&lt;="&amp;_xlpm.in,B265:B424))),A265:A424,,1)-A265+1,NA())</f>
        <v>#N/A</v>
      </c>
      <c r="M265">
        <v>265</v>
      </c>
    </row>
    <row r="266" spans="1:13">
      <c r="A266" s="1">
        <v>44826</v>
      </c>
      <c r="B266" s="2">
        <f t="shared" si="4"/>
        <v>13</v>
      </c>
      <c r="C266" s="3" t="e" cm="1">
        <f t="array" ref="C266">IFERROR(_xlfn.XLOOKUP(2000,_xlfn.BYROW(ROW(266:425),_xlfn.LAMBDA(_xlpm.in,SUMIF(M266:M425,"&lt;="&amp;_xlpm.in,B266:B425))),A266:A425,,1)-A266+1,NA())</f>
        <v>#N/A</v>
      </c>
      <c r="M266">
        <v>266</v>
      </c>
    </row>
    <row r="267" spans="1:13">
      <c r="A267" s="1">
        <v>44827</v>
      </c>
      <c r="B267" s="2">
        <f t="shared" si="4"/>
        <v>13</v>
      </c>
      <c r="C267" s="3" t="e" cm="1">
        <f t="array" ref="C267">IFERROR(_xlfn.XLOOKUP(2000,_xlfn.BYROW(ROW(267:426),_xlfn.LAMBDA(_xlpm.in,SUMIF(M267:M426,"&lt;="&amp;_xlpm.in,B267:B426))),A267:A426,,1)-A267+1,NA())</f>
        <v>#N/A</v>
      </c>
      <c r="M267">
        <v>267</v>
      </c>
    </row>
    <row r="268" spans="1:13">
      <c r="A268" s="1">
        <v>44828</v>
      </c>
      <c r="B268" s="2">
        <f t="shared" si="4"/>
        <v>13</v>
      </c>
      <c r="C268" s="3" t="e" cm="1">
        <f t="array" ref="C268">IFERROR(_xlfn.XLOOKUP(2000,_xlfn.BYROW(ROW(268:427),_xlfn.LAMBDA(_xlpm.in,SUMIF(M268:M427,"&lt;="&amp;_xlpm.in,B268:B427))),A268:A427,,1)-A268+1,NA())</f>
        <v>#N/A</v>
      </c>
      <c r="M268">
        <v>268</v>
      </c>
    </row>
    <row r="269" spans="1:13">
      <c r="A269" s="1">
        <v>44829</v>
      </c>
      <c r="B269" s="2">
        <f t="shared" si="4"/>
        <v>13</v>
      </c>
      <c r="C269" s="3" t="e" cm="1">
        <f t="array" ref="C269">IFERROR(_xlfn.XLOOKUP(2000,_xlfn.BYROW(ROW(269:428),_xlfn.LAMBDA(_xlpm.in,SUMIF(M269:M428,"&lt;="&amp;_xlpm.in,B269:B428))),A269:A428,,1)-A269+1,NA())</f>
        <v>#N/A</v>
      </c>
      <c r="M269">
        <v>269</v>
      </c>
    </row>
    <row r="270" spans="1:13">
      <c r="A270" s="1">
        <v>44830</v>
      </c>
      <c r="B270" s="2">
        <f t="shared" si="4"/>
        <v>13</v>
      </c>
      <c r="C270" s="3" t="e" cm="1">
        <f t="array" ref="C270">IFERROR(_xlfn.XLOOKUP(2000,_xlfn.BYROW(ROW(270:429),_xlfn.LAMBDA(_xlpm.in,SUMIF(M270:M429,"&lt;="&amp;_xlpm.in,B270:B429))),A270:A429,,1)-A270+1,NA())</f>
        <v>#N/A</v>
      </c>
      <c r="M270">
        <v>270</v>
      </c>
    </row>
    <row r="271" spans="1:13">
      <c r="A271" s="1">
        <v>44831</v>
      </c>
      <c r="B271" s="2">
        <f t="shared" si="4"/>
        <v>13</v>
      </c>
      <c r="C271" s="3" t="e" cm="1">
        <f t="array" ref="C271">IFERROR(_xlfn.XLOOKUP(2000,_xlfn.BYROW(ROW(271:430),_xlfn.LAMBDA(_xlpm.in,SUMIF(M271:M430,"&lt;="&amp;_xlpm.in,B271:B430))),A271:A430,,1)-A271+1,NA())</f>
        <v>#N/A</v>
      </c>
      <c r="M271">
        <v>271</v>
      </c>
    </row>
    <row r="272" spans="1:13">
      <c r="A272" s="1">
        <v>44832</v>
      </c>
      <c r="B272" s="2">
        <f t="shared" si="4"/>
        <v>13</v>
      </c>
      <c r="C272" s="3" t="e" cm="1">
        <f t="array" ref="C272">IFERROR(_xlfn.XLOOKUP(2000,_xlfn.BYROW(ROW(272:431),_xlfn.LAMBDA(_xlpm.in,SUMIF(M272:M431,"&lt;="&amp;_xlpm.in,B272:B431))),A272:A431,,1)-A272+1,NA())</f>
        <v>#N/A</v>
      </c>
      <c r="M272">
        <v>272</v>
      </c>
    </row>
    <row r="273" spans="1:13">
      <c r="A273" s="1">
        <v>44833</v>
      </c>
      <c r="B273" s="2">
        <f t="shared" si="4"/>
        <v>13</v>
      </c>
      <c r="C273" s="3" t="e" cm="1">
        <f t="array" ref="C273">IFERROR(_xlfn.XLOOKUP(2000,_xlfn.BYROW(ROW(273:432),_xlfn.LAMBDA(_xlpm.in,SUMIF(M273:M432,"&lt;="&amp;_xlpm.in,B273:B432))),A273:A432,,1)-A273+1,NA())</f>
        <v>#N/A</v>
      </c>
      <c r="M273">
        <v>273</v>
      </c>
    </row>
    <row r="274" spans="1:13">
      <c r="A274" s="1">
        <v>44834</v>
      </c>
      <c r="B274" s="2">
        <f t="shared" si="4"/>
        <v>13</v>
      </c>
      <c r="C274" s="3" t="e" cm="1">
        <f t="array" ref="C274">IFERROR(_xlfn.XLOOKUP(2000,_xlfn.BYROW(ROW(274:433),_xlfn.LAMBDA(_xlpm.in,SUMIF(M274:M433,"&lt;="&amp;_xlpm.in,B274:B433))),A274:A433,,1)-A274+1,NA())</f>
        <v>#N/A</v>
      </c>
      <c r="M274">
        <v>274</v>
      </c>
    </row>
    <row r="275" spans="1:13">
      <c r="A275" s="1">
        <v>44835</v>
      </c>
      <c r="B275" s="2">
        <f t="shared" si="4"/>
        <v>12</v>
      </c>
      <c r="C275" s="3" t="e" cm="1">
        <f t="array" ref="C275">IFERROR(_xlfn.XLOOKUP(2000,_xlfn.BYROW(ROW(275:434),_xlfn.LAMBDA(_xlpm.in,SUMIF(M275:M434,"&lt;="&amp;_xlpm.in,B275:B434))),A275:A434,,1)-A275+1,NA())</f>
        <v>#N/A</v>
      </c>
      <c r="M275">
        <v>275</v>
      </c>
    </row>
    <row r="276" spans="1:13">
      <c r="A276" s="1">
        <v>44836</v>
      </c>
      <c r="B276" s="2">
        <f t="shared" si="4"/>
        <v>12</v>
      </c>
      <c r="C276" s="3" t="e" cm="1">
        <f t="array" ref="C276">IFERROR(_xlfn.XLOOKUP(2000,_xlfn.BYROW(ROW(276:435),_xlfn.LAMBDA(_xlpm.in,SUMIF(M276:M435,"&lt;="&amp;_xlpm.in,B276:B435))),A276:A435,,1)-A276+1,NA())</f>
        <v>#N/A</v>
      </c>
      <c r="M276">
        <v>276</v>
      </c>
    </row>
    <row r="277" spans="1:13">
      <c r="A277" s="1">
        <v>44837</v>
      </c>
      <c r="B277" s="2">
        <f t="shared" si="4"/>
        <v>12</v>
      </c>
      <c r="C277" s="3" t="e" cm="1">
        <f t="array" ref="C277">IFERROR(_xlfn.XLOOKUP(2000,_xlfn.BYROW(ROW(277:436),_xlfn.LAMBDA(_xlpm.in,SUMIF(M277:M436,"&lt;="&amp;_xlpm.in,B277:B436))),A277:A436,,1)-A277+1,NA())</f>
        <v>#N/A</v>
      </c>
      <c r="M277">
        <v>277</v>
      </c>
    </row>
    <row r="278" spans="1:13">
      <c r="A278" s="1">
        <v>44838</v>
      </c>
      <c r="B278" s="2">
        <f t="shared" si="4"/>
        <v>12</v>
      </c>
      <c r="C278" s="3" t="e" cm="1">
        <f t="array" ref="C278">IFERROR(_xlfn.XLOOKUP(2000,_xlfn.BYROW(ROW(278:437),_xlfn.LAMBDA(_xlpm.in,SUMIF(M278:M437,"&lt;="&amp;_xlpm.in,B278:B437))),A278:A437,,1)-A278+1,NA())</f>
        <v>#N/A</v>
      </c>
      <c r="M278">
        <v>278</v>
      </c>
    </row>
    <row r="279" spans="1:13">
      <c r="A279" s="1">
        <v>44839</v>
      </c>
      <c r="B279" s="2">
        <f t="shared" si="4"/>
        <v>12</v>
      </c>
      <c r="C279" s="3" t="e" cm="1">
        <f t="array" ref="C279">IFERROR(_xlfn.XLOOKUP(2000,_xlfn.BYROW(ROW(279:438),_xlfn.LAMBDA(_xlpm.in,SUMIF(M279:M438,"&lt;="&amp;_xlpm.in,B279:B438))),A279:A438,,1)-A279+1,NA())</f>
        <v>#N/A</v>
      </c>
      <c r="M279">
        <v>279</v>
      </c>
    </row>
    <row r="280" spans="1:13">
      <c r="A280" s="1">
        <v>44840</v>
      </c>
      <c r="B280" s="2">
        <f t="shared" si="4"/>
        <v>12</v>
      </c>
      <c r="C280" s="3" t="e" cm="1">
        <f t="array" ref="C280">IFERROR(_xlfn.XLOOKUP(2000,_xlfn.BYROW(ROW(280:439),_xlfn.LAMBDA(_xlpm.in,SUMIF(M280:M439,"&lt;="&amp;_xlpm.in,B280:B439))),A280:A439,,1)-A280+1,NA())</f>
        <v>#N/A</v>
      </c>
      <c r="M280">
        <v>280</v>
      </c>
    </row>
    <row r="281" spans="1:13">
      <c r="A281" s="1">
        <v>44841</v>
      </c>
      <c r="B281" s="2">
        <f t="shared" si="4"/>
        <v>12</v>
      </c>
      <c r="C281" s="3" t="e" cm="1">
        <f t="array" ref="C281">IFERROR(_xlfn.XLOOKUP(2000,_xlfn.BYROW(ROW(281:440),_xlfn.LAMBDA(_xlpm.in,SUMIF(M281:M440,"&lt;="&amp;_xlpm.in,B281:B440))),A281:A440,,1)-A281+1,NA())</f>
        <v>#N/A</v>
      </c>
      <c r="M281">
        <v>281</v>
      </c>
    </row>
    <row r="282" spans="1:13">
      <c r="A282" s="1">
        <v>44842</v>
      </c>
      <c r="B282" s="2">
        <f t="shared" si="4"/>
        <v>12</v>
      </c>
      <c r="C282" s="3" t="e" cm="1">
        <f t="array" ref="C282">IFERROR(_xlfn.XLOOKUP(2000,_xlfn.BYROW(ROW(282:441),_xlfn.LAMBDA(_xlpm.in,SUMIF(M282:M441,"&lt;="&amp;_xlpm.in,B282:B441))),A282:A441,,1)-A282+1,NA())</f>
        <v>#N/A</v>
      </c>
      <c r="M282">
        <v>282</v>
      </c>
    </row>
    <row r="283" spans="1:13">
      <c r="A283" s="1">
        <v>44843</v>
      </c>
      <c r="B283" s="2">
        <f t="shared" si="4"/>
        <v>12</v>
      </c>
      <c r="C283" s="3" t="e" cm="1">
        <f t="array" ref="C283">IFERROR(_xlfn.XLOOKUP(2000,_xlfn.BYROW(ROW(283:442),_xlfn.LAMBDA(_xlpm.in,SUMIF(M283:M442,"&lt;="&amp;_xlpm.in,B283:B442))),A283:A442,,1)-A283+1,NA())</f>
        <v>#N/A</v>
      </c>
      <c r="M283">
        <v>283</v>
      </c>
    </row>
    <row r="284" spans="1:13">
      <c r="A284" s="1">
        <v>44844</v>
      </c>
      <c r="B284" s="2">
        <f t="shared" si="4"/>
        <v>12</v>
      </c>
      <c r="C284" s="3" t="e" cm="1">
        <f t="array" ref="C284">IFERROR(_xlfn.XLOOKUP(2000,_xlfn.BYROW(ROW(284:443),_xlfn.LAMBDA(_xlpm.in,SUMIF(M284:M443,"&lt;="&amp;_xlpm.in,B284:B443))),A284:A443,,1)-A284+1,NA())</f>
        <v>#N/A</v>
      </c>
      <c r="M284">
        <v>284</v>
      </c>
    </row>
    <row r="285" spans="1:13">
      <c r="A285" s="1">
        <v>44845</v>
      </c>
      <c r="B285" s="2">
        <f t="shared" si="4"/>
        <v>12</v>
      </c>
      <c r="C285" s="3" t="e" cm="1">
        <f t="array" ref="C285">IFERROR(_xlfn.XLOOKUP(2000,_xlfn.BYROW(ROW(285:444),_xlfn.LAMBDA(_xlpm.in,SUMIF(M285:M444,"&lt;="&amp;_xlpm.in,B285:B444))),A285:A444,,1)-A285+1,NA())</f>
        <v>#N/A</v>
      </c>
      <c r="M285">
        <v>285</v>
      </c>
    </row>
    <row r="286" spans="1:13">
      <c r="A286" s="1">
        <v>44846</v>
      </c>
      <c r="B286" s="2">
        <f t="shared" si="4"/>
        <v>12</v>
      </c>
      <c r="C286" s="3" t="e" cm="1">
        <f t="array" ref="C286">IFERROR(_xlfn.XLOOKUP(2000,_xlfn.BYROW(ROW(286:445),_xlfn.LAMBDA(_xlpm.in,SUMIF(M286:M445,"&lt;="&amp;_xlpm.in,B286:B445))),A286:A445,,1)-A286+1,NA())</f>
        <v>#N/A</v>
      </c>
      <c r="M286">
        <v>286</v>
      </c>
    </row>
    <row r="287" spans="1:13">
      <c r="A287" s="1">
        <v>44847</v>
      </c>
      <c r="B287" s="2">
        <f t="shared" si="4"/>
        <v>12</v>
      </c>
      <c r="C287" s="3" t="e" cm="1">
        <f t="array" ref="C287">IFERROR(_xlfn.XLOOKUP(2000,_xlfn.BYROW(ROW(287:446),_xlfn.LAMBDA(_xlpm.in,SUMIF(M287:M446,"&lt;="&amp;_xlpm.in,B287:B446))),A287:A446,,1)-A287+1,NA())</f>
        <v>#N/A</v>
      </c>
      <c r="M287">
        <v>287</v>
      </c>
    </row>
    <row r="288" spans="1:13">
      <c r="A288" s="1">
        <v>44848</v>
      </c>
      <c r="B288" s="2">
        <f t="shared" si="4"/>
        <v>12</v>
      </c>
      <c r="C288" s="3" t="e" cm="1">
        <f t="array" ref="C288">IFERROR(_xlfn.XLOOKUP(2000,_xlfn.BYROW(ROW(288:447),_xlfn.LAMBDA(_xlpm.in,SUMIF(M288:M447,"&lt;="&amp;_xlpm.in,B288:B447))),A288:A447,,1)-A288+1,NA())</f>
        <v>#N/A</v>
      </c>
      <c r="M288">
        <v>288</v>
      </c>
    </row>
    <row r="289" spans="1:13">
      <c r="A289" s="1">
        <v>44849</v>
      </c>
      <c r="B289" s="2">
        <f t="shared" si="4"/>
        <v>12</v>
      </c>
      <c r="C289" s="3" t="e" cm="1">
        <f t="array" ref="C289">IFERROR(_xlfn.XLOOKUP(2000,_xlfn.BYROW(ROW(289:448),_xlfn.LAMBDA(_xlpm.in,SUMIF(M289:M448,"&lt;="&amp;_xlpm.in,B289:B448))),A289:A448,,1)-A289+1,NA())</f>
        <v>#N/A</v>
      </c>
      <c r="M289">
        <v>289</v>
      </c>
    </row>
    <row r="290" spans="1:13">
      <c r="A290" s="1">
        <v>44850</v>
      </c>
      <c r="B290" s="2">
        <f t="shared" si="4"/>
        <v>12</v>
      </c>
      <c r="C290" s="3" t="e" cm="1">
        <f t="array" ref="C290">IFERROR(_xlfn.XLOOKUP(2000,_xlfn.BYROW(ROW(290:449),_xlfn.LAMBDA(_xlpm.in,SUMIF(M290:M449,"&lt;="&amp;_xlpm.in,B290:B449))),A290:A449,,1)-A290+1,NA())</f>
        <v>#N/A</v>
      </c>
      <c r="M290">
        <v>290</v>
      </c>
    </row>
    <row r="291" spans="1:13">
      <c r="A291" s="1">
        <v>44851</v>
      </c>
      <c r="B291" s="2">
        <f t="shared" si="4"/>
        <v>12</v>
      </c>
      <c r="C291" s="3" t="e" cm="1">
        <f t="array" ref="C291">IFERROR(_xlfn.XLOOKUP(2000,_xlfn.BYROW(ROW(291:450),_xlfn.LAMBDA(_xlpm.in,SUMIF(M291:M450,"&lt;="&amp;_xlpm.in,B291:B450))),A291:A450,,1)-A291+1,NA())</f>
        <v>#N/A</v>
      </c>
      <c r="M291">
        <v>291</v>
      </c>
    </row>
    <row r="292" spans="1:13">
      <c r="A292" s="1">
        <v>44852</v>
      </c>
      <c r="B292" s="2">
        <f t="shared" si="4"/>
        <v>12</v>
      </c>
      <c r="C292" s="3" t="e" cm="1">
        <f t="array" ref="C292">IFERROR(_xlfn.XLOOKUP(2000,_xlfn.BYROW(ROW(292:451),_xlfn.LAMBDA(_xlpm.in,SUMIF(M292:M451,"&lt;="&amp;_xlpm.in,B292:B451))),A292:A451,,1)-A292+1,NA())</f>
        <v>#N/A</v>
      </c>
      <c r="M292">
        <v>292</v>
      </c>
    </row>
    <row r="293" spans="1:13">
      <c r="A293" s="1">
        <v>44853</v>
      </c>
      <c r="B293" s="2">
        <f t="shared" si="4"/>
        <v>12</v>
      </c>
      <c r="C293" s="3" t="e" cm="1">
        <f t="array" ref="C293">IFERROR(_xlfn.XLOOKUP(2000,_xlfn.BYROW(ROW(293:452),_xlfn.LAMBDA(_xlpm.in,SUMIF(M293:M452,"&lt;="&amp;_xlpm.in,B293:B452))),A293:A452,,1)-A293+1,NA())</f>
        <v>#N/A</v>
      </c>
      <c r="M293">
        <v>293</v>
      </c>
    </row>
    <row r="294" spans="1:13">
      <c r="A294" s="1">
        <v>44854</v>
      </c>
      <c r="B294" s="2">
        <f t="shared" si="4"/>
        <v>12</v>
      </c>
      <c r="C294" s="3" t="e" cm="1">
        <f t="array" ref="C294">IFERROR(_xlfn.XLOOKUP(2000,_xlfn.BYROW(ROW(294:453),_xlfn.LAMBDA(_xlpm.in,SUMIF(M294:M453,"&lt;="&amp;_xlpm.in,B294:B453))),A294:A453,,1)-A294+1,NA())</f>
        <v>#N/A</v>
      </c>
      <c r="M294">
        <v>294</v>
      </c>
    </row>
    <row r="295" spans="1:13">
      <c r="A295" s="1">
        <v>44855</v>
      </c>
      <c r="B295" s="2">
        <f t="shared" si="4"/>
        <v>12</v>
      </c>
      <c r="C295" s="3" t="e" cm="1">
        <f t="array" ref="C295">IFERROR(_xlfn.XLOOKUP(2000,_xlfn.BYROW(ROW(295:454),_xlfn.LAMBDA(_xlpm.in,SUMIF(M295:M454,"&lt;="&amp;_xlpm.in,B295:B454))),A295:A454,,1)-A295+1,NA())</f>
        <v>#N/A</v>
      </c>
      <c r="M295">
        <v>295</v>
      </c>
    </row>
    <row r="296" spans="1:13">
      <c r="A296" s="1">
        <v>44856</v>
      </c>
      <c r="B296" s="2">
        <f t="shared" si="4"/>
        <v>12</v>
      </c>
      <c r="C296" s="3" t="e" cm="1">
        <f t="array" ref="C296">IFERROR(_xlfn.XLOOKUP(2000,_xlfn.BYROW(ROW(296:455),_xlfn.LAMBDA(_xlpm.in,SUMIF(M296:M455,"&lt;="&amp;_xlpm.in,B296:B455))),A296:A455,,1)-A296+1,NA())</f>
        <v>#N/A</v>
      </c>
      <c r="M296">
        <v>296</v>
      </c>
    </row>
    <row r="297" spans="1:13">
      <c r="A297" s="1">
        <v>44857</v>
      </c>
      <c r="B297" s="2">
        <f t="shared" si="4"/>
        <v>12</v>
      </c>
      <c r="C297" s="3" t="e" cm="1">
        <f t="array" ref="C297">IFERROR(_xlfn.XLOOKUP(2000,_xlfn.BYROW(ROW(297:456),_xlfn.LAMBDA(_xlpm.in,SUMIF(M297:M456,"&lt;="&amp;_xlpm.in,B297:B456))),A297:A456,,1)-A297+1,NA())</f>
        <v>#N/A</v>
      </c>
      <c r="M297">
        <v>297</v>
      </c>
    </row>
    <row r="298" spans="1:13">
      <c r="A298" s="1">
        <v>44858</v>
      </c>
      <c r="B298" s="2">
        <f t="shared" si="4"/>
        <v>12</v>
      </c>
      <c r="C298" s="3" t="e" cm="1">
        <f t="array" ref="C298">IFERROR(_xlfn.XLOOKUP(2000,_xlfn.BYROW(ROW(298:457),_xlfn.LAMBDA(_xlpm.in,SUMIF(M298:M457,"&lt;="&amp;_xlpm.in,B298:B457))),A298:A457,,1)-A298+1,NA())</f>
        <v>#N/A</v>
      </c>
      <c r="M298">
        <v>298</v>
      </c>
    </row>
    <row r="299" spans="1:13">
      <c r="A299" s="1">
        <v>44859</v>
      </c>
      <c r="B299" s="2">
        <f t="shared" si="4"/>
        <v>12</v>
      </c>
      <c r="C299" s="3" t="e" cm="1">
        <f t="array" ref="C299">IFERROR(_xlfn.XLOOKUP(2000,_xlfn.BYROW(ROW(299:458),_xlfn.LAMBDA(_xlpm.in,SUMIF(M299:M458,"&lt;="&amp;_xlpm.in,B299:B458))),A299:A458,,1)-A299+1,NA())</f>
        <v>#N/A</v>
      </c>
      <c r="M299">
        <v>299</v>
      </c>
    </row>
    <row r="300" spans="1:13">
      <c r="A300" s="1">
        <v>44860</v>
      </c>
      <c r="B300" s="2">
        <f t="shared" si="4"/>
        <v>12</v>
      </c>
      <c r="C300" s="3" t="e" cm="1">
        <f t="array" ref="C300">IFERROR(_xlfn.XLOOKUP(2000,_xlfn.BYROW(ROW(300:459),_xlfn.LAMBDA(_xlpm.in,SUMIF(M300:M459,"&lt;="&amp;_xlpm.in,B300:B459))),A300:A459,,1)-A300+1,NA())</f>
        <v>#N/A</v>
      </c>
      <c r="M300">
        <v>300</v>
      </c>
    </row>
    <row r="301" spans="1:13">
      <c r="A301" s="1">
        <v>44861</v>
      </c>
      <c r="B301" s="2">
        <f t="shared" si="4"/>
        <v>12</v>
      </c>
      <c r="C301" s="3" t="e" cm="1">
        <f t="array" ref="C301">IFERROR(_xlfn.XLOOKUP(2000,_xlfn.BYROW(ROW(301:460),_xlfn.LAMBDA(_xlpm.in,SUMIF(M301:M460,"&lt;="&amp;_xlpm.in,B301:B460))),A301:A460,,1)-A301+1,NA())</f>
        <v>#N/A</v>
      </c>
      <c r="M301">
        <v>301</v>
      </c>
    </row>
    <row r="302" spans="1:13">
      <c r="A302" s="1">
        <v>44862</v>
      </c>
      <c r="B302" s="2">
        <f t="shared" si="4"/>
        <v>12</v>
      </c>
      <c r="C302" s="3" t="e" cm="1">
        <f t="array" ref="C302">IFERROR(_xlfn.XLOOKUP(2000,_xlfn.BYROW(ROW(302:461),_xlfn.LAMBDA(_xlpm.in,SUMIF(M302:M461,"&lt;="&amp;_xlpm.in,B302:B461))),A302:A461,,1)-A302+1,NA())</f>
        <v>#N/A</v>
      </c>
      <c r="M302">
        <v>302</v>
      </c>
    </row>
    <row r="303" spans="1:13">
      <c r="A303" s="1">
        <v>44863</v>
      </c>
      <c r="B303" s="2">
        <f t="shared" si="4"/>
        <v>12</v>
      </c>
      <c r="C303" s="3" t="e" cm="1">
        <f t="array" ref="C303">IFERROR(_xlfn.XLOOKUP(2000,_xlfn.BYROW(ROW(303:462),_xlfn.LAMBDA(_xlpm.in,SUMIF(M303:M462,"&lt;="&amp;_xlpm.in,B303:B462))),A303:A462,,1)-A303+1,NA())</f>
        <v>#N/A</v>
      </c>
      <c r="M303">
        <v>303</v>
      </c>
    </row>
    <row r="304" spans="1:13">
      <c r="A304" s="1">
        <v>44864</v>
      </c>
      <c r="B304" s="2">
        <f t="shared" si="4"/>
        <v>12</v>
      </c>
      <c r="C304" s="3" t="e" cm="1">
        <f t="array" ref="C304">IFERROR(_xlfn.XLOOKUP(2000,_xlfn.BYROW(ROW(304:463),_xlfn.LAMBDA(_xlpm.in,SUMIF(M304:M463,"&lt;="&amp;_xlpm.in,B304:B463))),A304:A463,,1)-A304+1,NA())</f>
        <v>#N/A</v>
      </c>
      <c r="M304">
        <v>304</v>
      </c>
    </row>
    <row r="305" spans="1:13">
      <c r="A305" s="1">
        <v>44865</v>
      </c>
      <c r="B305" s="2">
        <f t="shared" si="4"/>
        <v>12</v>
      </c>
      <c r="C305" s="3" t="e" cm="1">
        <f t="array" ref="C305">IFERROR(_xlfn.XLOOKUP(2000,_xlfn.BYROW(ROW(305:464),_xlfn.LAMBDA(_xlpm.in,SUMIF(M305:M464,"&lt;="&amp;_xlpm.in,B305:B464))),A305:A464,,1)-A305+1,NA())</f>
        <v>#N/A</v>
      </c>
      <c r="M305">
        <v>305</v>
      </c>
    </row>
    <row r="306" spans="1:13">
      <c r="A306" s="1">
        <v>44866</v>
      </c>
      <c r="B306" s="2">
        <f t="shared" si="4"/>
        <v>11</v>
      </c>
      <c r="C306" s="3" t="e" cm="1">
        <f t="array" ref="C306">IFERROR(_xlfn.XLOOKUP(2000,_xlfn.BYROW(ROW(306:465),_xlfn.LAMBDA(_xlpm.in,SUMIF(M306:M465,"&lt;="&amp;_xlpm.in,B306:B465))),A306:A465,,1)-A306+1,NA())</f>
        <v>#N/A</v>
      </c>
      <c r="M306">
        <v>306</v>
      </c>
    </row>
    <row r="307" spans="1:13">
      <c r="A307" s="1">
        <v>44867</v>
      </c>
      <c r="B307" s="2">
        <f t="shared" si="4"/>
        <v>11</v>
      </c>
      <c r="C307" s="3" t="e" cm="1">
        <f t="array" ref="C307">IFERROR(_xlfn.XLOOKUP(2000,_xlfn.BYROW(ROW(307:466),_xlfn.LAMBDA(_xlpm.in,SUMIF(M307:M466,"&lt;="&amp;_xlpm.in,B307:B466))),A307:A466,,1)-A307+1,NA())</f>
        <v>#N/A</v>
      </c>
      <c r="M307">
        <v>307</v>
      </c>
    </row>
    <row r="308" spans="1:13">
      <c r="A308" s="1">
        <v>44868</v>
      </c>
      <c r="B308" s="2">
        <f t="shared" si="4"/>
        <v>11</v>
      </c>
      <c r="C308" s="3" t="e" cm="1">
        <f t="array" ref="C308">IFERROR(_xlfn.XLOOKUP(2000,_xlfn.BYROW(ROW(308:467),_xlfn.LAMBDA(_xlpm.in,SUMIF(M308:M467,"&lt;="&amp;_xlpm.in,B308:B467))),A308:A467,,1)-A308+1,NA())</f>
        <v>#N/A</v>
      </c>
      <c r="M308">
        <v>308</v>
      </c>
    </row>
    <row r="309" spans="1:13">
      <c r="A309" s="1">
        <v>44869</v>
      </c>
      <c r="B309" s="2">
        <f t="shared" si="4"/>
        <v>11</v>
      </c>
      <c r="C309" s="3" t="e" cm="1">
        <f t="array" ref="C309">IFERROR(_xlfn.XLOOKUP(2000,_xlfn.BYROW(ROW(309:468),_xlfn.LAMBDA(_xlpm.in,SUMIF(M309:M468,"&lt;="&amp;_xlpm.in,B309:B468))),A309:A468,,1)-A309+1,NA())</f>
        <v>#N/A</v>
      </c>
      <c r="M309">
        <v>309</v>
      </c>
    </row>
    <row r="310" spans="1:13">
      <c r="A310" s="1">
        <v>44870</v>
      </c>
      <c r="B310" s="2">
        <f t="shared" si="4"/>
        <v>11</v>
      </c>
      <c r="C310" s="3" t="e" cm="1">
        <f t="array" ref="C310">IFERROR(_xlfn.XLOOKUP(2000,_xlfn.BYROW(ROW(310:469),_xlfn.LAMBDA(_xlpm.in,SUMIF(M310:M469,"&lt;="&amp;_xlpm.in,B310:B469))),A310:A469,,1)-A310+1,NA())</f>
        <v>#N/A</v>
      </c>
      <c r="M310">
        <v>310</v>
      </c>
    </row>
    <row r="311" spans="1:13">
      <c r="A311" s="1">
        <v>44871</v>
      </c>
      <c r="B311" s="2">
        <f t="shared" si="4"/>
        <v>11</v>
      </c>
      <c r="C311" s="3" t="e" cm="1">
        <f t="array" ref="C311">IFERROR(_xlfn.XLOOKUP(2000,_xlfn.BYROW(ROW(311:470),_xlfn.LAMBDA(_xlpm.in,SUMIF(M311:M470,"&lt;="&amp;_xlpm.in,B311:B470))),A311:A470,,1)-A311+1,NA())</f>
        <v>#N/A</v>
      </c>
      <c r="M311">
        <v>311</v>
      </c>
    </row>
    <row r="312" spans="1:13">
      <c r="A312" s="1">
        <v>44872</v>
      </c>
      <c r="B312" s="2">
        <f t="shared" ref="B312:B366" si="5">22-MONTH(A312)</f>
        <v>11</v>
      </c>
      <c r="C312" s="3" t="e" cm="1">
        <f t="array" ref="C312">IFERROR(_xlfn.XLOOKUP(2000,_xlfn.BYROW(ROW(312:471),_xlfn.LAMBDA(_xlpm.in,SUMIF(M312:M471,"&lt;="&amp;_xlpm.in,B312:B471))),A312:A471,,1)-A312+1,NA())</f>
        <v>#N/A</v>
      </c>
      <c r="M312">
        <v>312</v>
      </c>
    </row>
    <row r="313" spans="1:13">
      <c r="A313" s="1">
        <v>44873</v>
      </c>
      <c r="B313" s="2">
        <f t="shared" si="5"/>
        <v>11</v>
      </c>
      <c r="C313" s="3" t="e" cm="1">
        <f t="array" ref="C313">IFERROR(_xlfn.XLOOKUP(2000,_xlfn.BYROW(ROW(313:472),_xlfn.LAMBDA(_xlpm.in,SUMIF(M313:M472,"&lt;="&amp;_xlpm.in,B313:B472))),A313:A472,,1)-A313+1,NA())</f>
        <v>#N/A</v>
      </c>
      <c r="M313">
        <v>313</v>
      </c>
    </row>
    <row r="314" spans="1:13">
      <c r="A314" s="1">
        <v>44874</v>
      </c>
      <c r="B314" s="2">
        <f t="shared" si="5"/>
        <v>11</v>
      </c>
      <c r="C314" s="3" t="e" cm="1">
        <f t="array" ref="C314">IFERROR(_xlfn.XLOOKUP(2000,_xlfn.BYROW(ROW(314:473),_xlfn.LAMBDA(_xlpm.in,SUMIF(M314:M473,"&lt;="&amp;_xlpm.in,B314:B473))),A314:A473,,1)-A314+1,NA())</f>
        <v>#N/A</v>
      </c>
      <c r="M314">
        <v>314</v>
      </c>
    </row>
    <row r="315" spans="1:13">
      <c r="A315" s="1">
        <v>44875</v>
      </c>
      <c r="B315" s="2">
        <f t="shared" si="5"/>
        <v>11</v>
      </c>
      <c r="C315" s="3" t="e" cm="1">
        <f t="array" ref="C315">IFERROR(_xlfn.XLOOKUP(2000,_xlfn.BYROW(ROW(315:474),_xlfn.LAMBDA(_xlpm.in,SUMIF(M315:M474,"&lt;="&amp;_xlpm.in,B315:B474))),A315:A474,,1)-A315+1,NA())</f>
        <v>#N/A</v>
      </c>
      <c r="M315">
        <v>315</v>
      </c>
    </row>
    <row r="316" spans="1:13">
      <c r="A316" s="1">
        <v>44876</v>
      </c>
      <c r="B316" s="2">
        <f t="shared" si="5"/>
        <v>11</v>
      </c>
      <c r="C316" s="3" t="e" cm="1">
        <f t="array" ref="C316">IFERROR(_xlfn.XLOOKUP(2000,_xlfn.BYROW(ROW(316:475),_xlfn.LAMBDA(_xlpm.in,SUMIF(M316:M475,"&lt;="&amp;_xlpm.in,B316:B475))),A316:A475,,1)-A316+1,NA())</f>
        <v>#N/A</v>
      </c>
      <c r="M316">
        <v>316</v>
      </c>
    </row>
    <row r="317" spans="1:13">
      <c r="A317" s="1">
        <v>44877</v>
      </c>
      <c r="B317" s="2">
        <f t="shared" si="5"/>
        <v>11</v>
      </c>
      <c r="C317" s="3" t="e" cm="1">
        <f t="array" ref="C317">IFERROR(_xlfn.XLOOKUP(2000,_xlfn.BYROW(ROW(317:476),_xlfn.LAMBDA(_xlpm.in,SUMIF(M317:M476,"&lt;="&amp;_xlpm.in,B317:B476))),A317:A476,,1)-A317+1,NA())</f>
        <v>#N/A</v>
      </c>
      <c r="M317">
        <v>317</v>
      </c>
    </row>
    <row r="318" spans="1:13">
      <c r="A318" s="1">
        <v>44878</v>
      </c>
      <c r="B318" s="2">
        <f t="shared" si="5"/>
        <v>11</v>
      </c>
      <c r="C318" s="3" t="e" cm="1">
        <f t="array" ref="C318">IFERROR(_xlfn.XLOOKUP(2000,_xlfn.BYROW(ROW(318:477),_xlfn.LAMBDA(_xlpm.in,SUMIF(M318:M477,"&lt;="&amp;_xlpm.in,B318:B477))),A318:A477,,1)-A318+1,NA())</f>
        <v>#N/A</v>
      </c>
      <c r="M318">
        <v>318</v>
      </c>
    </row>
    <row r="319" spans="1:13">
      <c r="A319" s="1">
        <v>44879</v>
      </c>
      <c r="B319" s="2">
        <f t="shared" si="5"/>
        <v>11</v>
      </c>
      <c r="C319" s="3" t="e" cm="1">
        <f t="array" ref="C319">IFERROR(_xlfn.XLOOKUP(2000,_xlfn.BYROW(ROW(319:478),_xlfn.LAMBDA(_xlpm.in,SUMIF(M319:M478,"&lt;="&amp;_xlpm.in,B319:B478))),A319:A478,,1)-A319+1,NA())</f>
        <v>#N/A</v>
      </c>
      <c r="M319">
        <v>319</v>
      </c>
    </row>
    <row r="320" spans="1:13">
      <c r="A320" s="1">
        <v>44880</v>
      </c>
      <c r="B320" s="2">
        <f t="shared" si="5"/>
        <v>11</v>
      </c>
      <c r="C320" s="3" t="e" cm="1">
        <f t="array" ref="C320">IFERROR(_xlfn.XLOOKUP(2000,_xlfn.BYROW(ROW(320:479),_xlfn.LAMBDA(_xlpm.in,SUMIF(M320:M479,"&lt;="&amp;_xlpm.in,B320:B479))),A320:A479,,1)-A320+1,NA())</f>
        <v>#N/A</v>
      </c>
      <c r="M320">
        <v>320</v>
      </c>
    </row>
    <row r="321" spans="1:13">
      <c r="A321" s="1">
        <v>44881</v>
      </c>
      <c r="B321" s="2">
        <f t="shared" si="5"/>
        <v>11</v>
      </c>
      <c r="C321" s="3" t="e" cm="1">
        <f t="array" ref="C321">IFERROR(_xlfn.XLOOKUP(2000,_xlfn.BYROW(ROW(321:480),_xlfn.LAMBDA(_xlpm.in,SUMIF(M321:M480,"&lt;="&amp;_xlpm.in,B321:B480))),A321:A480,,1)-A321+1,NA())</f>
        <v>#N/A</v>
      </c>
      <c r="M321">
        <v>321</v>
      </c>
    </row>
    <row r="322" spans="1:13">
      <c r="A322" s="1">
        <v>44882</v>
      </c>
      <c r="B322" s="2">
        <f t="shared" si="5"/>
        <v>11</v>
      </c>
      <c r="C322" s="3" t="e" cm="1">
        <f t="array" ref="C322">IFERROR(_xlfn.XLOOKUP(2000,_xlfn.BYROW(ROW(322:481),_xlfn.LAMBDA(_xlpm.in,SUMIF(M322:M481,"&lt;="&amp;_xlpm.in,B322:B481))),A322:A481,,1)-A322+1,NA())</f>
        <v>#N/A</v>
      </c>
      <c r="M322">
        <v>322</v>
      </c>
    </row>
    <row r="323" spans="1:13">
      <c r="A323" s="1">
        <v>44883</v>
      </c>
      <c r="B323" s="2">
        <f t="shared" si="5"/>
        <v>11</v>
      </c>
      <c r="C323" s="3" t="e" cm="1">
        <f t="array" ref="C323">IFERROR(_xlfn.XLOOKUP(2000,_xlfn.BYROW(ROW(323:482),_xlfn.LAMBDA(_xlpm.in,SUMIF(M323:M482,"&lt;="&amp;_xlpm.in,B323:B482))),A323:A482,,1)-A323+1,NA())</f>
        <v>#N/A</v>
      </c>
      <c r="M323">
        <v>323</v>
      </c>
    </row>
    <row r="324" spans="1:13">
      <c r="A324" s="1">
        <v>44884</v>
      </c>
      <c r="B324" s="2">
        <f t="shared" si="5"/>
        <v>11</v>
      </c>
      <c r="C324" s="3" t="e" cm="1">
        <f t="array" ref="C324">IFERROR(_xlfn.XLOOKUP(2000,_xlfn.BYROW(ROW(324:483),_xlfn.LAMBDA(_xlpm.in,SUMIF(M324:M483,"&lt;="&amp;_xlpm.in,B324:B483))),A324:A483,,1)-A324+1,NA())</f>
        <v>#N/A</v>
      </c>
      <c r="M324">
        <v>324</v>
      </c>
    </row>
    <row r="325" spans="1:13">
      <c r="A325" s="1">
        <v>44885</v>
      </c>
      <c r="B325" s="2">
        <f t="shared" si="5"/>
        <v>11</v>
      </c>
      <c r="C325" s="3" t="e" cm="1">
        <f t="array" ref="C325">IFERROR(_xlfn.XLOOKUP(2000,_xlfn.BYROW(ROW(325:484),_xlfn.LAMBDA(_xlpm.in,SUMIF(M325:M484,"&lt;="&amp;_xlpm.in,B325:B484))),A325:A484,,1)-A325+1,NA())</f>
        <v>#N/A</v>
      </c>
      <c r="M325">
        <v>325</v>
      </c>
    </row>
    <row r="326" spans="1:13">
      <c r="A326" s="1">
        <v>44886</v>
      </c>
      <c r="B326" s="2">
        <f t="shared" si="5"/>
        <v>11</v>
      </c>
      <c r="C326" s="3" t="e" cm="1">
        <f t="array" ref="C326">IFERROR(_xlfn.XLOOKUP(2000,_xlfn.BYROW(ROW(326:485),_xlfn.LAMBDA(_xlpm.in,SUMIF(M326:M485,"&lt;="&amp;_xlpm.in,B326:B485))),A326:A485,,1)-A326+1,NA())</f>
        <v>#N/A</v>
      </c>
      <c r="M326">
        <v>326</v>
      </c>
    </row>
    <row r="327" spans="1:13">
      <c r="A327" s="1">
        <v>44887</v>
      </c>
      <c r="B327" s="2">
        <f t="shared" si="5"/>
        <v>11</v>
      </c>
      <c r="C327" s="3" t="e" cm="1">
        <f t="array" ref="C327">IFERROR(_xlfn.XLOOKUP(2000,_xlfn.BYROW(ROW(327:486),_xlfn.LAMBDA(_xlpm.in,SUMIF(M327:M486,"&lt;="&amp;_xlpm.in,B327:B486))),A327:A486,,1)-A327+1,NA())</f>
        <v>#N/A</v>
      </c>
      <c r="M327">
        <v>327</v>
      </c>
    </row>
    <row r="328" spans="1:13">
      <c r="A328" s="1">
        <v>44888</v>
      </c>
      <c r="B328" s="2">
        <f t="shared" si="5"/>
        <v>11</v>
      </c>
      <c r="C328" s="3" t="e" cm="1">
        <f t="array" ref="C328">IFERROR(_xlfn.XLOOKUP(2000,_xlfn.BYROW(ROW(328:487),_xlfn.LAMBDA(_xlpm.in,SUMIF(M328:M487,"&lt;="&amp;_xlpm.in,B328:B487))),A328:A487,,1)-A328+1,NA())</f>
        <v>#N/A</v>
      </c>
      <c r="M328">
        <v>328</v>
      </c>
    </row>
    <row r="329" spans="1:13">
      <c r="A329" s="1">
        <v>44889</v>
      </c>
      <c r="B329" s="2">
        <f t="shared" si="5"/>
        <v>11</v>
      </c>
      <c r="C329" s="3" t="e" cm="1">
        <f t="array" ref="C329">IFERROR(_xlfn.XLOOKUP(2000,_xlfn.BYROW(ROW(329:488),_xlfn.LAMBDA(_xlpm.in,SUMIF(M329:M488,"&lt;="&amp;_xlpm.in,B329:B488))),A329:A488,,1)-A329+1,NA())</f>
        <v>#N/A</v>
      </c>
      <c r="M329">
        <v>329</v>
      </c>
    </row>
    <row r="330" spans="1:13">
      <c r="A330" s="1">
        <v>44890</v>
      </c>
      <c r="B330" s="2">
        <f t="shared" si="5"/>
        <v>11</v>
      </c>
      <c r="C330" s="3" t="e" cm="1">
        <f t="array" ref="C330">IFERROR(_xlfn.XLOOKUP(2000,_xlfn.BYROW(ROW(330:489),_xlfn.LAMBDA(_xlpm.in,SUMIF(M330:M489,"&lt;="&amp;_xlpm.in,B330:B489))),A330:A489,,1)-A330+1,NA())</f>
        <v>#N/A</v>
      </c>
      <c r="M330">
        <v>330</v>
      </c>
    </row>
    <row r="331" spans="1:13">
      <c r="A331" s="1">
        <v>44891</v>
      </c>
      <c r="B331" s="2">
        <f t="shared" si="5"/>
        <v>11</v>
      </c>
      <c r="C331" s="3" t="e" cm="1">
        <f t="array" ref="C331">IFERROR(_xlfn.XLOOKUP(2000,_xlfn.BYROW(ROW(331:490),_xlfn.LAMBDA(_xlpm.in,SUMIF(M331:M490,"&lt;="&amp;_xlpm.in,B331:B490))),A331:A490,,1)-A331+1,NA())</f>
        <v>#N/A</v>
      </c>
      <c r="M331">
        <v>331</v>
      </c>
    </row>
    <row r="332" spans="1:13">
      <c r="A332" s="1">
        <v>44892</v>
      </c>
      <c r="B332" s="2">
        <f t="shared" si="5"/>
        <v>11</v>
      </c>
      <c r="C332" s="3" t="e" cm="1">
        <f t="array" ref="C332">IFERROR(_xlfn.XLOOKUP(2000,_xlfn.BYROW(ROW(332:491),_xlfn.LAMBDA(_xlpm.in,SUMIF(M332:M491,"&lt;="&amp;_xlpm.in,B332:B491))),A332:A491,,1)-A332+1,NA())</f>
        <v>#N/A</v>
      </c>
      <c r="M332">
        <v>332</v>
      </c>
    </row>
    <row r="333" spans="1:13">
      <c r="A333" s="1">
        <v>44893</v>
      </c>
      <c r="B333" s="2">
        <f t="shared" si="5"/>
        <v>11</v>
      </c>
      <c r="C333" s="3" t="e" cm="1">
        <f t="array" ref="C333">IFERROR(_xlfn.XLOOKUP(2000,_xlfn.BYROW(ROW(333:492),_xlfn.LAMBDA(_xlpm.in,SUMIF(M333:M492,"&lt;="&amp;_xlpm.in,B333:B492))),A333:A492,,1)-A333+1,NA())</f>
        <v>#N/A</v>
      </c>
      <c r="M333">
        <v>333</v>
      </c>
    </row>
    <row r="334" spans="1:13">
      <c r="A334" s="1">
        <v>44894</v>
      </c>
      <c r="B334" s="2">
        <f t="shared" si="5"/>
        <v>11</v>
      </c>
      <c r="C334" s="3" t="e" cm="1">
        <f t="array" ref="C334">IFERROR(_xlfn.XLOOKUP(2000,_xlfn.BYROW(ROW(334:493),_xlfn.LAMBDA(_xlpm.in,SUMIF(M334:M493,"&lt;="&amp;_xlpm.in,B334:B493))),A334:A493,,1)-A334+1,NA())</f>
        <v>#N/A</v>
      </c>
      <c r="M334">
        <v>334</v>
      </c>
    </row>
    <row r="335" spans="1:13">
      <c r="A335" s="1">
        <v>44895</v>
      </c>
      <c r="B335" s="2">
        <f t="shared" si="5"/>
        <v>11</v>
      </c>
      <c r="C335" s="3" t="e" cm="1">
        <f t="array" ref="C335">IFERROR(_xlfn.XLOOKUP(2000,_xlfn.BYROW(ROW(335:494),_xlfn.LAMBDA(_xlpm.in,SUMIF(M335:M494,"&lt;="&amp;_xlpm.in,B335:B494))),A335:A494,,1)-A335+1,NA())</f>
        <v>#N/A</v>
      </c>
      <c r="M335">
        <v>335</v>
      </c>
    </row>
    <row r="336" spans="1:13">
      <c r="A336" s="1">
        <v>44896</v>
      </c>
      <c r="B336" s="2">
        <f t="shared" si="5"/>
        <v>10</v>
      </c>
      <c r="C336" s="3" t="e" cm="1">
        <f t="array" ref="C336">IFERROR(_xlfn.XLOOKUP(2000,_xlfn.BYROW(ROW(336:495),_xlfn.LAMBDA(_xlpm.in,SUMIF(M336:M495,"&lt;="&amp;_xlpm.in,B336:B495))),A336:A495,,1)-A336+1,NA())</f>
        <v>#N/A</v>
      </c>
      <c r="M336">
        <v>336</v>
      </c>
    </row>
    <row r="337" spans="1:13">
      <c r="A337" s="1">
        <v>44897</v>
      </c>
      <c r="B337" s="2">
        <f t="shared" si="5"/>
        <v>10</v>
      </c>
      <c r="C337" s="3" t="e" cm="1">
        <f t="array" ref="C337">IFERROR(_xlfn.XLOOKUP(2000,_xlfn.BYROW(ROW(337:496),_xlfn.LAMBDA(_xlpm.in,SUMIF(M337:M496,"&lt;="&amp;_xlpm.in,B337:B496))),A337:A496,,1)-A337+1,NA())</f>
        <v>#N/A</v>
      </c>
      <c r="M337">
        <v>337</v>
      </c>
    </row>
    <row r="338" spans="1:13">
      <c r="A338" s="1">
        <v>44898</v>
      </c>
      <c r="B338" s="2">
        <f t="shared" si="5"/>
        <v>10</v>
      </c>
      <c r="C338" s="3" t="e" cm="1">
        <f t="array" ref="C338">IFERROR(_xlfn.XLOOKUP(2000,_xlfn.BYROW(ROW(338:497),_xlfn.LAMBDA(_xlpm.in,SUMIF(M338:M497,"&lt;="&amp;_xlpm.in,B338:B497))),A338:A497,,1)-A338+1,NA())</f>
        <v>#N/A</v>
      </c>
      <c r="M338">
        <v>338</v>
      </c>
    </row>
    <row r="339" spans="1:13">
      <c r="A339" s="1">
        <v>44899</v>
      </c>
      <c r="B339" s="2">
        <f t="shared" si="5"/>
        <v>10</v>
      </c>
      <c r="C339" s="3" t="e" cm="1">
        <f t="array" ref="C339">IFERROR(_xlfn.XLOOKUP(2000,_xlfn.BYROW(ROW(339:498),_xlfn.LAMBDA(_xlpm.in,SUMIF(M339:M498,"&lt;="&amp;_xlpm.in,B339:B498))),A339:A498,,1)-A339+1,NA())</f>
        <v>#N/A</v>
      </c>
      <c r="M339">
        <v>339</v>
      </c>
    </row>
    <row r="340" spans="1:13">
      <c r="A340" s="1">
        <v>44900</v>
      </c>
      <c r="B340" s="2">
        <f t="shared" si="5"/>
        <v>10</v>
      </c>
      <c r="C340" s="3" t="e" cm="1">
        <f t="array" ref="C340">IFERROR(_xlfn.XLOOKUP(2000,_xlfn.BYROW(ROW(340:499),_xlfn.LAMBDA(_xlpm.in,SUMIF(M340:M499,"&lt;="&amp;_xlpm.in,B340:B499))),A340:A499,,1)-A340+1,NA())</f>
        <v>#N/A</v>
      </c>
      <c r="M340">
        <v>340</v>
      </c>
    </row>
    <row r="341" spans="1:13">
      <c r="A341" s="1">
        <v>44901</v>
      </c>
      <c r="B341" s="2">
        <f t="shared" si="5"/>
        <v>10</v>
      </c>
      <c r="C341" s="3" t="e" cm="1">
        <f t="array" ref="C341">IFERROR(_xlfn.XLOOKUP(2000,_xlfn.BYROW(ROW(341:500),_xlfn.LAMBDA(_xlpm.in,SUMIF(M341:M500,"&lt;="&amp;_xlpm.in,B341:B500))),A341:A500,,1)-A341+1,NA())</f>
        <v>#N/A</v>
      </c>
      <c r="M341">
        <v>341</v>
      </c>
    </row>
    <row r="342" spans="1:13">
      <c r="A342" s="1">
        <v>44902</v>
      </c>
      <c r="B342" s="2">
        <f t="shared" si="5"/>
        <v>10</v>
      </c>
      <c r="C342" s="3" t="e" cm="1">
        <f t="array" ref="C342">IFERROR(_xlfn.XLOOKUP(2000,_xlfn.BYROW(ROW(342:501),_xlfn.LAMBDA(_xlpm.in,SUMIF(M342:M501,"&lt;="&amp;_xlpm.in,B342:B501))),A342:A501,,1)-A342+1,NA())</f>
        <v>#N/A</v>
      </c>
      <c r="M342">
        <v>342</v>
      </c>
    </row>
    <row r="343" spans="1:13">
      <c r="A343" s="1">
        <v>44903</v>
      </c>
      <c r="B343" s="2">
        <f t="shared" si="5"/>
        <v>10</v>
      </c>
      <c r="C343" s="3" t="e" cm="1">
        <f t="array" ref="C343">IFERROR(_xlfn.XLOOKUP(2000,_xlfn.BYROW(ROW(343:502),_xlfn.LAMBDA(_xlpm.in,SUMIF(M343:M502,"&lt;="&amp;_xlpm.in,B343:B502))),A343:A502,,1)-A343+1,NA())</f>
        <v>#N/A</v>
      </c>
      <c r="M343">
        <v>343</v>
      </c>
    </row>
    <row r="344" spans="1:13">
      <c r="A344" s="1">
        <v>44904</v>
      </c>
      <c r="B344" s="2">
        <f t="shared" si="5"/>
        <v>10</v>
      </c>
      <c r="C344" s="3" t="e" cm="1">
        <f t="array" ref="C344">IFERROR(_xlfn.XLOOKUP(2000,_xlfn.BYROW(ROW(344:503),_xlfn.LAMBDA(_xlpm.in,SUMIF(M344:M503,"&lt;="&amp;_xlpm.in,B344:B503))),A344:A503,,1)-A344+1,NA())</f>
        <v>#N/A</v>
      </c>
      <c r="M344">
        <v>344</v>
      </c>
    </row>
    <row r="345" spans="1:13">
      <c r="A345" s="1">
        <v>44905</v>
      </c>
      <c r="B345" s="2">
        <f t="shared" si="5"/>
        <v>10</v>
      </c>
      <c r="C345" s="3" t="e" cm="1">
        <f t="array" ref="C345">IFERROR(_xlfn.XLOOKUP(2000,_xlfn.BYROW(ROW(345:504),_xlfn.LAMBDA(_xlpm.in,SUMIF(M345:M504,"&lt;="&amp;_xlpm.in,B345:B504))),A345:A504,,1)-A345+1,NA())</f>
        <v>#N/A</v>
      </c>
      <c r="M345">
        <v>345</v>
      </c>
    </row>
    <row r="346" spans="1:13">
      <c r="A346" s="1">
        <v>44906</v>
      </c>
      <c r="B346" s="2">
        <f t="shared" si="5"/>
        <v>10</v>
      </c>
      <c r="C346" s="3" t="e" cm="1">
        <f t="array" ref="C346">IFERROR(_xlfn.XLOOKUP(2000,_xlfn.BYROW(ROW(346:505),_xlfn.LAMBDA(_xlpm.in,SUMIF(M346:M505,"&lt;="&amp;_xlpm.in,B346:B505))),A346:A505,,1)-A346+1,NA())</f>
        <v>#N/A</v>
      </c>
      <c r="M346">
        <v>346</v>
      </c>
    </row>
    <row r="347" spans="1:13">
      <c r="A347" s="1">
        <v>44907</v>
      </c>
      <c r="B347" s="2">
        <f t="shared" si="5"/>
        <v>10</v>
      </c>
      <c r="C347" s="3" t="e" cm="1">
        <f t="array" ref="C347">IFERROR(_xlfn.XLOOKUP(2000,_xlfn.BYROW(ROW(347:506),_xlfn.LAMBDA(_xlpm.in,SUMIF(M347:M506,"&lt;="&amp;_xlpm.in,B347:B506))),A347:A506,,1)-A347+1,NA())</f>
        <v>#N/A</v>
      </c>
      <c r="M347">
        <v>347</v>
      </c>
    </row>
    <row r="348" spans="1:13">
      <c r="A348" s="1">
        <v>44908</v>
      </c>
      <c r="B348" s="2">
        <f t="shared" si="5"/>
        <v>10</v>
      </c>
      <c r="C348" s="3" t="e" cm="1">
        <f t="array" ref="C348">IFERROR(_xlfn.XLOOKUP(2000,_xlfn.BYROW(ROW(348:507),_xlfn.LAMBDA(_xlpm.in,SUMIF(M348:M507,"&lt;="&amp;_xlpm.in,B348:B507))),A348:A507,,1)-A348+1,NA())</f>
        <v>#N/A</v>
      </c>
      <c r="M348">
        <v>348</v>
      </c>
    </row>
    <row r="349" spans="1:13">
      <c r="A349" s="1">
        <v>44909</v>
      </c>
      <c r="B349" s="2">
        <f t="shared" si="5"/>
        <v>10</v>
      </c>
      <c r="C349" s="3" t="e" cm="1">
        <f t="array" ref="C349">IFERROR(_xlfn.XLOOKUP(2000,_xlfn.BYROW(ROW(349:508),_xlfn.LAMBDA(_xlpm.in,SUMIF(M349:M508,"&lt;="&amp;_xlpm.in,B349:B508))),A349:A508,,1)-A349+1,NA())</f>
        <v>#N/A</v>
      </c>
      <c r="M349">
        <v>349</v>
      </c>
    </row>
    <row r="350" spans="1:13">
      <c r="A350" s="1">
        <v>44910</v>
      </c>
      <c r="B350" s="2">
        <f t="shared" si="5"/>
        <v>10</v>
      </c>
      <c r="C350" s="3" t="e" cm="1">
        <f t="array" ref="C350">IFERROR(_xlfn.XLOOKUP(2000,_xlfn.BYROW(ROW(350:509),_xlfn.LAMBDA(_xlpm.in,SUMIF(M350:M509,"&lt;="&amp;_xlpm.in,B350:B509))),A350:A509,,1)-A350+1,NA())</f>
        <v>#N/A</v>
      </c>
      <c r="M350">
        <v>350</v>
      </c>
    </row>
    <row r="351" spans="1:13">
      <c r="A351" s="1">
        <v>44911</v>
      </c>
      <c r="B351" s="2">
        <f t="shared" si="5"/>
        <v>10</v>
      </c>
      <c r="C351" s="3" t="e" cm="1">
        <f t="array" ref="C351">IFERROR(_xlfn.XLOOKUP(2000,_xlfn.BYROW(ROW(351:510),_xlfn.LAMBDA(_xlpm.in,SUMIF(M351:M510,"&lt;="&amp;_xlpm.in,B351:B510))),A351:A510,,1)-A351+1,NA())</f>
        <v>#N/A</v>
      </c>
      <c r="M351">
        <v>351</v>
      </c>
    </row>
    <row r="352" spans="1:13">
      <c r="A352" s="1">
        <v>44912</v>
      </c>
      <c r="B352" s="2">
        <f t="shared" si="5"/>
        <v>10</v>
      </c>
      <c r="C352" s="3" t="e" cm="1">
        <f t="array" ref="C352">IFERROR(_xlfn.XLOOKUP(2000,_xlfn.BYROW(ROW(352:511),_xlfn.LAMBDA(_xlpm.in,SUMIF(M352:M511,"&lt;="&amp;_xlpm.in,B352:B511))),A352:A511,,1)-A352+1,NA())</f>
        <v>#N/A</v>
      </c>
      <c r="M352">
        <v>352</v>
      </c>
    </row>
    <row r="353" spans="1:13">
      <c r="A353" s="1">
        <v>44913</v>
      </c>
      <c r="B353" s="2">
        <f t="shared" si="5"/>
        <v>10</v>
      </c>
      <c r="C353" s="3" t="e" cm="1">
        <f t="array" ref="C353">IFERROR(_xlfn.XLOOKUP(2000,_xlfn.BYROW(ROW(353:512),_xlfn.LAMBDA(_xlpm.in,SUMIF(M353:M512,"&lt;="&amp;_xlpm.in,B353:B512))),A353:A512,,1)-A353+1,NA())</f>
        <v>#N/A</v>
      </c>
      <c r="M353">
        <v>353</v>
      </c>
    </row>
    <row r="354" spans="1:13">
      <c r="A354" s="1">
        <v>44914</v>
      </c>
      <c r="B354" s="2">
        <f t="shared" si="5"/>
        <v>10</v>
      </c>
      <c r="C354" s="3" t="e" cm="1">
        <f t="array" ref="C354">IFERROR(_xlfn.XLOOKUP(2000,_xlfn.BYROW(ROW(354:513),_xlfn.LAMBDA(_xlpm.in,SUMIF(M354:M513,"&lt;="&amp;_xlpm.in,B354:B513))),A354:A513,,1)-A354+1,NA())</f>
        <v>#N/A</v>
      </c>
      <c r="M354">
        <v>354</v>
      </c>
    </row>
    <row r="355" spans="1:13">
      <c r="A355" s="1">
        <v>44915</v>
      </c>
      <c r="B355" s="2">
        <f t="shared" si="5"/>
        <v>10</v>
      </c>
      <c r="C355" s="3" t="e" cm="1">
        <f t="array" ref="C355">IFERROR(_xlfn.XLOOKUP(2000,_xlfn.BYROW(ROW(355:514),_xlfn.LAMBDA(_xlpm.in,SUMIF(M355:M514,"&lt;="&amp;_xlpm.in,B355:B514))),A355:A514,,1)-A355+1,NA())</f>
        <v>#N/A</v>
      </c>
      <c r="M355">
        <v>355</v>
      </c>
    </row>
    <row r="356" spans="1:13">
      <c r="A356" s="1">
        <v>44916</v>
      </c>
      <c r="B356" s="2">
        <f t="shared" si="5"/>
        <v>10</v>
      </c>
      <c r="C356" s="3" t="e" cm="1">
        <f t="array" ref="C356">IFERROR(_xlfn.XLOOKUP(2000,_xlfn.BYROW(ROW(356:515),_xlfn.LAMBDA(_xlpm.in,SUMIF(M356:M515,"&lt;="&amp;_xlpm.in,B356:B515))),A356:A515,,1)-A356+1,NA())</f>
        <v>#N/A</v>
      </c>
      <c r="M356">
        <v>356</v>
      </c>
    </row>
    <row r="357" spans="1:13">
      <c r="A357" s="1">
        <v>44917</v>
      </c>
      <c r="B357" s="2">
        <f t="shared" si="5"/>
        <v>10</v>
      </c>
      <c r="C357" s="3" t="e" cm="1">
        <f t="array" ref="C357">IFERROR(_xlfn.XLOOKUP(2000,_xlfn.BYROW(ROW(357:516),_xlfn.LAMBDA(_xlpm.in,SUMIF(M357:M516,"&lt;="&amp;_xlpm.in,B357:B516))),A357:A516,,1)-A357+1,NA())</f>
        <v>#N/A</v>
      </c>
      <c r="M357">
        <v>357</v>
      </c>
    </row>
    <row r="358" spans="1:13">
      <c r="A358" s="1">
        <v>44918</v>
      </c>
      <c r="B358" s="2">
        <f t="shared" si="5"/>
        <v>10</v>
      </c>
      <c r="C358" s="3" t="e" cm="1">
        <f t="array" ref="C358">IFERROR(_xlfn.XLOOKUP(2000,_xlfn.BYROW(ROW(358:517),_xlfn.LAMBDA(_xlpm.in,SUMIF(M358:M517,"&lt;="&amp;_xlpm.in,B358:B517))),A358:A517,,1)-A358+1,NA())</f>
        <v>#N/A</v>
      </c>
      <c r="M358">
        <v>358</v>
      </c>
    </row>
    <row r="359" spans="1:13">
      <c r="A359" s="1">
        <v>44919</v>
      </c>
      <c r="B359" s="2">
        <f t="shared" si="5"/>
        <v>10</v>
      </c>
      <c r="C359" s="3" t="e" cm="1">
        <f t="array" ref="C359">IFERROR(_xlfn.XLOOKUP(2000,_xlfn.BYROW(ROW(359:518),_xlfn.LAMBDA(_xlpm.in,SUMIF(M359:M518,"&lt;="&amp;_xlpm.in,B359:B518))),A359:A518,,1)-A359+1,NA())</f>
        <v>#N/A</v>
      </c>
      <c r="M359">
        <v>359</v>
      </c>
    </row>
    <row r="360" spans="1:13">
      <c r="A360" s="1">
        <v>44920</v>
      </c>
      <c r="B360" s="2">
        <f t="shared" si="5"/>
        <v>10</v>
      </c>
      <c r="C360" s="3" t="e" cm="1">
        <f t="array" ref="C360">IFERROR(_xlfn.XLOOKUP(2000,_xlfn.BYROW(ROW(360:519),_xlfn.LAMBDA(_xlpm.in,SUMIF(M360:M519,"&lt;="&amp;_xlpm.in,B360:B519))),A360:A519,,1)-A360+1,NA())</f>
        <v>#N/A</v>
      </c>
      <c r="M360">
        <v>360</v>
      </c>
    </row>
    <row r="361" spans="1:13">
      <c r="A361" s="1">
        <v>44921</v>
      </c>
      <c r="B361" s="2">
        <f t="shared" si="5"/>
        <v>10</v>
      </c>
      <c r="C361" s="3" t="e" cm="1">
        <f t="array" ref="C361">IFERROR(_xlfn.XLOOKUP(2000,_xlfn.BYROW(ROW(361:520),_xlfn.LAMBDA(_xlpm.in,SUMIF(M361:M520,"&lt;="&amp;_xlpm.in,B361:B520))),A361:A520,,1)-A361+1,NA())</f>
        <v>#N/A</v>
      </c>
      <c r="M361">
        <v>361</v>
      </c>
    </row>
    <row r="362" spans="1:13">
      <c r="A362" s="1">
        <v>44922</v>
      </c>
      <c r="B362" s="2">
        <f t="shared" si="5"/>
        <v>10</v>
      </c>
      <c r="C362" s="3" t="e" cm="1">
        <f t="array" ref="C362">IFERROR(_xlfn.XLOOKUP(2000,_xlfn.BYROW(ROW(362:521),_xlfn.LAMBDA(_xlpm.in,SUMIF(M362:M521,"&lt;="&amp;_xlpm.in,B362:B521))),A362:A521,,1)-A362+1,NA())</f>
        <v>#N/A</v>
      </c>
      <c r="M362">
        <v>362</v>
      </c>
    </row>
    <row r="363" spans="1:13">
      <c r="A363" s="1">
        <v>44923</v>
      </c>
      <c r="B363" s="2">
        <f t="shared" si="5"/>
        <v>10</v>
      </c>
      <c r="C363" s="3" t="e" cm="1">
        <f t="array" ref="C363">IFERROR(_xlfn.XLOOKUP(2000,_xlfn.BYROW(ROW(363:522),_xlfn.LAMBDA(_xlpm.in,SUMIF(M363:M522,"&lt;="&amp;_xlpm.in,B363:B522))),A363:A522,,1)-A363+1,NA())</f>
        <v>#N/A</v>
      </c>
      <c r="M363">
        <v>363</v>
      </c>
    </row>
    <row r="364" spans="1:13">
      <c r="A364" s="1">
        <v>44924</v>
      </c>
      <c r="B364" s="2">
        <f t="shared" si="5"/>
        <v>10</v>
      </c>
      <c r="C364" s="3" t="e" cm="1">
        <f t="array" ref="C364">IFERROR(_xlfn.XLOOKUP(2000,_xlfn.BYROW(ROW(364:523),_xlfn.LAMBDA(_xlpm.in,SUMIF(M364:M523,"&lt;="&amp;_xlpm.in,B364:B523))),A364:A523,,1)-A364+1,NA())</f>
        <v>#N/A</v>
      </c>
      <c r="M364">
        <v>364</v>
      </c>
    </row>
    <row r="365" spans="1:13">
      <c r="A365" s="1">
        <v>44925</v>
      </c>
      <c r="B365" s="2">
        <f t="shared" si="5"/>
        <v>10</v>
      </c>
      <c r="C365" s="3" t="e" cm="1">
        <f t="array" ref="C365">IFERROR(_xlfn.XLOOKUP(2000,_xlfn.BYROW(ROW(365:524),_xlfn.LAMBDA(_xlpm.in,SUMIF(M365:M524,"&lt;="&amp;_xlpm.in,B365:B524))),A365:A524,,1)-A365+1,NA())</f>
        <v>#N/A</v>
      </c>
      <c r="M365">
        <v>365</v>
      </c>
    </row>
    <row r="366" spans="1:13">
      <c r="A366" s="1">
        <v>44926</v>
      </c>
      <c r="B366" s="2">
        <f t="shared" si="5"/>
        <v>10</v>
      </c>
      <c r="C366" s="3" t="e" cm="1">
        <f t="array" ref="C366">IFERROR(_xlfn.XLOOKUP(2000,_xlfn.BYROW(ROW(366:525),_xlfn.LAMBDA(_xlpm.in,SUMIF(M366:M525,"&lt;="&amp;_xlpm.in,B366:B525))),A366:A525,,1)-A366+1,NA())</f>
        <v>#N/A</v>
      </c>
      <c r="M366">
        <v>366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9DB92-85F7-4182-87D3-E8DD64863C3D}">
  <dimension ref="A1:K366"/>
  <sheetViews>
    <sheetView workbookViewId="0">
      <selection activeCell="A2" sqref="A1:C366"/>
    </sheetView>
  </sheetViews>
  <sheetFormatPr defaultColWidth="8.7109375" defaultRowHeight="12.6"/>
  <cols>
    <col min="1" max="1" width="11.5703125" style="4" bestFit="1" customWidth="1"/>
    <col min="2" max="2" width="10.28515625" style="4" bestFit="1" customWidth="1"/>
    <col min="3" max="3" width="8.140625" style="5" bestFit="1" customWidth="1"/>
    <col min="4" max="4" width="8.140625" style="5" customWidth="1"/>
    <col min="5" max="6" width="8.7109375" style="5"/>
    <col min="7" max="7" width="9.28515625" style="5" customWidth="1"/>
    <col min="8" max="8" width="8.7109375" style="5"/>
    <col min="9" max="9" width="9.28515625" style="5" bestFit="1" customWidth="1"/>
    <col min="10" max="10" width="9.85546875" style="5" customWidth="1"/>
    <col min="11" max="11" width="5.7109375" style="5" bestFit="1" customWidth="1"/>
    <col min="12" max="16384" width="8.7109375" style="5"/>
  </cols>
  <sheetData>
    <row r="1" spans="1:11" ht="12.75">
      <c r="A1" s="10" t="e" cm="1">
        <f t="array" ref="A1">IFERROR(_xlfn.XLOOKUP(2000,_xlfn.BYROW(ROW(2:161),_xlfn.LAMBDA(_xlpm.in,SUMIF(M2:M161,"&lt;="&amp;_xlpm.in,B2:B161))),B2:B161,,1)-B2+1,NA())</f>
        <v>#N/A</v>
      </c>
      <c r="B1" s="10" t="s">
        <v>4</v>
      </c>
      <c r="C1" s="9" t="s">
        <v>5</v>
      </c>
      <c r="D1" s="12"/>
    </row>
    <row r="2" spans="1:11" ht="12.75">
      <c r="A2" s="7">
        <v>1</v>
      </c>
      <c r="B2" s="8">
        <v>44562</v>
      </c>
      <c r="C2" s="6">
        <v>42</v>
      </c>
      <c r="D2" s="13">
        <f>SUM(C2:C121)</f>
        <v>3862</v>
      </c>
      <c r="E2" s="5">
        <f>ABS(D2-2000)</f>
        <v>1862</v>
      </c>
      <c r="H2" s="5">
        <f>MIN(E2:E366)</f>
        <v>1</v>
      </c>
      <c r="I2" s="5" cm="1">
        <f t="array" ref="I2:J2">_xlfn.XLOOKUP(H2,E2:E246,A2:B246)</f>
        <v>109</v>
      </c>
      <c r="J2" s="14">
        <v>44670</v>
      </c>
    </row>
    <row r="3" spans="1:11" ht="12.75">
      <c r="A3" s="7">
        <f>A2+1</f>
        <v>2</v>
      </c>
      <c r="B3" s="8">
        <f>B2+1</f>
        <v>44563</v>
      </c>
      <c r="C3" s="6">
        <v>41</v>
      </c>
      <c r="D3" s="13">
        <f t="shared" ref="D3:D66" si="0">SUM(C3:C122)</f>
        <v>3836</v>
      </c>
      <c r="E3" s="5">
        <f t="shared" ref="E3:E66" si="1">ABS(D3-2000)</f>
        <v>1836</v>
      </c>
    </row>
    <row r="4" spans="1:11" ht="12.75">
      <c r="A4" s="7">
        <f t="shared" ref="A4:A67" si="2">A3+1</f>
        <v>3</v>
      </c>
      <c r="B4" s="8">
        <f t="shared" ref="B4:B67" si="3">B3+1</f>
        <v>44564</v>
      </c>
      <c r="C4" s="6">
        <v>38</v>
      </c>
      <c r="D4" s="13">
        <f t="shared" si="0"/>
        <v>3811</v>
      </c>
      <c r="E4" s="5">
        <f t="shared" si="1"/>
        <v>1811</v>
      </c>
    </row>
    <row r="5" spans="1:11" ht="12.75">
      <c r="A5" s="7">
        <f t="shared" si="2"/>
        <v>4</v>
      </c>
      <c r="B5" s="8">
        <f t="shared" si="3"/>
        <v>44565</v>
      </c>
      <c r="C5" s="6">
        <v>39</v>
      </c>
      <c r="D5" s="13">
        <f t="shared" si="0"/>
        <v>3789</v>
      </c>
      <c r="E5" s="5">
        <f t="shared" si="1"/>
        <v>1789</v>
      </c>
      <c r="G5" s="5" t="s">
        <v>6</v>
      </c>
    </row>
    <row r="6" spans="1:11" ht="12.75">
      <c r="A6" s="7">
        <f t="shared" si="2"/>
        <v>5</v>
      </c>
      <c r="B6" s="8">
        <f t="shared" si="3"/>
        <v>44566</v>
      </c>
      <c r="C6" s="6">
        <v>35</v>
      </c>
      <c r="D6" s="13">
        <f t="shared" si="0"/>
        <v>3766</v>
      </c>
      <c r="E6" s="5">
        <f t="shared" si="1"/>
        <v>1766</v>
      </c>
      <c r="G6" s="5" t="s">
        <v>7</v>
      </c>
    </row>
    <row r="7" spans="1:11" ht="12.75">
      <c r="A7" s="7">
        <f t="shared" si="2"/>
        <v>6</v>
      </c>
      <c r="B7" s="8">
        <f t="shared" si="3"/>
        <v>44567</v>
      </c>
      <c r="C7" s="6">
        <v>29</v>
      </c>
      <c r="D7" s="13">
        <f t="shared" si="0"/>
        <v>3747</v>
      </c>
      <c r="E7" s="5">
        <f t="shared" si="1"/>
        <v>1747</v>
      </c>
      <c r="G7" s="5" t="s">
        <v>8</v>
      </c>
    </row>
    <row r="8" spans="1:11" ht="12.75">
      <c r="A8" s="7">
        <f t="shared" si="2"/>
        <v>7</v>
      </c>
      <c r="B8" s="8">
        <f t="shared" si="3"/>
        <v>44568</v>
      </c>
      <c r="C8" s="6">
        <v>40</v>
      </c>
      <c r="D8" s="13">
        <f t="shared" si="0"/>
        <v>3734</v>
      </c>
      <c r="E8" s="5">
        <f t="shared" si="1"/>
        <v>1734</v>
      </c>
    </row>
    <row r="9" spans="1:11" ht="12.75">
      <c r="A9" s="7">
        <f t="shared" si="2"/>
        <v>8</v>
      </c>
      <c r="B9" s="8">
        <f t="shared" si="3"/>
        <v>44569</v>
      </c>
      <c r="C9" s="6">
        <v>40</v>
      </c>
      <c r="D9" s="13">
        <f t="shared" si="0"/>
        <v>3710</v>
      </c>
      <c r="E9" s="5">
        <f t="shared" si="1"/>
        <v>1710</v>
      </c>
      <c r="G9" s="5" t="s">
        <v>9</v>
      </c>
      <c r="I9" s="18" t="s">
        <v>10</v>
      </c>
      <c r="J9" s="18"/>
      <c r="K9" s="11" t="s">
        <v>11</v>
      </c>
    </row>
    <row r="10" spans="1:11" ht="12.75">
      <c r="A10" s="7">
        <f t="shared" si="2"/>
        <v>9</v>
      </c>
      <c r="B10" s="8">
        <f t="shared" si="3"/>
        <v>44570</v>
      </c>
      <c r="C10" s="6">
        <v>37</v>
      </c>
      <c r="D10" s="13">
        <f t="shared" si="0"/>
        <v>3686</v>
      </c>
      <c r="E10" s="5">
        <f t="shared" si="1"/>
        <v>1686</v>
      </c>
      <c r="G10" s="5" t="s">
        <v>12</v>
      </c>
      <c r="I10" s="7">
        <v>109</v>
      </c>
      <c r="J10" s="7">
        <f>I10+119</f>
        <v>228</v>
      </c>
      <c r="K10" s="10">
        <f>SUMIFS(C2:C366,A2:A366,"&gt;="&amp;I10,A2:A366,"&lt;="&amp;J10)</f>
        <v>1999</v>
      </c>
    </row>
    <row r="11" spans="1:11" ht="12.75">
      <c r="A11" s="7">
        <f t="shared" si="2"/>
        <v>10</v>
      </c>
      <c r="B11" s="8">
        <f t="shared" si="3"/>
        <v>44571</v>
      </c>
      <c r="C11" s="6">
        <v>35</v>
      </c>
      <c r="D11" s="13">
        <f t="shared" si="0"/>
        <v>3665</v>
      </c>
      <c r="E11" s="5">
        <f t="shared" si="1"/>
        <v>1665</v>
      </c>
      <c r="G11" s="5" t="s">
        <v>13</v>
      </c>
      <c r="I11" s="8">
        <f>VLOOKUP(I10,$A$2:$B$366,2,FALSE)</f>
        <v>44670</v>
      </c>
      <c r="J11" s="8">
        <f>VLOOKUP(J10,$A$2:$B$366,2,FALSE)</f>
        <v>44789</v>
      </c>
    </row>
    <row r="12" spans="1:11" ht="12.75">
      <c r="A12" s="7">
        <f t="shared" si="2"/>
        <v>11</v>
      </c>
      <c r="B12" s="8">
        <f t="shared" si="3"/>
        <v>44572</v>
      </c>
      <c r="C12" s="6">
        <v>36</v>
      </c>
      <c r="D12" s="13">
        <f t="shared" si="0"/>
        <v>3646</v>
      </c>
      <c r="E12" s="5">
        <f t="shared" si="1"/>
        <v>1646</v>
      </c>
    </row>
    <row r="13" spans="1:11" ht="12.75">
      <c r="A13" s="7">
        <f t="shared" si="2"/>
        <v>12</v>
      </c>
      <c r="B13" s="8">
        <f t="shared" si="3"/>
        <v>44573</v>
      </c>
      <c r="C13" s="6">
        <v>31</v>
      </c>
      <c r="D13" s="13">
        <f t="shared" si="0"/>
        <v>3626</v>
      </c>
      <c r="E13" s="5">
        <f t="shared" si="1"/>
        <v>1626</v>
      </c>
      <c r="G13" s="5" t="s">
        <v>14</v>
      </c>
    </row>
    <row r="14" spans="1:11" ht="12.75">
      <c r="A14" s="7">
        <f t="shared" si="2"/>
        <v>13</v>
      </c>
      <c r="B14" s="8">
        <f t="shared" si="3"/>
        <v>44574</v>
      </c>
      <c r="C14" s="6">
        <v>32</v>
      </c>
      <c r="D14" s="13">
        <f t="shared" si="0"/>
        <v>3611</v>
      </c>
      <c r="E14" s="5">
        <f t="shared" si="1"/>
        <v>1611</v>
      </c>
    </row>
    <row r="15" spans="1:11" ht="12.75">
      <c r="A15" s="7">
        <f t="shared" si="2"/>
        <v>14</v>
      </c>
      <c r="B15" s="8">
        <f t="shared" si="3"/>
        <v>44575</v>
      </c>
      <c r="C15" s="6">
        <v>33</v>
      </c>
      <c r="D15" s="13">
        <f t="shared" si="0"/>
        <v>3595</v>
      </c>
      <c r="E15" s="5">
        <f t="shared" si="1"/>
        <v>1595</v>
      </c>
      <c r="G15" s="5" t="s">
        <v>15</v>
      </c>
    </row>
    <row r="16" spans="1:11" ht="12.75">
      <c r="A16" s="7">
        <f t="shared" si="2"/>
        <v>15</v>
      </c>
      <c r="B16" s="8">
        <f t="shared" si="3"/>
        <v>44576</v>
      </c>
      <c r="C16" s="6">
        <v>35</v>
      </c>
      <c r="D16" s="13">
        <f t="shared" si="0"/>
        <v>3578</v>
      </c>
      <c r="E16" s="5">
        <f t="shared" si="1"/>
        <v>1578</v>
      </c>
    </row>
    <row r="17" spans="1:7" ht="12.75">
      <c r="A17" s="7">
        <f t="shared" si="2"/>
        <v>16</v>
      </c>
      <c r="B17" s="8">
        <f t="shared" si="3"/>
        <v>44577</v>
      </c>
      <c r="C17" s="6">
        <v>35</v>
      </c>
      <c r="D17" s="13">
        <f t="shared" si="0"/>
        <v>3559</v>
      </c>
      <c r="E17" s="5">
        <f t="shared" si="1"/>
        <v>1559</v>
      </c>
      <c r="G17" s="5" t="s">
        <v>16</v>
      </c>
    </row>
    <row r="18" spans="1:7" ht="12.75">
      <c r="A18" s="7">
        <f t="shared" si="2"/>
        <v>17</v>
      </c>
      <c r="B18" s="8">
        <f t="shared" si="3"/>
        <v>44578</v>
      </c>
      <c r="C18" s="6">
        <v>39</v>
      </c>
      <c r="D18" s="13">
        <f t="shared" si="0"/>
        <v>3540</v>
      </c>
      <c r="E18" s="5">
        <f t="shared" si="1"/>
        <v>1540</v>
      </c>
    </row>
    <row r="19" spans="1:7" ht="12.75">
      <c r="A19" s="7">
        <f t="shared" si="2"/>
        <v>18</v>
      </c>
      <c r="B19" s="8">
        <f t="shared" si="3"/>
        <v>44579</v>
      </c>
      <c r="C19" s="6">
        <v>39</v>
      </c>
      <c r="D19" s="13">
        <f t="shared" si="0"/>
        <v>3517</v>
      </c>
      <c r="E19" s="5">
        <f t="shared" si="1"/>
        <v>1517</v>
      </c>
    </row>
    <row r="20" spans="1:7" ht="12.75">
      <c r="A20" s="7">
        <f t="shared" si="2"/>
        <v>19</v>
      </c>
      <c r="B20" s="8">
        <f t="shared" si="3"/>
        <v>44580</v>
      </c>
      <c r="C20" s="6">
        <v>33</v>
      </c>
      <c r="D20" s="13">
        <f t="shared" si="0"/>
        <v>3494</v>
      </c>
      <c r="E20" s="5">
        <f t="shared" si="1"/>
        <v>1494</v>
      </c>
    </row>
    <row r="21" spans="1:7" ht="12.75">
      <c r="A21" s="7">
        <f t="shared" si="2"/>
        <v>20</v>
      </c>
      <c r="B21" s="8">
        <f t="shared" si="3"/>
        <v>44581</v>
      </c>
      <c r="C21" s="6">
        <v>29</v>
      </c>
      <c r="D21" s="13">
        <f t="shared" si="0"/>
        <v>3477</v>
      </c>
      <c r="E21" s="5">
        <f t="shared" si="1"/>
        <v>1477</v>
      </c>
    </row>
    <row r="22" spans="1:7" ht="12.75">
      <c r="A22" s="7">
        <f t="shared" si="2"/>
        <v>21</v>
      </c>
      <c r="B22" s="8">
        <f t="shared" si="3"/>
        <v>44582</v>
      </c>
      <c r="C22" s="6">
        <v>32</v>
      </c>
      <c r="D22" s="13">
        <f t="shared" si="0"/>
        <v>3464</v>
      </c>
      <c r="E22" s="5">
        <f t="shared" si="1"/>
        <v>1464</v>
      </c>
    </row>
    <row r="23" spans="1:7" ht="12.75">
      <c r="A23" s="7">
        <f t="shared" si="2"/>
        <v>22</v>
      </c>
      <c r="B23" s="8">
        <f t="shared" si="3"/>
        <v>44583</v>
      </c>
      <c r="C23" s="6">
        <v>35</v>
      </c>
      <c r="D23" s="13">
        <f t="shared" si="0"/>
        <v>3448</v>
      </c>
      <c r="E23" s="5">
        <f t="shared" si="1"/>
        <v>1448</v>
      </c>
    </row>
    <row r="24" spans="1:7" ht="12.75">
      <c r="A24" s="7">
        <f t="shared" si="2"/>
        <v>23</v>
      </c>
      <c r="B24" s="8">
        <f t="shared" si="3"/>
        <v>44584</v>
      </c>
      <c r="C24" s="6">
        <v>37</v>
      </c>
      <c r="D24" s="13">
        <f t="shared" si="0"/>
        <v>3429</v>
      </c>
      <c r="E24" s="5">
        <f t="shared" si="1"/>
        <v>1429</v>
      </c>
    </row>
    <row r="25" spans="1:7" ht="12.75">
      <c r="A25" s="7">
        <f t="shared" si="2"/>
        <v>24</v>
      </c>
      <c r="B25" s="8">
        <f t="shared" si="3"/>
        <v>44585</v>
      </c>
      <c r="C25" s="6">
        <v>38</v>
      </c>
      <c r="D25" s="13">
        <f t="shared" si="0"/>
        <v>3408</v>
      </c>
      <c r="E25" s="5">
        <f t="shared" si="1"/>
        <v>1408</v>
      </c>
    </row>
    <row r="26" spans="1:7" ht="12.75">
      <c r="A26" s="7">
        <f t="shared" si="2"/>
        <v>25</v>
      </c>
      <c r="B26" s="8">
        <f t="shared" si="3"/>
        <v>44586</v>
      </c>
      <c r="C26" s="6">
        <v>38</v>
      </c>
      <c r="D26" s="13">
        <f t="shared" si="0"/>
        <v>3386</v>
      </c>
      <c r="E26" s="5">
        <f t="shared" si="1"/>
        <v>1386</v>
      </c>
    </row>
    <row r="27" spans="1:7" ht="12.75">
      <c r="A27" s="7">
        <f t="shared" si="2"/>
        <v>26</v>
      </c>
      <c r="B27" s="8">
        <f t="shared" si="3"/>
        <v>44587</v>
      </c>
      <c r="C27" s="6">
        <v>31</v>
      </c>
      <c r="D27" s="13">
        <f t="shared" si="0"/>
        <v>3364</v>
      </c>
      <c r="E27" s="5">
        <f t="shared" si="1"/>
        <v>1364</v>
      </c>
    </row>
    <row r="28" spans="1:7" ht="12.75">
      <c r="A28" s="7">
        <f t="shared" si="2"/>
        <v>27</v>
      </c>
      <c r="B28" s="8">
        <f t="shared" si="3"/>
        <v>44588</v>
      </c>
      <c r="C28" s="6">
        <v>30</v>
      </c>
      <c r="D28" s="13">
        <f t="shared" si="0"/>
        <v>3349</v>
      </c>
      <c r="E28" s="5">
        <f t="shared" si="1"/>
        <v>1349</v>
      </c>
    </row>
    <row r="29" spans="1:7" ht="12.75">
      <c r="A29" s="7">
        <f t="shared" si="2"/>
        <v>28</v>
      </c>
      <c r="B29" s="8">
        <f t="shared" si="3"/>
        <v>44589</v>
      </c>
      <c r="C29" s="6">
        <v>30</v>
      </c>
      <c r="D29" s="13">
        <f t="shared" si="0"/>
        <v>3335</v>
      </c>
      <c r="E29" s="5">
        <f t="shared" si="1"/>
        <v>1335</v>
      </c>
    </row>
    <row r="30" spans="1:7" ht="12.75">
      <c r="A30" s="7">
        <f t="shared" si="2"/>
        <v>29</v>
      </c>
      <c r="B30" s="8">
        <f t="shared" si="3"/>
        <v>44590</v>
      </c>
      <c r="C30" s="6">
        <v>32</v>
      </c>
      <c r="D30" s="13">
        <f t="shared" si="0"/>
        <v>3321</v>
      </c>
      <c r="E30" s="5">
        <f t="shared" si="1"/>
        <v>1321</v>
      </c>
    </row>
    <row r="31" spans="1:7" ht="12.75">
      <c r="A31" s="7">
        <f t="shared" si="2"/>
        <v>30</v>
      </c>
      <c r="B31" s="8">
        <f t="shared" si="3"/>
        <v>44591</v>
      </c>
      <c r="C31" s="6">
        <v>30</v>
      </c>
      <c r="D31" s="13">
        <f t="shared" si="0"/>
        <v>3305</v>
      </c>
      <c r="E31" s="5">
        <f t="shared" si="1"/>
        <v>1305</v>
      </c>
    </row>
    <row r="32" spans="1:7" ht="12.75">
      <c r="A32" s="7">
        <f t="shared" si="2"/>
        <v>31</v>
      </c>
      <c r="B32" s="8">
        <f t="shared" si="3"/>
        <v>44592</v>
      </c>
      <c r="C32" s="6">
        <v>31</v>
      </c>
      <c r="D32" s="13">
        <f t="shared" si="0"/>
        <v>3291</v>
      </c>
      <c r="E32" s="5">
        <f t="shared" si="1"/>
        <v>1291</v>
      </c>
    </row>
    <row r="33" spans="1:5" ht="12.75">
      <c r="A33" s="7">
        <f t="shared" si="2"/>
        <v>32</v>
      </c>
      <c r="B33" s="8">
        <f t="shared" si="3"/>
        <v>44593</v>
      </c>
      <c r="C33" s="6">
        <v>34</v>
      </c>
      <c r="D33" s="13">
        <f t="shared" si="0"/>
        <v>3276</v>
      </c>
      <c r="E33" s="5">
        <f t="shared" si="1"/>
        <v>1276</v>
      </c>
    </row>
    <row r="34" spans="1:5" ht="12.75">
      <c r="A34" s="7">
        <f t="shared" si="2"/>
        <v>33</v>
      </c>
      <c r="B34" s="8">
        <f t="shared" si="3"/>
        <v>44594</v>
      </c>
      <c r="C34" s="6">
        <v>34</v>
      </c>
      <c r="D34" s="13">
        <f t="shared" si="0"/>
        <v>3258</v>
      </c>
      <c r="E34" s="5">
        <f t="shared" si="1"/>
        <v>1258</v>
      </c>
    </row>
    <row r="35" spans="1:5" ht="12.75">
      <c r="A35" s="7">
        <f t="shared" si="2"/>
        <v>34</v>
      </c>
      <c r="B35" s="8">
        <f t="shared" si="3"/>
        <v>44595</v>
      </c>
      <c r="C35" s="6">
        <v>36</v>
      </c>
      <c r="D35" s="13">
        <f t="shared" si="0"/>
        <v>3240</v>
      </c>
      <c r="E35" s="5">
        <f t="shared" si="1"/>
        <v>1240</v>
      </c>
    </row>
    <row r="36" spans="1:5" ht="12.75">
      <c r="A36" s="7">
        <f t="shared" si="2"/>
        <v>35</v>
      </c>
      <c r="B36" s="8">
        <f t="shared" si="3"/>
        <v>44596</v>
      </c>
      <c r="C36" s="6">
        <v>33</v>
      </c>
      <c r="D36" s="13">
        <f t="shared" si="0"/>
        <v>3220</v>
      </c>
      <c r="E36" s="5">
        <f t="shared" si="1"/>
        <v>1220</v>
      </c>
    </row>
    <row r="37" spans="1:5" ht="12.75">
      <c r="A37" s="7">
        <f t="shared" si="2"/>
        <v>36</v>
      </c>
      <c r="B37" s="8">
        <f t="shared" si="3"/>
        <v>44597</v>
      </c>
      <c r="C37" s="6">
        <v>35</v>
      </c>
      <c r="D37" s="13">
        <f t="shared" si="0"/>
        <v>3203</v>
      </c>
      <c r="E37" s="5">
        <f t="shared" si="1"/>
        <v>1203</v>
      </c>
    </row>
    <row r="38" spans="1:5" ht="12.75">
      <c r="A38" s="7">
        <f t="shared" si="2"/>
        <v>37</v>
      </c>
      <c r="B38" s="8">
        <f t="shared" si="3"/>
        <v>44598</v>
      </c>
      <c r="C38" s="6">
        <v>32</v>
      </c>
      <c r="D38" s="13">
        <f t="shared" si="0"/>
        <v>3184</v>
      </c>
      <c r="E38" s="5">
        <f t="shared" si="1"/>
        <v>1184</v>
      </c>
    </row>
    <row r="39" spans="1:5" ht="12.75">
      <c r="A39" s="7">
        <f t="shared" si="2"/>
        <v>38</v>
      </c>
      <c r="B39" s="8">
        <f t="shared" si="3"/>
        <v>44599</v>
      </c>
      <c r="C39" s="6">
        <v>36</v>
      </c>
      <c r="D39" s="13">
        <f t="shared" si="0"/>
        <v>3168</v>
      </c>
      <c r="E39" s="5">
        <f t="shared" si="1"/>
        <v>1168</v>
      </c>
    </row>
    <row r="40" spans="1:5" ht="12.75">
      <c r="A40" s="7">
        <f t="shared" si="2"/>
        <v>39</v>
      </c>
      <c r="B40" s="8">
        <f t="shared" si="3"/>
        <v>44600</v>
      </c>
      <c r="C40" s="6">
        <v>33</v>
      </c>
      <c r="D40" s="13">
        <f t="shared" si="0"/>
        <v>3148</v>
      </c>
      <c r="E40" s="5">
        <f t="shared" si="1"/>
        <v>1148</v>
      </c>
    </row>
    <row r="41" spans="1:5" ht="12.75">
      <c r="A41" s="7">
        <f t="shared" si="2"/>
        <v>40</v>
      </c>
      <c r="B41" s="8">
        <f t="shared" si="3"/>
        <v>44601</v>
      </c>
      <c r="C41" s="6">
        <v>34</v>
      </c>
      <c r="D41" s="13">
        <f t="shared" si="0"/>
        <v>3131</v>
      </c>
      <c r="E41" s="5">
        <f t="shared" si="1"/>
        <v>1131</v>
      </c>
    </row>
    <row r="42" spans="1:5" ht="12.75">
      <c r="A42" s="7">
        <f t="shared" si="2"/>
        <v>41</v>
      </c>
      <c r="B42" s="8">
        <f t="shared" si="3"/>
        <v>44602</v>
      </c>
      <c r="C42" s="6">
        <v>35</v>
      </c>
      <c r="D42" s="13">
        <f t="shared" si="0"/>
        <v>3113</v>
      </c>
      <c r="E42" s="5">
        <f t="shared" si="1"/>
        <v>1113</v>
      </c>
    </row>
    <row r="43" spans="1:5" ht="12.75">
      <c r="A43" s="7">
        <f t="shared" si="2"/>
        <v>42</v>
      </c>
      <c r="B43" s="8">
        <f t="shared" si="3"/>
        <v>44603</v>
      </c>
      <c r="C43" s="6">
        <v>35</v>
      </c>
      <c r="D43" s="13">
        <f t="shared" si="0"/>
        <v>3094</v>
      </c>
      <c r="E43" s="5">
        <f t="shared" si="1"/>
        <v>1094</v>
      </c>
    </row>
    <row r="44" spans="1:5" ht="12.75">
      <c r="A44" s="7">
        <f t="shared" si="2"/>
        <v>43</v>
      </c>
      <c r="B44" s="8">
        <f t="shared" si="3"/>
        <v>44604</v>
      </c>
      <c r="C44" s="6">
        <v>35</v>
      </c>
      <c r="D44" s="13">
        <f t="shared" si="0"/>
        <v>3075</v>
      </c>
      <c r="E44" s="5">
        <f t="shared" si="1"/>
        <v>1075</v>
      </c>
    </row>
    <row r="45" spans="1:5" ht="12.75">
      <c r="A45" s="7">
        <f t="shared" si="2"/>
        <v>44</v>
      </c>
      <c r="B45" s="8">
        <f t="shared" si="3"/>
        <v>44605</v>
      </c>
      <c r="C45" s="6">
        <v>37</v>
      </c>
      <c r="D45" s="13">
        <f t="shared" si="0"/>
        <v>3056</v>
      </c>
      <c r="E45" s="5">
        <f t="shared" si="1"/>
        <v>1056</v>
      </c>
    </row>
    <row r="46" spans="1:5" ht="12.75">
      <c r="A46" s="7">
        <f t="shared" si="2"/>
        <v>45</v>
      </c>
      <c r="B46" s="8">
        <f t="shared" si="3"/>
        <v>44606</v>
      </c>
      <c r="C46" s="6">
        <v>31</v>
      </c>
      <c r="D46" s="13">
        <f t="shared" si="0"/>
        <v>3035</v>
      </c>
      <c r="E46" s="5">
        <f t="shared" si="1"/>
        <v>1035</v>
      </c>
    </row>
    <row r="47" spans="1:5" ht="12.75">
      <c r="A47" s="7">
        <f t="shared" si="2"/>
        <v>46</v>
      </c>
      <c r="B47" s="8">
        <f t="shared" si="3"/>
        <v>44607</v>
      </c>
      <c r="C47" s="6">
        <v>32</v>
      </c>
      <c r="D47" s="13">
        <f t="shared" si="0"/>
        <v>3020</v>
      </c>
      <c r="E47" s="5">
        <f t="shared" si="1"/>
        <v>1020</v>
      </c>
    </row>
    <row r="48" spans="1:5" ht="12.75">
      <c r="A48" s="7">
        <f t="shared" si="2"/>
        <v>47</v>
      </c>
      <c r="B48" s="8">
        <f t="shared" si="3"/>
        <v>44608</v>
      </c>
      <c r="C48" s="6">
        <v>35</v>
      </c>
      <c r="D48" s="13">
        <f t="shared" si="0"/>
        <v>3004</v>
      </c>
      <c r="E48" s="5">
        <f t="shared" si="1"/>
        <v>1004</v>
      </c>
    </row>
    <row r="49" spans="1:5" ht="12.75">
      <c r="A49" s="7">
        <f t="shared" si="2"/>
        <v>48</v>
      </c>
      <c r="B49" s="8">
        <f t="shared" si="3"/>
        <v>44609</v>
      </c>
      <c r="C49" s="6">
        <v>35</v>
      </c>
      <c r="D49" s="13">
        <f t="shared" si="0"/>
        <v>2985</v>
      </c>
      <c r="E49" s="5">
        <f t="shared" si="1"/>
        <v>985</v>
      </c>
    </row>
    <row r="50" spans="1:5" ht="12.75">
      <c r="A50" s="7">
        <f t="shared" si="2"/>
        <v>49</v>
      </c>
      <c r="B50" s="8">
        <f t="shared" si="3"/>
        <v>44610</v>
      </c>
      <c r="C50" s="6">
        <v>38</v>
      </c>
      <c r="D50" s="13">
        <f t="shared" si="0"/>
        <v>2966</v>
      </c>
      <c r="E50" s="5">
        <f t="shared" si="1"/>
        <v>966</v>
      </c>
    </row>
    <row r="51" spans="1:5" ht="12.75">
      <c r="A51" s="7">
        <f t="shared" si="2"/>
        <v>50</v>
      </c>
      <c r="B51" s="8">
        <f t="shared" si="3"/>
        <v>44611</v>
      </c>
      <c r="C51" s="6">
        <v>38</v>
      </c>
      <c r="D51" s="13">
        <f t="shared" si="0"/>
        <v>2944</v>
      </c>
      <c r="E51" s="5">
        <f t="shared" si="1"/>
        <v>944</v>
      </c>
    </row>
    <row r="52" spans="1:5" ht="12.75">
      <c r="A52" s="7">
        <f t="shared" si="2"/>
        <v>51</v>
      </c>
      <c r="B52" s="8">
        <f t="shared" si="3"/>
        <v>44612</v>
      </c>
      <c r="C52" s="6">
        <v>37</v>
      </c>
      <c r="D52" s="13">
        <f t="shared" si="0"/>
        <v>2922</v>
      </c>
      <c r="E52" s="5">
        <f t="shared" si="1"/>
        <v>922</v>
      </c>
    </row>
    <row r="53" spans="1:5" ht="12.75">
      <c r="A53" s="7">
        <f t="shared" si="2"/>
        <v>52</v>
      </c>
      <c r="B53" s="8">
        <f t="shared" si="3"/>
        <v>44613</v>
      </c>
      <c r="C53" s="6">
        <v>34</v>
      </c>
      <c r="D53" s="13">
        <f t="shared" si="0"/>
        <v>2902</v>
      </c>
      <c r="E53" s="5">
        <f t="shared" si="1"/>
        <v>902</v>
      </c>
    </row>
    <row r="54" spans="1:5" ht="12.75">
      <c r="A54" s="7">
        <f t="shared" si="2"/>
        <v>53</v>
      </c>
      <c r="B54" s="8">
        <f t="shared" si="3"/>
        <v>44614</v>
      </c>
      <c r="C54" s="6">
        <v>34</v>
      </c>
      <c r="D54" s="13">
        <f t="shared" si="0"/>
        <v>2887</v>
      </c>
      <c r="E54" s="5">
        <f t="shared" si="1"/>
        <v>887</v>
      </c>
    </row>
    <row r="55" spans="1:5" ht="12.75">
      <c r="A55" s="7">
        <f t="shared" si="2"/>
        <v>54</v>
      </c>
      <c r="B55" s="8">
        <f t="shared" si="3"/>
        <v>44615</v>
      </c>
      <c r="C55" s="6">
        <v>36</v>
      </c>
      <c r="D55" s="13">
        <f t="shared" si="0"/>
        <v>2871</v>
      </c>
      <c r="E55" s="5">
        <f t="shared" si="1"/>
        <v>871</v>
      </c>
    </row>
    <row r="56" spans="1:5" ht="12.75">
      <c r="A56" s="7">
        <f t="shared" si="2"/>
        <v>55</v>
      </c>
      <c r="B56" s="8">
        <f t="shared" si="3"/>
        <v>44616</v>
      </c>
      <c r="C56" s="6">
        <v>37</v>
      </c>
      <c r="D56" s="13">
        <f t="shared" si="0"/>
        <v>2866</v>
      </c>
      <c r="E56" s="5">
        <f t="shared" si="1"/>
        <v>866</v>
      </c>
    </row>
    <row r="57" spans="1:5" ht="12.75">
      <c r="A57" s="7">
        <f t="shared" si="2"/>
        <v>56</v>
      </c>
      <c r="B57" s="8">
        <f t="shared" si="3"/>
        <v>44617</v>
      </c>
      <c r="C57" s="6">
        <v>37</v>
      </c>
      <c r="D57" s="13">
        <f t="shared" si="0"/>
        <v>2849</v>
      </c>
      <c r="E57" s="5">
        <f t="shared" si="1"/>
        <v>849</v>
      </c>
    </row>
    <row r="58" spans="1:5" ht="12.75">
      <c r="A58" s="7">
        <f t="shared" si="2"/>
        <v>57</v>
      </c>
      <c r="B58" s="8">
        <f t="shared" si="3"/>
        <v>44618</v>
      </c>
      <c r="C58" s="6">
        <v>37</v>
      </c>
      <c r="D58" s="13">
        <f t="shared" si="0"/>
        <v>2832</v>
      </c>
      <c r="E58" s="5">
        <f t="shared" si="1"/>
        <v>832</v>
      </c>
    </row>
    <row r="59" spans="1:5" ht="12.75">
      <c r="A59" s="7">
        <f t="shared" si="2"/>
        <v>58</v>
      </c>
      <c r="B59" s="8">
        <f t="shared" si="3"/>
        <v>44619</v>
      </c>
      <c r="C59" s="6">
        <v>36</v>
      </c>
      <c r="D59" s="13">
        <f t="shared" si="0"/>
        <v>2815</v>
      </c>
      <c r="E59" s="5">
        <f t="shared" si="1"/>
        <v>815</v>
      </c>
    </row>
    <row r="60" spans="1:5" ht="12.75">
      <c r="A60" s="7">
        <f t="shared" si="2"/>
        <v>59</v>
      </c>
      <c r="B60" s="8">
        <f t="shared" si="3"/>
        <v>44620</v>
      </c>
      <c r="C60" s="6">
        <v>32</v>
      </c>
      <c r="D60" s="13">
        <f t="shared" si="0"/>
        <v>2798</v>
      </c>
      <c r="E60" s="5">
        <f t="shared" si="1"/>
        <v>798</v>
      </c>
    </row>
    <row r="61" spans="1:5" ht="12.75">
      <c r="A61" s="7">
        <f t="shared" si="2"/>
        <v>60</v>
      </c>
      <c r="B61" s="8">
        <f t="shared" si="3"/>
        <v>44621</v>
      </c>
      <c r="C61" s="6">
        <v>31</v>
      </c>
      <c r="D61" s="13">
        <f t="shared" si="0"/>
        <v>2782</v>
      </c>
      <c r="E61" s="5">
        <f t="shared" si="1"/>
        <v>782</v>
      </c>
    </row>
    <row r="62" spans="1:5" ht="12.75">
      <c r="A62" s="7">
        <f t="shared" si="2"/>
        <v>61</v>
      </c>
      <c r="B62" s="8">
        <f t="shared" si="3"/>
        <v>44622</v>
      </c>
      <c r="C62" s="6">
        <v>32</v>
      </c>
      <c r="D62" s="13">
        <f t="shared" si="0"/>
        <v>2764</v>
      </c>
      <c r="E62" s="5">
        <f t="shared" si="1"/>
        <v>764</v>
      </c>
    </row>
    <row r="63" spans="1:5" ht="12.75">
      <c r="A63" s="7">
        <f t="shared" si="2"/>
        <v>62</v>
      </c>
      <c r="B63" s="8">
        <f t="shared" si="3"/>
        <v>44623</v>
      </c>
      <c r="C63" s="6">
        <v>31</v>
      </c>
      <c r="D63" s="13">
        <f t="shared" si="0"/>
        <v>2748</v>
      </c>
      <c r="E63" s="5">
        <f t="shared" si="1"/>
        <v>748</v>
      </c>
    </row>
    <row r="64" spans="1:5" ht="12.75">
      <c r="A64" s="7">
        <f t="shared" si="2"/>
        <v>63</v>
      </c>
      <c r="B64" s="8">
        <f t="shared" si="3"/>
        <v>44624</v>
      </c>
      <c r="C64" s="6">
        <v>34</v>
      </c>
      <c r="D64" s="13">
        <f t="shared" si="0"/>
        <v>2735</v>
      </c>
      <c r="E64" s="5">
        <f t="shared" si="1"/>
        <v>735</v>
      </c>
    </row>
    <row r="65" spans="1:5" ht="12.75">
      <c r="A65" s="7">
        <f t="shared" si="2"/>
        <v>64</v>
      </c>
      <c r="B65" s="8">
        <f t="shared" si="3"/>
        <v>44625</v>
      </c>
      <c r="C65" s="6">
        <v>35</v>
      </c>
      <c r="D65" s="13">
        <f t="shared" si="0"/>
        <v>2718</v>
      </c>
      <c r="E65" s="5">
        <f t="shared" si="1"/>
        <v>718</v>
      </c>
    </row>
    <row r="66" spans="1:5" ht="12.75">
      <c r="A66" s="7">
        <f t="shared" si="2"/>
        <v>65</v>
      </c>
      <c r="B66" s="8">
        <f t="shared" si="3"/>
        <v>44626</v>
      </c>
      <c r="C66" s="6">
        <v>36</v>
      </c>
      <c r="D66" s="13">
        <f t="shared" si="0"/>
        <v>2701</v>
      </c>
      <c r="E66" s="5">
        <f t="shared" si="1"/>
        <v>701</v>
      </c>
    </row>
    <row r="67" spans="1:5" ht="12.75">
      <c r="A67" s="7">
        <f t="shared" si="2"/>
        <v>66</v>
      </c>
      <c r="B67" s="8">
        <f t="shared" si="3"/>
        <v>44627</v>
      </c>
      <c r="C67" s="6">
        <v>34</v>
      </c>
      <c r="D67" s="13">
        <f t="shared" ref="D67:D130" si="4">SUM(C67:C186)</f>
        <v>2685</v>
      </c>
      <c r="E67" s="5">
        <f t="shared" ref="E67:E130" si="5">ABS(D67-2000)</f>
        <v>685</v>
      </c>
    </row>
    <row r="68" spans="1:5" ht="12.75">
      <c r="A68" s="7">
        <f t="shared" ref="A68:A131" si="6">A67+1</f>
        <v>67</v>
      </c>
      <c r="B68" s="8">
        <f t="shared" ref="B68:B131" si="7">B67+1</f>
        <v>44628</v>
      </c>
      <c r="C68" s="6">
        <v>35</v>
      </c>
      <c r="D68" s="13">
        <f t="shared" si="4"/>
        <v>2670</v>
      </c>
      <c r="E68" s="5">
        <f t="shared" si="5"/>
        <v>670</v>
      </c>
    </row>
    <row r="69" spans="1:5" ht="12.75">
      <c r="A69" s="7">
        <f t="shared" si="6"/>
        <v>68</v>
      </c>
      <c r="B69" s="8">
        <f t="shared" si="7"/>
        <v>44629</v>
      </c>
      <c r="C69" s="6">
        <v>37</v>
      </c>
      <c r="D69" s="13">
        <f t="shared" si="4"/>
        <v>2650</v>
      </c>
      <c r="E69" s="5">
        <f t="shared" si="5"/>
        <v>650</v>
      </c>
    </row>
    <row r="70" spans="1:5" ht="12.75">
      <c r="A70" s="7">
        <f t="shared" si="6"/>
        <v>69</v>
      </c>
      <c r="B70" s="8">
        <f t="shared" si="7"/>
        <v>44630</v>
      </c>
      <c r="C70" s="6">
        <v>35</v>
      </c>
      <c r="D70" s="13">
        <f t="shared" si="4"/>
        <v>2624</v>
      </c>
      <c r="E70" s="5">
        <f t="shared" si="5"/>
        <v>624</v>
      </c>
    </row>
    <row r="71" spans="1:5" ht="12.75">
      <c r="A71" s="7">
        <f t="shared" si="6"/>
        <v>70</v>
      </c>
      <c r="B71" s="8">
        <f t="shared" si="7"/>
        <v>44631</v>
      </c>
      <c r="C71" s="6">
        <v>29</v>
      </c>
      <c r="D71" s="13">
        <f t="shared" si="4"/>
        <v>2600</v>
      </c>
      <c r="E71" s="5">
        <f t="shared" si="5"/>
        <v>600</v>
      </c>
    </row>
    <row r="72" spans="1:5" ht="12.75">
      <c r="A72" s="7">
        <f t="shared" si="6"/>
        <v>71</v>
      </c>
      <c r="B72" s="8">
        <f t="shared" si="7"/>
        <v>44632</v>
      </c>
      <c r="C72" s="6">
        <v>31</v>
      </c>
      <c r="D72" s="13">
        <f t="shared" si="4"/>
        <v>2584</v>
      </c>
      <c r="E72" s="5">
        <f t="shared" si="5"/>
        <v>584</v>
      </c>
    </row>
    <row r="73" spans="1:5" ht="12.75">
      <c r="A73" s="7">
        <f t="shared" si="6"/>
        <v>72</v>
      </c>
      <c r="B73" s="8">
        <f t="shared" si="7"/>
        <v>44633</v>
      </c>
      <c r="C73" s="6">
        <v>31</v>
      </c>
      <c r="D73" s="13">
        <f t="shared" si="4"/>
        <v>2565</v>
      </c>
      <c r="E73" s="5">
        <f t="shared" si="5"/>
        <v>565</v>
      </c>
    </row>
    <row r="74" spans="1:5" ht="12.75">
      <c r="A74" s="7">
        <f t="shared" si="6"/>
        <v>73</v>
      </c>
      <c r="B74" s="8">
        <f t="shared" si="7"/>
        <v>44634</v>
      </c>
      <c r="C74" s="6">
        <v>30</v>
      </c>
      <c r="D74" s="13">
        <f t="shared" si="4"/>
        <v>2549</v>
      </c>
      <c r="E74" s="5">
        <f t="shared" si="5"/>
        <v>549</v>
      </c>
    </row>
    <row r="75" spans="1:5" ht="12.75">
      <c r="A75" s="7">
        <f t="shared" si="6"/>
        <v>74</v>
      </c>
      <c r="B75" s="8">
        <f t="shared" si="7"/>
        <v>44635</v>
      </c>
      <c r="C75" s="6">
        <v>32</v>
      </c>
      <c r="D75" s="13">
        <f t="shared" si="4"/>
        <v>2536</v>
      </c>
      <c r="E75" s="5">
        <f t="shared" si="5"/>
        <v>536</v>
      </c>
    </row>
    <row r="76" spans="1:5" ht="12.75">
      <c r="A76" s="7">
        <f t="shared" si="6"/>
        <v>75</v>
      </c>
      <c r="B76" s="8">
        <f t="shared" si="7"/>
        <v>44636</v>
      </c>
      <c r="C76" s="6">
        <v>34</v>
      </c>
      <c r="D76" s="13">
        <f t="shared" si="4"/>
        <v>2519</v>
      </c>
      <c r="E76" s="5">
        <f t="shared" si="5"/>
        <v>519</v>
      </c>
    </row>
    <row r="77" spans="1:5" ht="12.75">
      <c r="A77" s="7">
        <f t="shared" si="6"/>
        <v>76</v>
      </c>
      <c r="B77" s="8">
        <f t="shared" si="7"/>
        <v>44637</v>
      </c>
      <c r="C77" s="6">
        <v>34</v>
      </c>
      <c r="D77" s="13">
        <f t="shared" si="4"/>
        <v>2503</v>
      </c>
      <c r="E77" s="5">
        <f t="shared" si="5"/>
        <v>503</v>
      </c>
    </row>
    <row r="78" spans="1:5" ht="12.75">
      <c r="A78" s="7">
        <f t="shared" si="6"/>
        <v>77</v>
      </c>
      <c r="B78" s="8">
        <f t="shared" si="7"/>
        <v>44638</v>
      </c>
      <c r="C78" s="6">
        <v>35</v>
      </c>
      <c r="D78" s="13">
        <f t="shared" si="4"/>
        <v>2487</v>
      </c>
      <c r="E78" s="5">
        <f t="shared" si="5"/>
        <v>487</v>
      </c>
    </row>
    <row r="79" spans="1:5" ht="12.75">
      <c r="A79" s="7">
        <f t="shared" si="6"/>
        <v>78</v>
      </c>
      <c r="B79" s="8">
        <f t="shared" si="7"/>
        <v>44639</v>
      </c>
      <c r="C79" s="6">
        <v>35</v>
      </c>
      <c r="D79" s="13">
        <f t="shared" si="4"/>
        <v>2470</v>
      </c>
      <c r="E79" s="5">
        <f t="shared" si="5"/>
        <v>470</v>
      </c>
    </row>
    <row r="80" spans="1:5" ht="12.75">
      <c r="A80" s="7">
        <f t="shared" si="6"/>
        <v>79</v>
      </c>
      <c r="B80" s="8">
        <f t="shared" si="7"/>
        <v>44640</v>
      </c>
      <c r="C80" s="6">
        <v>31</v>
      </c>
      <c r="D80" s="13">
        <f t="shared" si="4"/>
        <v>2453</v>
      </c>
      <c r="E80" s="5">
        <f t="shared" si="5"/>
        <v>453</v>
      </c>
    </row>
    <row r="81" spans="1:5" ht="12.75">
      <c r="A81" s="7">
        <f t="shared" si="6"/>
        <v>80</v>
      </c>
      <c r="B81" s="8">
        <f t="shared" si="7"/>
        <v>44641</v>
      </c>
      <c r="C81" s="6">
        <v>33</v>
      </c>
      <c r="D81" s="13">
        <f t="shared" si="4"/>
        <v>2438</v>
      </c>
      <c r="E81" s="5">
        <f t="shared" si="5"/>
        <v>438</v>
      </c>
    </row>
    <row r="82" spans="1:5" ht="12.75">
      <c r="A82" s="7">
        <f t="shared" si="6"/>
        <v>81</v>
      </c>
      <c r="B82" s="8">
        <f t="shared" si="7"/>
        <v>44642</v>
      </c>
      <c r="C82" s="6">
        <v>35</v>
      </c>
      <c r="D82" s="13">
        <f t="shared" si="4"/>
        <v>2421</v>
      </c>
      <c r="E82" s="5">
        <f t="shared" si="5"/>
        <v>421</v>
      </c>
    </row>
    <row r="83" spans="1:5" ht="12.75">
      <c r="A83" s="7">
        <f t="shared" si="6"/>
        <v>82</v>
      </c>
      <c r="B83" s="8">
        <f t="shared" si="7"/>
        <v>44643</v>
      </c>
      <c r="C83" s="6">
        <v>34</v>
      </c>
      <c r="D83" s="13">
        <f t="shared" si="4"/>
        <v>2398</v>
      </c>
      <c r="E83" s="5">
        <f t="shared" si="5"/>
        <v>398</v>
      </c>
    </row>
    <row r="84" spans="1:5" ht="12.75">
      <c r="A84" s="7">
        <f t="shared" si="6"/>
        <v>83</v>
      </c>
      <c r="B84" s="8">
        <f t="shared" si="7"/>
        <v>44644</v>
      </c>
      <c r="C84" s="6">
        <v>30</v>
      </c>
      <c r="D84" s="13">
        <f t="shared" si="4"/>
        <v>2382</v>
      </c>
      <c r="E84" s="5">
        <f t="shared" si="5"/>
        <v>382</v>
      </c>
    </row>
    <row r="85" spans="1:5" ht="12.75">
      <c r="A85" s="7">
        <f t="shared" si="6"/>
        <v>84</v>
      </c>
      <c r="B85" s="8">
        <f t="shared" si="7"/>
        <v>44645</v>
      </c>
      <c r="C85" s="6">
        <v>31</v>
      </c>
      <c r="D85" s="13">
        <f t="shared" si="4"/>
        <v>2367</v>
      </c>
      <c r="E85" s="5">
        <f t="shared" si="5"/>
        <v>367</v>
      </c>
    </row>
    <row r="86" spans="1:5" ht="12.75">
      <c r="A86" s="7">
        <f t="shared" si="6"/>
        <v>85</v>
      </c>
      <c r="B86" s="8">
        <f t="shared" si="7"/>
        <v>44646</v>
      </c>
      <c r="C86" s="6">
        <v>31</v>
      </c>
      <c r="D86" s="13">
        <f t="shared" si="4"/>
        <v>2353</v>
      </c>
      <c r="E86" s="5">
        <f t="shared" si="5"/>
        <v>353</v>
      </c>
    </row>
    <row r="87" spans="1:5" ht="12.75">
      <c r="A87" s="7">
        <f t="shared" si="6"/>
        <v>86</v>
      </c>
      <c r="B87" s="8">
        <f t="shared" si="7"/>
        <v>44647</v>
      </c>
      <c r="C87" s="6">
        <v>33</v>
      </c>
      <c r="D87" s="13">
        <f t="shared" si="4"/>
        <v>2337</v>
      </c>
      <c r="E87" s="5">
        <f t="shared" si="5"/>
        <v>337</v>
      </c>
    </row>
    <row r="88" spans="1:5" ht="12.75">
      <c r="A88" s="7">
        <f t="shared" si="6"/>
        <v>87</v>
      </c>
      <c r="B88" s="8">
        <f t="shared" si="7"/>
        <v>44648</v>
      </c>
      <c r="C88" s="6">
        <v>33</v>
      </c>
      <c r="D88" s="13">
        <f t="shared" si="4"/>
        <v>2315</v>
      </c>
      <c r="E88" s="5">
        <f t="shared" si="5"/>
        <v>315</v>
      </c>
    </row>
    <row r="89" spans="1:5" ht="12.75">
      <c r="A89" s="7">
        <f t="shared" si="6"/>
        <v>88</v>
      </c>
      <c r="B89" s="8">
        <f t="shared" si="7"/>
        <v>44649</v>
      </c>
      <c r="C89" s="6">
        <v>33</v>
      </c>
      <c r="D89" s="13">
        <f t="shared" si="4"/>
        <v>2292</v>
      </c>
      <c r="E89" s="5">
        <f t="shared" si="5"/>
        <v>292</v>
      </c>
    </row>
    <row r="90" spans="1:5" ht="12.75">
      <c r="A90" s="7">
        <f t="shared" si="6"/>
        <v>89</v>
      </c>
      <c r="B90" s="8">
        <f t="shared" si="7"/>
        <v>44650</v>
      </c>
      <c r="C90" s="6">
        <v>34</v>
      </c>
      <c r="D90" s="13">
        <f t="shared" si="4"/>
        <v>2275</v>
      </c>
      <c r="E90" s="5">
        <f t="shared" si="5"/>
        <v>275</v>
      </c>
    </row>
    <row r="91" spans="1:5" ht="12.75">
      <c r="A91" s="7">
        <f t="shared" si="6"/>
        <v>90</v>
      </c>
      <c r="B91" s="8">
        <f t="shared" si="7"/>
        <v>44651</v>
      </c>
      <c r="C91" s="6">
        <v>35</v>
      </c>
      <c r="D91" s="13">
        <f t="shared" si="4"/>
        <v>2257</v>
      </c>
      <c r="E91" s="5">
        <f t="shared" si="5"/>
        <v>257</v>
      </c>
    </row>
    <row r="92" spans="1:5" ht="12.75">
      <c r="A92" s="7">
        <f t="shared" si="6"/>
        <v>91</v>
      </c>
      <c r="B92" s="8">
        <f t="shared" si="7"/>
        <v>44652</v>
      </c>
      <c r="C92" s="6">
        <v>34</v>
      </c>
      <c r="D92" s="13">
        <f t="shared" si="4"/>
        <v>2239</v>
      </c>
      <c r="E92" s="5">
        <f t="shared" si="5"/>
        <v>239</v>
      </c>
    </row>
    <row r="93" spans="1:5" ht="12.75">
      <c r="A93" s="7">
        <f t="shared" si="6"/>
        <v>92</v>
      </c>
      <c r="B93" s="8">
        <f t="shared" si="7"/>
        <v>44653</v>
      </c>
      <c r="C93" s="6">
        <v>33</v>
      </c>
      <c r="D93" s="13">
        <f t="shared" si="4"/>
        <v>2222</v>
      </c>
      <c r="E93" s="5">
        <f t="shared" si="5"/>
        <v>222</v>
      </c>
    </row>
    <row r="94" spans="1:5" ht="12.75">
      <c r="A94" s="7">
        <f t="shared" si="6"/>
        <v>93</v>
      </c>
      <c r="B94" s="8">
        <f t="shared" si="7"/>
        <v>44654</v>
      </c>
      <c r="C94" s="6">
        <v>32</v>
      </c>
      <c r="D94" s="13">
        <f t="shared" si="4"/>
        <v>2207</v>
      </c>
      <c r="E94" s="5">
        <f t="shared" si="5"/>
        <v>207</v>
      </c>
    </row>
    <row r="95" spans="1:5" ht="12.75">
      <c r="A95" s="7">
        <f t="shared" si="6"/>
        <v>94</v>
      </c>
      <c r="B95" s="8">
        <f t="shared" si="7"/>
        <v>44655</v>
      </c>
      <c r="C95" s="6">
        <v>31</v>
      </c>
      <c r="D95" s="13">
        <f t="shared" si="4"/>
        <v>2194</v>
      </c>
      <c r="E95" s="5">
        <f t="shared" si="5"/>
        <v>194</v>
      </c>
    </row>
    <row r="96" spans="1:5" ht="12.75">
      <c r="A96" s="7">
        <f t="shared" si="6"/>
        <v>95</v>
      </c>
      <c r="B96" s="8">
        <f t="shared" si="7"/>
        <v>44656</v>
      </c>
      <c r="C96" s="6">
        <v>32</v>
      </c>
      <c r="D96" s="13">
        <f t="shared" si="4"/>
        <v>2181</v>
      </c>
      <c r="E96" s="5">
        <f t="shared" si="5"/>
        <v>181</v>
      </c>
    </row>
    <row r="97" spans="1:5" ht="12.75">
      <c r="A97" s="7">
        <f t="shared" si="6"/>
        <v>96</v>
      </c>
      <c r="B97" s="8">
        <f t="shared" si="7"/>
        <v>44657</v>
      </c>
      <c r="C97" s="6">
        <v>32</v>
      </c>
      <c r="D97" s="13">
        <f t="shared" si="4"/>
        <v>2168</v>
      </c>
      <c r="E97" s="5">
        <f t="shared" si="5"/>
        <v>168</v>
      </c>
    </row>
    <row r="98" spans="1:5" ht="12.75">
      <c r="A98" s="7">
        <f t="shared" si="6"/>
        <v>97</v>
      </c>
      <c r="B98" s="8">
        <f t="shared" si="7"/>
        <v>44658</v>
      </c>
      <c r="C98" s="6">
        <v>32</v>
      </c>
      <c r="D98" s="13">
        <f t="shared" si="4"/>
        <v>2155</v>
      </c>
      <c r="E98" s="5">
        <f t="shared" si="5"/>
        <v>155</v>
      </c>
    </row>
    <row r="99" spans="1:5" ht="12.75">
      <c r="A99" s="7">
        <f t="shared" si="6"/>
        <v>98</v>
      </c>
      <c r="B99" s="8">
        <f t="shared" si="7"/>
        <v>44659</v>
      </c>
      <c r="C99" s="6">
        <v>32</v>
      </c>
      <c r="D99" s="13">
        <f t="shared" si="4"/>
        <v>2139</v>
      </c>
      <c r="E99" s="5">
        <f t="shared" si="5"/>
        <v>139</v>
      </c>
    </row>
    <row r="100" spans="1:5" ht="12.75">
      <c r="A100" s="7">
        <f t="shared" si="6"/>
        <v>99</v>
      </c>
      <c r="B100" s="8">
        <f t="shared" si="7"/>
        <v>44660</v>
      </c>
      <c r="C100" s="6">
        <v>33</v>
      </c>
      <c r="D100" s="13">
        <f t="shared" si="4"/>
        <v>2122</v>
      </c>
      <c r="E100" s="5">
        <f t="shared" si="5"/>
        <v>122</v>
      </c>
    </row>
    <row r="101" spans="1:5" ht="12.75">
      <c r="A101" s="7">
        <f t="shared" si="6"/>
        <v>100</v>
      </c>
      <c r="B101" s="8">
        <f t="shared" si="7"/>
        <v>44661</v>
      </c>
      <c r="C101" s="6">
        <v>32</v>
      </c>
      <c r="D101" s="13">
        <f t="shared" si="4"/>
        <v>2104</v>
      </c>
      <c r="E101" s="5">
        <f t="shared" si="5"/>
        <v>104</v>
      </c>
    </row>
    <row r="102" spans="1:5" ht="12.75">
      <c r="A102" s="7">
        <f t="shared" si="6"/>
        <v>101</v>
      </c>
      <c r="B102" s="8">
        <f t="shared" si="7"/>
        <v>44662</v>
      </c>
      <c r="C102" s="6">
        <v>33</v>
      </c>
      <c r="D102" s="13">
        <f t="shared" si="4"/>
        <v>2089</v>
      </c>
      <c r="E102" s="5">
        <f t="shared" si="5"/>
        <v>89</v>
      </c>
    </row>
    <row r="103" spans="1:5" ht="12.75">
      <c r="A103" s="7">
        <f t="shared" si="6"/>
        <v>102</v>
      </c>
      <c r="B103" s="8">
        <f t="shared" si="7"/>
        <v>44663</v>
      </c>
      <c r="C103" s="6">
        <v>31</v>
      </c>
      <c r="D103" s="13">
        <f t="shared" si="4"/>
        <v>2075</v>
      </c>
      <c r="E103" s="5">
        <f t="shared" si="5"/>
        <v>75</v>
      </c>
    </row>
    <row r="104" spans="1:5" ht="12.75">
      <c r="A104" s="7">
        <f t="shared" si="6"/>
        <v>103</v>
      </c>
      <c r="B104" s="8">
        <f t="shared" si="7"/>
        <v>44664</v>
      </c>
      <c r="C104" s="6">
        <v>30</v>
      </c>
      <c r="D104" s="13">
        <f t="shared" si="4"/>
        <v>2064</v>
      </c>
      <c r="E104" s="5">
        <f t="shared" si="5"/>
        <v>64</v>
      </c>
    </row>
    <row r="105" spans="1:5" ht="12.75">
      <c r="A105" s="7">
        <f t="shared" si="6"/>
        <v>104</v>
      </c>
      <c r="B105" s="8">
        <f t="shared" si="7"/>
        <v>44665</v>
      </c>
      <c r="C105" s="6">
        <v>31</v>
      </c>
      <c r="D105" s="13">
        <f t="shared" si="4"/>
        <v>2053</v>
      </c>
      <c r="E105" s="5">
        <f t="shared" si="5"/>
        <v>53</v>
      </c>
    </row>
    <row r="106" spans="1:5" ht="12.75">
      <c r="A106" s="7">
        <f t="shared" si="6"/>
        <v>105</v>
      </c>
      <c r="B106" s="8">
        <f t="shared" si="7"/>
        <v>44666</v>
      </c>
      <c r="C106" s="6">
        <v>30</v>
      </c>
      <c r="D106" s="13">
        <f t="shared" si="4"/>
        <v>2042</v>
      </c>
      <c r="E106" s="5">
        <f t="shared" si="5"/>
        <v>42</v>
      </c>
    </row>
    <row r="107" spans="1:5" ht="12.75">
      <c r="A107" s="7">
        <f t="shared" si="6"/>
        <v>106</v>
      </c>
      <c r="B107" s="8">
        <f t="shared" si="7"/>
        <v>44667</v>
      </c>
      <c r="C107" s="6">
        <v>31</v>
      </c>
      <c r="D107" s="13">
        <f t="shared" si="4"/>
        <v>2031</v>
      </c>
      <c r="E107" s="5">
        <f t="shared" si="5"/>
        <v>31</v>
      </c>
    </row>
    <row r="108" spans="1:5" ht="12.75">
      <c r="A108" s="7">
        <f t="shared" si="6"/>
        <v>107</v>
      </c>
      <c r="B108" s="8">
        <f t="shared" si="7"/>
        <v>44668</v>
      </c>
      <c r="C108" s="6">
        <v>33</v>
      </c>
      <c r="D108" s="13">
        <f t="shared" si="4"/>
        <v>2020</v>
      </c>
      <c r="E108" s="5">
        <f t="shared" si="5"/>
        <v>20</v>
      </c>
    </row>
    <row r="109" spans="1:5" ht="12.75">
      <c r="A109" s="7">
        <f t="shared" si="6"/>
        <v>108</v>
      </c>
      <c r="B109" s="8">
        <f t="shared" si="7"/>
        <v>44669</v>
      </c>
      <c r="C109" s="6">
        <v>32</v>
      </c>
      <c r="D109" s="13">
        <f t="shared" si="4"/>
        <v>2009</v>
      </c>
      <c r="E109" s="5">
        <f t="shared" si="5"/>
        <v>9</v>
      </c>
    </row>
    <row r="110" spans="1:5" ht="12.75">
      <c r="A110" s="7">
        <f t="shared" si="6"/>
        <v>109</v>
      </c>
      <c r="B110" s="8">
        <f t="shared" si="7"/>
        <v>44670</v>
      </c>
      <c r="C110" s="6">
        <v>28</v>
      </c>
      <c r="D110" s="13">
        <f t="shared" si="4"/>
        <v>1999</v>
      </c>
      <c r="E110" s="5">
        <f t="shared" si="5"/>
        <v>1</v>
      </c>
    </row>
    <row r="111" spans="1:5" ht="12.75">
      <c r="A111" s="7">
        <f t="shared" si="6"/>
        <v>110</v>
      </c>
      <c r="B111" s="8">
        <f t="shared" si="7"/>
        <v>44671</v>
      </c>
      <c r="C111" s="6">
        <v>16</v>
      </c>
      <c r="D111" s="13">
        <f t="shared" si="4"/>
        <v>1991</v>
      </c>
      <c r="E111" s="5">
        <f t="shared" si="5"/>
        <v>9</v>
      </c>
    </row>
    <row r="112" spans="1:5" ht="12.75">
      <c r="A112" s="7">
        <f t="shared" si="6"/>
        <v>111</v>
      </c>
      <c r="B112" s="8">
        <f t="shared" si="7"/>
        <v>44672</v>
      </c>
      <c r="C112" s="6">
        <v>16</v>
      </c>
      <c r="D112" s="13">
        <f t="shared" si="4"/>
        <v>1996</v>
      </c>
      <c r="E112" s="5">
        <f t="shared" si="5"/>
        <v>4</v>
      </c>
    </row>
    <row r="113" spans="1:5" ht="12.75">
      <c r="A113" s="7">
        <f t="shared" si="6"/>
        <v>112</v>
      </c>
      <c r="B113" s="8">
        <f t="shared" si="7"/>
        <v>44673</v>
      </c>
      <c r="C113" s="6">
        <v>16</v>
      </c>
      <c r="D113" s="13">
        <f t="shared" si="4"/>
        <v>2002</v>
      </c>
      <c r="E113" s="5">
        <f t="shared" si="5"/>
        <v>2</v>
      </c>
    </row>
    <row r="114" spans="1:5" ht="12.75">
      <c r="A114" s="7">
        <f t="shared" si="6"/>
        <v>113</v>
      </c>
      <c r="B114" s="8">
        <f t="shared" si="7"/>
        <v>44674</v>
      </c>
      <c r="C114" s="6">
        <v>16</v>
      </c>
      <c r="D114" s="13">
        <f t="shared" si="4"/>
        <v>2009</v>
      </c>
      <c r="E114" s="5">
        <f t="shared" si="5"/>
        <v>9</v>
      </c>
    </row>
    <row r="115" spans="1:5" ht="12.75">
      <c r="A115" s="7">
        <f t="shared" si="6"/>
        <v>114</v>
      </c>
      <c r="B115" s="8">
        <f t="shared" si="7"/>
        <v>44675</v>
      </c>
      <c r="C115" s="6">
        <v>16</v>
      </c>
      <c r="D115" s="13">
        <f t="shared" si="4"/>
        <v>2013</v>
      </c>
      <c r="E115" s="5">
        <f t="shared" si="5"/>
        <v>13</v>
      </c>
    </row>
    <row r="116" spans="1:5" ht="12.75">
      <c r="A116" s="7">
        <f t="shared" si="6"/>
        <v>115</v>
      </c>
      <c r="B116" s="8">
        <f t="shared" si="7"/>
        <v>44676</v>
      </c>
      <c r="C116" s="6">
        <v>16</v>
      </c>
      <c r="D116" s="13">
        <f t="shared" si="4"/>
        <v>2019</v>
      </c>
      <c r="E116" s="5">
        <f t="shared" si="5"/>
        <v>19</v>
      </c>
    </row>
    <row r="117" spans="1:5" ht="12.75">
      <c r="A117" s="7">
        <f t="shared" si="6"/>
        <v>116</v>
      </c>
      <c r="B117" s="8">
        <f t="shared" si="7"/>
        <v>44677</v>
      </c>
      <c r="C117" s="6">
        <v>16</v>
      </c>
      <c r="D117" s="13">
        <f t="shared" si="4"/>
        <v>2026</v>
      </c>
      <c r="E117" s="5">
        <f t="shared" si="5"/>
        <v>26</v>
      </c>
    </row>
    <row r="118" spans="1:5" ht="12.75">
      <c r="A118" s="7">
        <f t="shared" si="6"/>
        <v>117</v>
      </c>
      <c r="B118" s="8">
        <f t="shared" si="7"/>
        <v>44678</v>
      </c>
      <c r="C118" s="6">
        <v>16</v>
      </c>
      <c r="D118" s="13">
        <f t="shared" si="4"/>
        <v>2034</v>
      </c>
      <c r="E118" s="5">
        <f t="shared" si="5"/>
        <v>34</v>
      </c>
    </row>
    <row r="119" spans="1:5" ht="12.75">
      <c r="A119" s="7">
        <f t="shared" si="6"/>
        <v>118</v>
      </c>
      <c r="B119" s="8">
        <f t="shared" si="7"/>
        <v>44679</v>
      </c>
      <c r="C119" s="6">
        <v>16</v>
      </c>
      <c r="D119" s="13">
        <f t="shared" si="4"/>
        <v>2038</v>
      </c>
      <c r="E119" s="5">
        <f t="shared" si="5"/>
        <v>38</v>
      </c>
    </row>
    <row r="120" spans="1:5" ht="12.75">
      <c r="A120" s="7">
        <f t="shared" si="6"/>
        <v>119</v>
      </c>
      <c r="B120" s="8">
        <f t="shared" si="7"/>
        <v>44680</v>
      </c>
      <c r="C120" s="6">
        <v>16</v>
      </c>
      <c r="D120" s="13">
        <f t="shared" si="4"/>
        <v>2037</v>
      </c>
      <c r="E120" s="5">
        <f t="shared" si="5"/>
        <v>37</v>
      </c>
    </row>
    <row r="121" spans="1:5" ht="12.75">
      <c r="A121" s="7">
        <f t="shared" si="6"/>
        <v>120</v>
      </c>
      <c r="B121" s="8">
        <f t="shared" si="7"/>
        <v>44681</v>
      </c>
      <c r="C121" s="6">
        <v>16</v>
      </c>
      <c r="D121" s="13">
        <f t="shared" si="4"/>
        <v>2040</v>
      </c>
      <c r="E121" s="5">
        <f t="shared" si="5"/>
        <v>40</v>
      </c>
    </row>
    <row r="122" spans="1:5" ht="12.75">
      <c r="A122" s="7">
        <f t="shared" si="6"/>
        <v>121</v>
      </c>
      <c r="B122" s="8">
        <f t="shared" si="7"/>
        <v>44682</v>
      </c>
      <c r="C122" s="6">
        <v>16</v>
      </c>
      <c r="D122" s="13">
        <f t="shared" si="4"/>
        <v>2036</v>
      </c>
      <c r="E122" s="5">
        <f t="shared" si="5"/>
        <v>36</v>
      </c>
    </row>
    <row r="123" spans="1:5" ht="12.75">
      <c r="A123" s="7">
        <f t="shared" si="6"/>
        <v>122</v>
      </c>
      <c r="B123" s="8">
        <f t="shared" si="7"/>
        <v>44683</v>
      </c>
      <c r="C123" s="6">
        <v>16</v>
      </c>
      <c r="D123" s="13">
        <f t="shared" si="4"/>
        <v>2038</v>
      </c>
      <c r="E123" s="5">
        <f t="shared" si="5"/>
        <v>38</v>
      </c>
    </row>
    <row r="124" spans="1:5" ht="12.75">
      <c r="A124" s="7">
        <f t="shared" si="6"/>
        <v>123</v>
      </c>
      <c r="B124" s="8">
        <f t="shared" si="7"/>
        <v>44684</v>
      </c>
      <c r="C124" s="6">
        <v>16</v>
      </c>
      <c r="D124" s="13">
        <f t="shared" si="4"/>
        <v>2042</v>
      </c>
      <c r="E124" s="5">
        <f t="shared" si="5"/>
        <v>42</v>
      </c>
    </row>
    <row r="125" spans="1:5" ht="12.75">
      <c r="A125" s="7">
        <f t="shared" si="6"/>
        <v>124</v>
      </c>
      <c r="B125" s="8">
        <f t="shared" si="7"/>
        <v>44685</v>
      </c>
      <c r="C125" s="6">
        <v>16</v>
      </c>
      <c r="D125" s="13">
        <f t="shared" si="4"/>
        <v>2047</v>
      </c>
      <c r="E125" s="5">
        <f t="shared" si="5"/>
        <v>47</v>
      </c>
    </row>
    <row r="126" spans="1:5" ht="12.75">
      <c r="A126" s="7">
        <f t="shared" si="6"/>
        <v>125</v>
      </c>
      <c r="B126" s="8">
        <f t="shared" si="7"/>
        <v>44686</v>
      </c>
      <c r="C126" s="6">
        <v>16</v>
      </c>
      <c r="D126" s="13">
        <f t="shared" si="4"/>
        <v>2053</v>
      </c>
      <c r="E126" s="5">
        <f t="shared" si="5"/>
        <v>53</v>
      </c>
    </row>
    <row r="127" spans="1:5" ht="12.75">
      <c r="A127" s="7">
        <f t="shared" si="6"/>
        <v>126</v>
      </c>
      <c r="B127" s="8">
        <f t="shared" si="7"/>
        <v>44687</v>
      </c>
      <c r="C127" s="6">
        <v>16</v>
      </c>
      <c r="D127" s="13">
        <f t="shared" si="4"/>
        <v>2060</v>
      </c>
      <c r="E127" s="5">
        <f t="shared" si="5"/>
        <v>60</v>
      </c>
    </row>
    <row r="128" spans="1:5" ht="12.75">
      <c r="A128" s="7">
        <f t="shared" si="6"/>
        <v>127</v>
      </c>
      <c r="B128" s="8">
        <f t="shared" si="7"/>
        <v>44688</v>
      </c>
      <c r="C128" s="6">
        <v>16</v>
      </c>
      <c r="D128" s="13">
        <f t="shared" si="4"/>
        <v>2061</v>
      </c>
      <c r="E128" s="5">
        <f t="shared" si="5"/>
        <v>61</v>
      </c>
    </row>
    <row r="129" spans="1:5" ht="12.75">
      <c r="A129" s="7">
        <f t="shared" si="6"/>
        <v>128</v>
      </c>
      <c r="B129" s="8">
        <f t="shared" si="7"/>
        <v>44689</v>
      </c>
      <c r="C129" s="6">
        <v>16</v>
      </c>
      <c r="D129" s="13">
        <f t="shared" si="4"/>
        <v>2068</v>
      </c>
      <c r="E129" s="5">
        <f t="shared" si="5"/>
        <v>68</v>
      </c>
    </row>
    <row r="130" spans="1:5" ht="12.75">
      <c r="A130" s="7">
        <f t="shared" si="6"/>
        <v>129</v>
      </c>
      <c r="B130" s="8">
        <f t="shared" si="7"/>
        <v>44690</v>
      </c>
      <c r="C130" s="6">
        <v>16</v>
      </c>
      <c r="D130" s="13">
        <f t="shared" si="4"/>
        <v>2075</v>
      </c>
      <c r="E130" s="5">
        <f t="shared" si="5"/>
        <v>75</v>
      </c>
    </row>
    <row r="131" spans="1:5" ht="12.75">
      <c r="A131" s="7">
        <f t="shared" si="6"/>
        <v>130</v>
      </c>
      <c r="B131" s="8">
        <f t="shared" si="7"/>
        <v>44691</v>
      </c>
      <c r="C131" s="6">
        <v>16</v>
      </c>
      <c r="D131" s="13">
        <f t="shared" ref="D131:D194" si="8">SUM(C131:C250)</f>
        <v>2082</v>
      </c>
      <c r="E131" s="5">
        <f t="shared" ref="E131:E194" si="9">ABS(D131-2000)</f>
        <v>82</v>
      </c>
    </row>
    <row r="132" spans="1:5" ht="12.75">
      <c r="A132" s="7">
        <f t="shared" ref="A132:A195" si="10">A131+1</f>
        <v>131</v>
      </c>
      <c r="B132" s="8">
        <f t="shared" ref="B132:B195" si="11">B131+1</f>
        <v>44692</v>
      </c>
      <c r="C132" s="6">
        <v>16</v>
      </c>
      <c r="D132" s="13">
        <f t="shared" si="8"/>
        <v>2088</v>
      </c>
      <c r="E132" s="5">
        <f t="shared" si="9"/>
        <v>88</v>
      </c>
    </row>
    <row r="133" spans="1:5" ht="12.75">
      <c r="A133" s="7">
        <f t="shared" si="10"/>
        <v>132</v>
      </c>
      <c r="B133" s="8">
        <f t="shared" si="11"/>
        <v>44693</v>
      </c>
      <c r="C133" s="6">
        <v>16</v>
      </c>
      <c r="D133" s="13">
        <f t="shared" si="8"/>
        <v>2095</v>
      </c>
      <c r="E133" s="5">
        <f t="shared" si="9"/>
        <v>95</v>
      </c>
    </row>
    <row r="134" spans="1:5" ht="12.75">
      <c r="A134" s="7">
        <f t="shared" si="10"/>
        <v>133</v>
      </c>
      <c r="B134" s="8">
        <f t="shared" si="11"/>
        <v>44694</v>
      </c>
      <c r="C134" s="6">
        <v>16</v>
      </c>
      <c r="D134" s="13">
        <f t="shared" si="8"/>
        <v>2103</v>
      </c>
      <c r="E134" s="5">
        <f t="shared" si="9"/>
        <v>103</v>
      </c>
    </row>
    <row r="135" spans="1:5" ht="12.75">
      <c r="A135" s="7">
        <f t="shared" si="10"/>
        <v>134</v>
      </c>
      <c r="B135" s="8">
        <f t="shared" si="11"/>
        <v>44695</v>
      </c>
      <c r="C135" s="6">
        <v>16</v>
      </c>
      <c r="D135" s="13">
        <f t="shared" si="8"/>
        <v>2113</v>
      </c>
      <c r="E135" s="5">
        <f t="shared" si="9"/>
        <v>113</v>
      </c>
    </row>
    <row r="136" spans="1:5" ht="12.75">
      <c r="A136" s="7">
        <f t="shared" si="10"/>
        <v>135</v>
      </c>
      <c r="B136" s="8">
        <f t="shared" si="11"/>
        <v>44696</v>
      </c>
      <c r="C136" s="6">
        <v>16</v>
      </c>
      <c r="D136" s="13">
        <f t="shared" si="8"/>
        <v>2125</v>
      </c>
      <c r="E136" s="5">
        <f t="shared" si="9"/>
        <v>125</v>
      </c>
    </row>
    <row r="137" spans="1:5" ht="12.75">
      <c r="A137" s="7">
        <f t="shared" si="10"/>
        <v>136</v>
      </c>
      <c r="B137" s="8">
        <f t="shared" si="11"/>
        <v>44697</v>
      </c>
      <c r="C137" s="6">
        <v>16</v>
      </c>
      <c r="D137" s="13">
        <f t="shared" si="8"/>
        <v>2138</v>
      </c>
      <c r="E137" s="5">
        <f t="shared" si="9"/>
        <v>138</v>
      </c>
    </row>
    <row r="138" spans="1:5" ht="12.75">
      <c r="A138" s="7">
        <f t="shared" si="10"/>
        <v>137</v>
      </c>
      <c r="B138" s="8">
        <f t="shared" si="11"/>
        <v>44698</v>
      </c>
      <c r="C138" s="6">
        <v>16</v>
      </c>
      <c r="D138" s="13">
        <f t="shared" si="8"/>
        <v>2152</v>
      </c>
      <c r="E138" s="5">
        <f t="shared" si="9"/>
        <v>152</v>
      </c>
    </row>
    <row r="139" spans="1:5" ht="12.75">
      <c r="A139" s="7">
        <f t="shared" si="10"/>
        <v>138</v>
      </c>
      <c r="B139" s="8">
        <f t="shared" si="11"/>
        <v>44699</v>
      </c>
      <c r="C139" s="6">
        <v>16</v>
      </c>
      <c r="D139" s="13">
        <f t="shared" si="8"/>
        <v>2168</v>
      </c>
      <c r="E139" s="5">
        <f t="shared" si="9"/>
        <v>168</v>
      </c>
    </row>
    <row r="140" spans="1:5" ht="12.75">
      <c r="A140" s="7">
        <f t="shared" si="10"/>
        <v>139</v>
      </c>
      <c r="B140" s="8">
        <f t="shared" si="11"/>
        <v>44700</v>
      </c>
      <c r="C140" s="6">
        <v>16</v>
      </c>
      <c r="D140" s="13">
        <f t="shared" si="8"/>
        <v>2184</v>
      </c>
      <c r="E140" s="5">
        <f t="shared" si="9"/>
        <v>184</v>
      </c>
    </row>
    <row r="141" spans="1:5" ht="12.75">
      <c r="A141" s="7">
        <f t="shared" si="10"/>
        <v>140</v>
      </c>
      <c r="B141" s="8">
        <f t="shared" si="11"/>
        <v>44701</v>
      </c>
      <c r="C141" s="6">
        <v>16</v>
      </c>
      <c r="D141" s="13">
        <f t="shared" si="8"/>
        <v>2202</v>
      </c>
      <c r="E141" s="5">
        <f t="shared" si="9"/>
        <v>202</v>
      </c>
    </row>
    <row r="142" spans="1:5" ht="12.75">
      <c r="A142" s="7">
        <f t="shared" si="10"/>
        <v>141</v>
      </c>
      <c r="B142" s="8">
        <f t="shared" si="11"/>
        <v>44702</v>
      </c>
      <c r="C142" s="6">
        <v>16</v>
      </c>
      <c r="D142" s="13">
        <f t="shared" si="8"/>
        <v>2221</v>
      </c>
      <c r="E142" s="5">
        <f t="shared" si="9"/>
        <v>221</v>
      </c>
    </row>
    <row r="143" spans="1:5" ht="12.75">
      <c r="A143" s="7">
        <f t="shared" si="10"/>
        <v>142</v>
      </c>
      <c r="B143" s="8">
        <f t="shared" si="11"/>
        <v>44703</v>
      </c>
      <c r="C143" s="6">
        <v>16</v>
      </c>
      <c r="D143" s="13">
        <f t="shared" si="8"/>
        <v>2235</v>
      </c>
      <c r="E143" s="5">
        <f t="shared" si="9"/>
        <v>235</v>
      </c>
    </row>
    <row r="144" spans="1:5" ht="12.75">
      <c r="A144" s="7">
        <f t="shared" si="10"/>
        <v>143</v>
      </c>
      <c r="B144" s="8">
        <f t="shared" si="11"/>
        <v>44704</v>
      </c>
      <c r="C144" s="6">
        <v>16</v>
      </c>
      <c r="D144" s="13">
        <f t="shared" si="8"/>
        <v>2249</v>
      </c>
      <c r="E144" s="5">
        <f t="shared" si="9"/>
        <v>249</v>
      </c>
    </row>
    <row r="145" spans="1:5" ht="12.75">
      <c r="A145" s="7">
        <f t="shared" si="10"/>
        <v>144</v>
      </c>
      <c r="B145" s="8">
        <f t="shared" si="11"/>
        <v>44705</v>
      </c>
      <c r="C145" s="6">
        <v>16</v>
      </c>
      <c r="D145" s="13">
        <f t="shared" si="8"/>
        <v>2263</v>
      </c>
      <c r="E145" s="5">
        <f t="shared" si="9"/>
        <v>263</v>
      </c>
    </row>
    <row r="146" spans="1:5" ht="12.75">
      <c r="A146" s="7">
        <f t="shared" si="10"/>
        <v>145</v>
      </c>
      <c r="B146" s="8">
        <f t="shared" si="11"/>
        <v>44706</v>
      </c>
      <c r="C146" s="6">
        <v>16</v>
      </c>
      <c r="D146" s="13">
        <f t="shared" si="8"/>
        <v>2278</v>
      </c>
      <c r="E146" s="5">
        <f t="shared" si="9"/>
        <v>278</v>
      </c>
    </row>
    <row r="147" spans="1:5" ht="12.75">
      <c r="A147" s="7">
        <f t="shared" si="10"/>
        <v>146</v>
      </c>
      <c r="B147" s="8">
        <f t="shared" si="11"/>
        <v>44707</v>
      </c>
      <c r="C147" s="6">
        <v>16</v>
      </c>
      <c r="D147" s="13">
        <f t="shared" si="8"/>
        <v>2294</v>
      </c>
      <c r="E147" s="5">
        <f t="shared" si="9"/>
        <v>294</v>
      </c>
    </row>
    <row r="148" spans="1:5" ht="12.75">
      <c r="A148" s="7">
        <f t="shared" si="10"/>
        <v>147</v>
      </c>
      <c r="B148" s="8">
        <f t="shared" si="11"/>
        <v>44708</v>
      </c>
      <c r="C148" s="6">
        <v>16</v>
      </c>
      <c r="D148" s="13">
        <f t="shared" si="8"/>
        <v>2308</v>
      </c>
      <c r="E148" s="5">
        <f t="shared" si="9"/>
        <v>308</v>
      </c>
    </row>
    <row r="149" spans="1:5" ht="12.75">
      <c r="A149" s="7">
        <f t="shared" si="10"/>
        <v>148</v>
      </c>
      <c r="B149" s="8">
        <f t="shared" si="11"/>
        <v>44709</v>
      </c>
      <c r="C149" s="6">
        <v>16</v>
      </c>
      <c r="D149" s="13">
        <f t="shared" si="8"/>
        <v>2322</v>
      </c>
      <c r="E149" s="5">
        <f t="shared" si="9"/>
        <v>322</v>
      </c>
    </row>
    <row r="150" spans="1:5" ht="12.75">
      <c r="A150" s="7">
        <f t="shared" si="10"/>
        <v>149</v>
      </c>
      <c r="B150" s="8">
        <f t="shared" si="11"/>
        <v>44710</v>
      </c>
      <c r="C150" s="6">
        <v>16</v>
      </c>
      <c r="D150" s="13">
        <f t="shared" si="8"/>
        <v>2336</v>
      </c>
      <c r="E150" s="5">
        <f t="shared" si="9"/>
        <v>336</v>
      </c>
    </row>
    <row r="151" spans="1:5" ht="12.75">
      <c r="A151" s="7">
        <f t="shared" si="10"/>
        <v>150</v>
      </c>
      <c r="B151" s="8">
        <f t="shared" si="11"/>
        <v>44711</v>
      </c>
      <c r="C151" s="6">
        <v>16</v>
      </c>
      <c r="D151" s="13">
        <f t="shared" si="8"/>
        <v>2353</v>
      </c>
      <c r="E151" s="5">
        <f t="shared" si="9"/>
        <v>353</v>
      </c>
    </row>
    <row r="152" spans="1:5" ht="12.75">
      <c r="A152" s="7">
        <f t="shared" si="10"/>
        <v>151</v>
      </c>
      <c r="B152" s="8">
        <f t="shared" si="11"/>
        <v>44712</v>
      </c>
      <c r="C152" s="6">
        <v>16</v>
      </c>
      <c r="D152" s="13">
        <f t="shared" si="8"/>
        <v>2370</v>
      </c>
      <c r="E152" s="5">
        <f t="shared" si="9"/>
        <v>370</v>
      </c>
    </row>
    <row r="153" spans="1:5" ht="12.75">
      <c r="A153" s="7">
        <f t="shared" si="10"/>
        <v>152</v>
      </c>
      <c r="B153" s="8">
        <f t="shared" si="11"/>
        <v>44713</v>
      </c>
      <c r="C153" s="6">
        <v>16</v>
      </c>
      <c r="D153" s="13">
        <f t="shared" si="8"/>
        <v>2387</v>
      </c>
      <c r="E153" s="5">
        <f t="shared" si="9"/>
        <v>387</v>
      </c>
    </row>
    <row r="154" spans="1:5" ht="12.75">
      <c r="A154" s="7">
        <f t="shared" si="10"/>
        <v>153</v>
      </c>
      <c r="B154" s="8">
        <f t="shared" si="11"/>
        <v>44714</v>
      </c>
      <c r="C154" s="6">
        <v>16</v>
      </c>
      <c r="D154" s="13">
        <f t="shared" si="8"/>
        <v>2405</v>
      </c>
      <c r="E154" s="5">
        <f t="shared" si="9"/>
        <v>405</v>
      </c>
    </row>
    <row r="155" spans="1:5" ht="12.75">
      <c r="A155" s="7">
        <f t="shared" si="10"/>
        <v>154</v>
      </c>
      <c r="B155" s="8">
        <f t="shared" si="11"/>
        <v>44715</v>
      </c>
      <c r="C155" s="6">
        <v>16</v>
      </c>
      <c r="D155" s="13">
        <f t="shared" si="8"/>
        <v>2421</v>
      </c>
      <c r="E155" s="5">
        <f t="shared" si="9"/>
        <v>421</v>
      </c>
    </row>
    <row r="156" spans="1:5" ht="12.75">
      <c r="A156" s="7">
        <f t="shared" si="10"/>
        <v>155</v>
      </c>
      <c r="B156" s="8">
        <f t="shared" si="11"/>
        <v>44716</v>
      </c>
      <c r="C156" s="6">
        <v>16</v>
      </c>
      <c r="D156" s="13">
        <f t="shared" si="8"/>
        <v>2438</v>
      </c>
      <c r="E156" s="5">
        <f t="shared" si="9"/>
        <v>438</v>
      </c>
    </row>
    <row r="157" spans="1:5" ht="12.75">
      <c r="A157" s="7">
        <f t="shared" si="10"/>
        <v>156</v>
      </c>
      <c r="B157" s="8">
        <f t="shared" si="11"/>
        <v>44717</v>
      </c>
      <c r="C157" s="6">
        <v>16</v>
      </c>
      <c r="D157" s="13">
        <f t="shared" si="8"/>
        <v>2456</v>
      </c>
      <c r="E157" s="5">
        <f t="shared" si="9"/>
        <v>456</v>
      </c>
    </row>
    <row r="158" spans="1:5" ht="12.75">
      <c r="A158" s="7">
        <f t="shared" si="10"/>
        <v>157</v>
      </c>
      <c r="B158" s="8">
        <f t="shared" si="11"/>
        <v>44718</v>
      </c>
      <c r="C158" s="6">
        <v>16</v>
      </c>
      <c r="D158" s="13">
        <f t="shared" si="8"/>
        <v>2473</v>
      </c>
      <c r="E158" s="5">
        <f t="shared" si="9"/>
        <v>473</v>
      </c>
    </row>
    <row r="159" spans="1:5" ht="12.75">
      <c r="A159" s="7">
        <f t="shared" si="10"/>
        <v>158</v>
      </c>
      <c r="B159" s="8">
        <f t="shared" si="11"/>
        <v>44719</v>
      </c>
      <c r="C159" s="6">
        <v>16</v>
      </c>
      <c r="D159" s="13">
        <f t="shared" si="8"/>
        <v>2491</v>
      </c>
      <c r="E159" s="5">
        <f t="shared" si="9"/>
        <v>491</v>
      </c>
    </row>
    <row r="160" spans="1:5" ht="12.75">
      <c r="A160" s="7">
        <f t="shared" si="10"/>
        <v>159</v>
      </c>
      <c r="B160" s="8">
        <f t="shared" si="11"/>
        <v>44720</v>
      </c>
      <c r="C160" s="6">
        <v>16</v>
      </c>
      <c r="D160" s="13">
        <f t="shared" si="8"/>
        <v>2509</v>
      </c>
      <c r="E160" s="5">
        <f t="shared" si="9"/>
        <v>509</v>
      </c>
    </row>
    <row r="161" spans="1:5" ht="12.75">
      <c r="A161" s="7">
        <f t="shared" si="10"/>
        <v>160</v>
      </c>
      <c r="B161" s="8">
        <f t="shared" si="11"/>
        <v>44721</v>
      </c>
      <c r="C161" s="6">
        <v>16</v>
      </c>
      <c r="D161" s="13">
        <f t="shared" si="8"/>
        <v>2528</v>
      </c>
      <c r="E161" s="5">
        <f t="shared" si="9"/>
        <v>528</v>
      </c>
    </row>
    <row r="162" spans="1:5" ht="12.75">
      <c r="A162" s="7">
        <f t="shared" si="10"/>
        <v>161</v>
      </c>
      <c r="B162" s="8">
        <f t="shared" si="11"/>
        <v>44722</v>
      </c>
      <c r="C162" s="6">
        <v>16</v>
      </c>
      <c r="D162" s="13">
        <f t="shared" si="8"/>
        <v>2548</v>
      </c>
      <c r="E162" s="5">
        <f t="shared" si="9"/>
        <v>548</v>
      </c>
    </row>
    <row r="163" spans="1:5" ht="12.75">
      <c r="A163" s="7">
        <f t="shared" si="10"/>
        <v>162</v>
      </c>
      <c r="B163" s="8">
        <f t="shared" si="11"/>
        <v>44723</v>
      </c>
      <c r="C163" s="6">
        <v>16</v>
      </c>
      <c r="D163" s="13">
        <f t="shared" si="8"/>
        <v>2569</v>
      </c>
      <c r="E163" s="5">
        <f t="shared" si="9"/>
        <v>569</v>
      </c>
    </row>
    <row r="164" spans="1:5" ht="12.75">
      <c r="A164" s="7">
        <f t="shared" si="10"/>
        <v>163</v>
      </c>
      <c r="B164" s="8">
        <f t="shared" si="11"/>
        <v>44724</v>
      </c>
      <c r="C164" s="6">
        <v>16</v>
      </c>
      <c r="D164" s="13">
        <f t="shared" si="8"/>
        <v>2590</v>
      </c>
      <c r="E164" s="5">
        <f t="shared" si="9"/>
        <v>590</v>
      </c>
    </row>
    <row r="165" spans="1:5" ht="12.75">
      <c r="A165" s="7">
        <f t="shared" si="10"/>
        <v>164</v>
      </c>
      <c r="B165" s="8">
        <f t="shared" si="11"/>
        <v>44725</v>
      </c>
      <c r="C165" s="6">
        <v>16</v>
      </c>
      <c r="D165" s="13">
        <f t="shared" si="8"/>
        <v>2611</v>
      </c>
      <c r="E165" s="5">
        <f t="shared" si="9"/>
        <v>611</v>
      </c>
    </row>
    <row r="166" spans="1:5" ht="12.75">
      <c r="A166" s="7">
        <f t="shared" si="10"/>
        <v>165</v>
      </c>
      <c r="B166" s="8">
        <f t="shared" si="11"/>
        <v>44726</v>
      </c>
      <c r="C166" s="6">
        <v>16</v>
      </c>
      <c r="D166" s="13">
        <f t="shared" si="8"/>
        <v>2632</v>
      </c>
      <c r="E166" s="5">
        <f t="shared" si="9"/>
        <v>632</v>
      </c>
    </row>
    <row r="167" spans="1:5" ht="12.75">
      <c r="A167" s="7">
        <f t="shared" si="10"/>
        <v>166</v>
      </c>
      <c r="B167" s="8">
        <f t="shared" si="11"/>
        <v>44727</v>
      </c>
      <c r="C167" s="6">
        <v>16</v>
      </c>
      <c r="D167" s="13">
        <f t="shared" si="8"/>
        <v>2654</v>
      </c>
      <c r="E167" s="5">
        <f t="shared" si="9"/>
        <v>654</v>
      </c>
    </row>
    <row r="168" spans="1:5" ht="12.75">
      <c r="A168" s="7">
        <f t="shared" si="10"/>
        <v>167</v>
      </c>
      <c r="B168" s="8">
        <f t="shared" si="11"/>
        <v>44728</v>
      </c>
      <c r="C168" s="6">
        <v>16</v>
      </c>
      <c r="D168" s="13">
        <f t="shared" si="8"/>
        <v>2674</v>
      </c>
      <c r="E168" s="5">
        <f t="shared" si="9"/>
        <v>674</v>
      </c>
    </row>
    <row r="169" spans="1:5" ht="12.75">
      <c r="A169" s="7">
        <f t="shared" si="10"/>
        <v>168</v>
      </c>
      <c r="B169" s="8">
        <f t="shared" si="11"/>
        <v>44729</v>
      </c>
      <c r="C169" s="6">
        <v>16</v>
      </c>
      <c r="D169" s="13">
        <f t="shared" si="8"/>
        <v>2692</v>
      </c>
      <c r="E169" s="5">
        <f t="shared" si="9"/>
        <v>692</v>
      </c>
    </row>
    <row r="170" spans="1:5" ht="12.75">
      <c r="A170" s="7">
        <f t="shared" si="10"/>
        <v>169</v>
      </c>
      <c r="B170" s="8">
        <f t="shared" si="11"/>
        <v>44730</v>
      </c>
      <c r="C170" s="6">
        <v>16</v>
      </c>
      <c r="D170" s="13">
        <f t="shared" si="8"/>
        <v>2710</v>
      </c>
      <c r="E170" s="5">
        <f t="shared" si="9"/>
        <v>710</v>
      </c>
    </row>
    <row r="171" spans="1:5" ht="12.75">
      <c r="A171" s="7">
        <f t="shared" si="10"/>
        <v>170</v>
      </c>
      <c r="B171" s="8">
        <f t="shared" si="11"/>
        <v>44731</v>
      </c>
      <c r="C171" s="6">
        <v>16</v>
      </c>
      <c r="D171" s="13">
        <f t="shared" si="8"/>
        <v>2728</v>
      </c>
      <c r="E171" s="5">
        <f t="shared" si="9"/>
        <v>728</v>
      </c>
    </row>
    <row r="172" spans="1:5" ht="12.75">
      <c r="A172" s="7">
        <f t="shared" si="10"/>
        <v>171</v>
      </c>
      <c r="B172" s="8">
        <f t="shared" si="11"/>
        <v>44732</v>
      </c>
      <c r="C172" s="6">
        <v>17</v>
      </c>
      <c r="D172" s="13">
        <f t="shared" si="8"/>
        <v>2748</v>
      </c>
      <c r="E172" s="5">
        <f t="shared" si="9"/>
        <v>748</v>
      </c>
    </row>
    <row r="173" spans="1:5" ht="12.75">
      <c r="A173" s="7">
        <f t="shared" si="10"/>
        <v>172</v>
      </c>
      <c r="B173" s="8">
        <f t="shared" si="11"/>
        <v>44733</v>
      </c>
      <c r="C173" s="6">
        <v>19</v>
      </c>
      <c r="D173" s="13">
        <f t="shared" si="8"/>
        <v>2767</v>
      </c>
      <c r="E173" s="5">
        <f t="shared" si="9"/>
        <v>767</v>
      </c>
    </row>
    <row r="174" spans="1:5" ht="12.75">
      <c r="A174" s="7">
        <f t="shared" si="10"/>
        <v>173</v>
      </c>
      <c r="B174" s="8">
        <f t="shared" si="11"/>
        <v>44734</v>
      </c>
      <c r="C174" s="6">
        <v>18</v>
      </c>
      <c r="D174" s="13">
        <f t="shared" si="8"/>
        <v>2785</v>
      </c>
      <c r="E174" s="5">
        <f t="shared" si="9"/>
        <v>785</v>
      </c>
    </row>
    <row r="175" spans="1:5" ht="12.75">
      <c r="A175" s="7">
        <f t="shared" si="10"/>
        <v>174</v>
      </c>
      <c r="B175" s="8">
        <f t="shared" si="11"/>
        <v>44735</v>
      </c>
      <c r="C175" s="6">
        <v>31</v>
      </c>
      <c r="D175" s="13">
        <f t="shared" si="8"/>
        <v>2800</v>
      </c>
      <c r="E175" s="5">
        <f t="shared" si="9"/>
        <v>800</v>
      </c>
    </row>
    <row r="176" spans="1:5" ht="12.75">
      <c r="A176" s="7">
        <f t="shared" si="10"/>
        <v>175</v>
      </c>
      <c r="B176" s="8">
        <f t="shared" si="11"/>
        <v>44736</v>
      </c>
      <c r="C176" s="6">
        <v>20</v>
      </c>
      <c r="D176" s="13">
        <f t="shared" si="8"/>
        <v>2804</v>
      </c>
      <c r="E176" s="5">
        <f t="shared" si="9"/>
        <v>804</v>
      </c>
    </row>
    <row r="177" spans="1:5" ht="12.75">
      <c r="A177" s="7">
        <f t="shared" si="10"/>
        <v>176</v>
      </c>
      <c r="B177" s="8">
        <f t="shared" si="11"/>
        <v>44737</v>
      </c>
      <c r="C177" s="6">
        <v>20</v>
      </c>
      <c r="D177" s="13">
        <f t="shared" si="8"/>
        <v>2816</v>
      </c>
      <c r="E177" s="5">
        <f t="shared" si="9"/>
        <v>816</v>
      </c>
    </row>
    <row r="178" spans="1:5" ht="12.75">
      <c r="A178" s="7">
        <f t="shared" si="10"/>
        <v>177</v>
      </c>
      <c r="B178" s="8">
        <f t="shared" si="11"/>
        <v>44738</v>
      </c>
      <c r="C178" s="6">
        <v>20</v>
      </c>
      <c r="D178" s="13">
        <f t="shared" si="8"/>
        <v>2827</v>
      </c>
      <c r="E178" s="5">
        <f t="shared" si="9"/>
        <v>827</v>
      </c>
    </row>
    <row r="179" spans="1:5" ht="12.75">
      <c r="A179" s="7">
        <f t="shared" si="10"/>
        <v>178</v>
      </c>
      <c r="B179" s="8">
        <f t="shared" si="11"/>
        <v>44739</v>
      </c>
      <c r="C179" s="6">
        <v>19</v>
      </c>
      <c r="D179" s="13">
        <f t="shared" si="8"/>
        <v>2840</v>
      </c>
      <c r="E179" s="5">
        <f t="shared" si="9"/>
        <v>840</v>
      </c>
    </row>
    <row r="180" spans="1:5" ht="12.75">
      <c r="A180" s="7">
        <f t="shared" si="10"/>
        <v>179</v>
      </c>
      <c r="B180" s="8">
        <f t="shared" si="11"/>
        <v>44740</v>
      </c>
      <c r="C180" s="6">
        <v>16</v>
      </c>
      <c r="D180" s="13">
        <f t="shared" si="8"/>
        <v>2855</v>
      </c>
      <c r="E180" s="5">
        <f t="shared" si="9"/>
        <v>855</v>
      </c>
    </row>
    <row r="181" spans="1:5" ht="12.75">
      <c r="A181" s="7">
        <f t="shared" si="10"/>
        <v>180</v>
      </c>
      <c r="B181" s="8">
        <f t="shared" si="11"/>
        <v>44741</v>
      </c>
      <c r="C181" s="6">
        <v>13</v>
      </c>
      <c r="D181" s="13">
        <f t="shared" si="8"/>
        <v>2873</v>
      </c>
      <c r="E181" s="5">
        <f t="shared" si="9"/>
        <v>873</v>
      </c>
    </row>
    <row r="182" spans="1:5" ht="12.75">
      <c r="A182" s="7">
        <f t="shared" si="10"/>
        <v>181</v>
      </c>
      <c r="B182" s="8">
        <f t="shared" si="11"/>
        <v>44742</v>
      </c>
      <c r="C182" s="6">
        <v>16</v>
      </c>
      <c r="D182" s="13">
        <f t="shared" si="8"/>
        <v>2896</v>
      </c>
      <c r="E182" s="5">
        <f t="shared" si="9"/>
        <v>896</v>
      </c>
    </row>
    <row r="183" spans="1:5" ht="12.75">
      <c r="A183" s="7">
        <f t="shared" si="10"/>
        <v>182</v>
      </c>
      <c r="B183" s="8">
        <f t="shared" si="11"/>
        <v>44743</v>
      </c>
      <c r="C183" s="6">
        <v>18</v>
      </c>
      <c r="D183" s="13">
        <f t="shared" si="8"/>
        <v>2918</v>
      </c>
      <c r="E183" s="5">
        <f t="shared" si="9"/>
        <v>918</v>
      </c>
    </row>
    <row r="184" spans="1:5" ht="12.75">
      <c r="A184" s="7">
        <f t="shared" si="10"/>
        <v>183</v>
      </c>
      <c r="B184" s="8">
        <f t="shared" si="11"/>
        <v>44744</v>
      </c>
      <c r="C184" s="6">
        <v>17</v>
      </c>
      <c r="D184" s="13">
        <f t="shared" si="8"/>
        <v>2940</v>
      </c>
      <c r="E184" s="5">
        <f t="shared" si="9"/>
        <v>940</v>
      </c>
    </row>
    <row r="185" spans="1:5" ht="12.75">
      <c r="A185" s="7">
        <f t="shared" si="10"/>
        <v>184</v>
      </c>
      <c r="B185" s="8">
        <f t="shared" si="11"/>
        <v>44745</v>
      </c>
      <c r="C185" s="6">
        <v>18</v>
      </c>
      <c r="D185" s="13">
        <f t="shared" si="8"/>
        <v>2962</v>
      </c>
      <c r="E185" s="5">
        <f t="shared" si="9"/>
        <v>962</v>
      </c>
    </row>
    <row r="186" spans="1:5" ht="12.75">
      <c r="A186" s="7">
        <f t="shared" si="10"/>
        <v>185</v>
      </c>
      <c r="B186" s="8">
        <f t="shared" si="11"/>
        <v>44746</v>
      </c>
      <c r="C186" s="6">
        <v>20</v>
      </c>
      <c r="D186" s="13">
        <f t="shared" si="8"/>
        <v>2983</v>
      </c>
      <c r="E186" s="5">
        <f t="shared" si="9"/>
        <v>983</v>
      </c>
    </row>
    <row r="187" spans="1:5" ht="12.75">
      <c r="A187" s="7">
        <f t="shared" si="10"/>
        <v>186</v>
      </c>
      <c r="B187" s="8">
        <f t="shared" si="11"/>
        <v>44747</v>
      </c>
      <c r="C187" s="6">
        <v>19</v>
      </c>
      <c r="D187" s="13">
        <f t="shared" si="8"/>
        <v>3003</v>
      </c>
      <c r="E187" s="5">
        <f t="shared" si="9"/>
        <v>1003</v>
      </c>
    </row>
    <row r="188" spans="1:5" ht="12.75">
      <c r="A188" s="7">
        <f t="shared" si="10"/>
        <v>187</v>
      </c>
      <c r="B188" s="8">
        <f t="shared" si="11"/>
        <v>44748</v>
      </c>
      <c r="C188" s="6">
        <v>15</v>
      </c>
      <c r="D188" s="13">
        <f t="shared" si="8"/>
        <v>3021</v>
      </c>
      <c r="E188" s="5">
        <f t="shared" si="9"/>
        <v>1021</v>
      </c>
    </row>
    <row r="189" spans="1:5" ht="12.75">
      <c r="A189" s="7">
        <f t="shared" si="10"/>
        <v>188</v>
      </c>
      <c r="B189" s="8">
        <f t="shared" si="11"/>
        <v>44749</v>
      </c>
      <c r="C189" s="6">
        <v>11</v>
      </c>
      <c r="D189" s="13">
        <f t="shared" si="8"/>
        <v>3039</v>
      </c>
      <c r="E189" s="5">
        <f t="shared" si="9"/>
        <v>1039</v>
      </c>
    </row>
    <row r="190" spans="1:5" ht="12.75">
      <c r="A190" s="7">
        <f t="shared" si="10"/>
        <v>189</v>
      </c>
      <c r="B190" s="8">
        <f t="shared" si="11"/>
        <v>44750</v>
      </c>
      <c r="C190" s="6">
        <v>11</v>
      </c>
      <c r="D190" s="13">
        <f t="shared" si="8"/>
        <v>3057</v>
      </c>
      <c r="E190" s="5">
        <f t="shared" si="9"/>
        <v>1057</v>
      </c>
    </row>
    <row r="191" spans="1:5" ht="12.75">
      <c r="A191" s="7">
        <f t="shared" si="10"/>
        <v>190</v>
      </c>
      <c r="B191" s="8">
        <f t="shared" si="11"/>
        <v>44751</v>
      </c>
      <c r="C191" s="6">
        <v>13</v>
      </c>
      <c r="D191" s="13">
        <f t="shared" si="8"/>
        <v>3080</v>
      </c>
      <c r="E191" s="5">
        <f t="shared" si="9"/>
        <v>1080</v>
      </c>
    </row>
    <row r="192" spans="1:5" ht="12.75">
      <c r="A192" s="7">
        <f t="shared" si="10"/>
        <v>191</v>
      </c>
      <c r="B192" s="8">
        <f t="shared" si="11"/>
        <v>44752</v>
      </c>
      <c r="C192" s="6">
        <v>12</v>
      </c>
      <c r="D192" s="13">
        <f t="shared" si="8"/>
        <v>3102</v>
      </c>
      <c r="E192" s="5">
        <f t="shared" si="9"/>
        <v>1102</v>
      </c>
    </row>
    <row r="193" spans="1:5" ht="12.75">
      <c r="A193" s="7">
        <f t="shared" si="10"/>
        <v>192</v>
      </c>
      <c r="B193" s="8">
        <f t="shared" si="11"/>
        <v>44753</v>
      </c>
      <c r="C193" s="6">
        <v>15</v>
      </c>
      <c r="D193" s="13">
        <f t="shared" si="8"/>
        <v>3126</v>
      </c>
      <c r="E193" s="5">
        <f t="shared" si="9"/>
        <v>1126</v>
      </c>
    </row>
    <row r="194" spans="1:5" ht="12.75">
      <c r="A194" s="7">
        <f t="shared" si="10"/>
        <v>193</v>
      </c>
      <c r="B194" s="8">
        <f t="shared" si="11"/>
        <v>44754</v>
      </c>
      <c r="C194" s="6">
        <v>17</v>
      </c>
      <c r="D194" s="13">
        <f t="shared" si="8"/>
        <v>3151</v>
      </c>
      <c r="E194" s="5">
        <f t="shared" si="9"/>
        <v>1151</v>
      </c>
    </row>
    <row r="195" spans="1:5" ht="12.75">
      <c r="A195" s="7">
        <f t="shared" si="10"/>
        <v>194</v>
      </c>
      <c r="B195" s="8">
        <f t="shared" si="11"/>
        <v>44755</v>
      </c>
      <c r="C195" s="6">
        <v>15</v>
      </c>
      <c r="D195" s="13">
        <f t="shared" ref="D195:D246" si="12">SUM(C195:C314)</f>
        <v>3172</v>
      </c>
      <c r="E195" s="5">
        <f t="shared" ref="E195:E246" si="13">ABS(D195-2000)</f>
        <v>1172</v>
      </c>
    </row>
    <row r="196" spans="1:5" ht="12.75">
      <c r="A196" s="7">
        <f t="shared" ref="A196:A259" si="14">A195+1</f>
        <v>195</v>
      </c>
      <c r="B196" s="8">
        <f t="shared" ref="B196:B259" si="15">B195+1</f>
        <v>44756</v>
      </c>
      <c r="C196" s="6">
        <v>18</v>
      </c>
      <c r="D196" s="13">
        <f t="shared" si="12"/>
        <v>3193</v>
      </c>
      <c r="E196" s="5">
        <f t="shared" si="13"/>
        <v>1193</v>
      </c>
    </row>
    <row r="197" spans="1:5" ht="12.75">
      <c r="A197" s="7">
        <f t="shared" si="14"/>
        <v>196</v>
      </c>
      <c r="B197" s="8">
        <f t="shared" si="15"/>
        <v>44757</v>
      </c>
      <c r="C197" s="6">
        <v>18</v>
      </c>
      <c r="D197" s="13">
        <f t="shared" si="12"/>
        <v>3214</v>
      </c>
      <c r="E197" s="5">
        <f t="shared" si="13"/>
        <v>1214</v>
      </c>
    </row>
    <row r="198" spans="1:5" ht="12.75">
      <c r="A198" s="7">
        <f t="shared" si="14"/>
        <v>197</v>
      </c>
      <c r="B198" s="8">
        <f t="shared" si="15"/>
        <v>44758</v>
      </c>
      <c r="C198" s="6">
        <v>18</v>
      </c>
      <c r="D198" s="13">
        <f t="shared" si="12"/>
        <v>3236</v>
      </c>
      <c r="E198" s="5">
        <f t="shared" si="13"/>
        <v>1236</v>
      </c>
    </row>
    <row r="199" spans="1:5" ht="12.75">
      <c r="A199" s="7">
        <f t="shared" si="14"/>
        <v>198</v>
      </c>
      <c r="B199" s="8">
        <f t="shared" si="15"/>
        <v>44759</v>
      </c>
      <c r="C199" s="6">
        <v>18</v>
      </c>
      <c r="D199" s="13">
        <f t="shared" si="12"/>
        <v>3258</v>
      </c>
      <c r="E199" s="5">
        <f t="shared" si="13"/>
        <v>1258</v>
      </c>
    </row>
    <row r="200" spans="1:5" ht="12.75">
      <c r="A200" s="7">
        <f t="shared" si="14"/>
        <v>199</v>
      </c>
      <c r="B200" s="8">
        <f t="shared" si="15"/>
        <v>44760</v>
      </c>
      <c r="C200" s="6">
        <v>16</v>
      </c>
      <c r="D200" s="13">
        <f t="shared" si="12"/>
        <v>3282</v>
      </c>
      <c r="E200" s="5">
        <f t="shared" si="13"/>
        <v>1282</v>
      </c>
    </row>
    <row r="201" spans="1:5" ht="12.75">
      <c r="A201" s="7">
        <f t="shared" si="14"/>
        <v>200</v>
      </c>
      <c r="B201" s="8">
        <f t="shared" si="15"/>
        <v>44761</v>
      </c>
      <c r="C201" s="6">
        <v>16</v>
      </c>
      <c r="D201" s="13">
        <f t="shared" si="12"/>
        <v>3308</v>
      </c>
      <c r="E201" s="5">
        <f t="shared" si="13"/>
        <v>1308</v>
      </c>
    </row>
    <row r="202" spans="1:5" ht="12.75">
      <c r="A202" s="7">
        <f t="shared" si="14"/>
        <v>201</v>
      </c>
      <c r="B202" s="8">
        <f t="shared" si="15"/>
        <v>44762</v>
      </c>
      <c r="C202" s="6">
        <v>12</v>
      </c>
      <c r="D202" s="13">
        <f t="shared" si="12"/>
        <v>3333</v>
      </c>
      <c r="E202" s="5">
        <f t="shared" si="13"/>
        <v>1333</v>
      </c>
    </row>
    <row r="203" spans="1:5" ht="12.75">
      <c r="A203" s="7">
        <f t="shared" si="14"/>
        <v>202</v>
      </c>
      <c r="B203" s="8">
        <f t="shared" si="15"/>
        <v>44763</v>
      </c>
      <c r="C203" s="6">
        <v>18</v>
      </c>
      <c r="D203" s="13">
        <f t="shared" si="12"/>
        <v>3360</v>
      </c>
      <c r="E203" s="5">
        <f t="shared" si="13"/>
        <v>1360</v>
      </c>
    </row>
    <row r="204" spans="1:5" ht="12.75">
      <c r="A204" s="7">
        <f t="shared" si="14"/>
        <v>203</v>
      </c>
      <c r="B204" s="8">
        <f t="shared" si="15"/>
        <v>44764</v>
      </c>
      <c r="C204" s="6">
        <v>15</v>
      </c>
      <c r="D204" s="13">
        <f t="shared" si="12"/>
        <v>3379</v>
      </c>
      <c r="E204" s="5">
        <f t="shared" si="13"/>
        <v>1379</v>
      </c>
    </row>
    <row r="205" spans="1:5" ht="12.75">
      <c r="A205" s="7">
        <f t="shared" si="14"/>
        <v>204</v>
      </c>
      <c r="B205" s="8">
        <f t="shared" si="15"/>
        <v>44765</v>
      </c>
      <c r="C205" s="6">
        <v>17</v>
      </c>
      <c r="D205" s="13">
        <f t="shared" si="12"/>
        <v>3402</v>
      </c>
      <c r="E205" s="5">
        <f t="shared" si="13"/>
        <v>1402</v>
      </c>
    </row>
    <row r="206" spans="1:5" ht="12.75">
      <c r="A206" s="7">
        <f t="shared" si="14"/>
        <v>205</v>
      </c>
      <c r="B206" s="8">
        <f t="shared" si="15"/>
        <v>44766</v>
      </c>
      <c r="C206" s="6">
        <v>15</v>
      </c>
      <c r="D206" s="13">
        <f t="shared" si="12"/>
        <v>3418</v>
      </c>
      <c r="E206" s="5">
        <f t="shared" si="13"/>
        <v>1418</v>
      </c>
    </row>
    <row r="207" spans="1:5" ht="12.75">
      <c r="A207" s="7">
        <f t="shared" si="14"/>
        <v>206</v>
      </c>
      <c r="B207" s="8">
        <f t="shared" si="15"/>
        <v>44767</v>
      </c>
      <c r="C207" s="6">
        <v>11</v>
      </c>
      <c r="D207" s="13">
        <f t="shared" si="12"/>
        <v>3440</v>
      </c>
      <c r="E207" s="5">
        <f t="shared" si="13"/>
        <v>1440</v>
      </c>
    </row>
    <row r="208" spans="1:5" ht="12.75">
      <c r="A208" s="7">
        <f t="shared" si="14"/>
        <v>207</v>
      </c>
      <c r="B208" s="8">
        <f t="shared" si="15"/>
        <v>44768</v>
      </c>
      <c r="C208" s="6">
        <v>10</v>
      </c>
      <c r="D208" s="13">
        <f t="shared" si="12"/>
        <v>3466</v>
      </c>
      <c r="E208" s="5">
        <f t="shared" si="13"/>
        <v>1466</v>
      </c>
    </row>
    <row r="209" spans="1:5" ht="12.75">
      <c r="A209" s="7">
        <f t="shared" si="14"/>
        <v>208</v>
      </c>
      <c r="B209" s="8">
        <f t="shared" si="15"/>
        <v>44769</v>
      </c>
      <c r="C209" s="6">
        <v>16</v>
      </c>
      <c r="D209" s="13">
        <f t="shared" si="12"/>
        <v>3487</v>
      </c>
      <c r="E209" s="5">
        <f t="shared" si="13"/>
        <v>1487</v>
      </c>
    </row>
    <row r="210" spans="1:5" ht="12.75">
      <c r="A210" s="7">
        <f t="shared" si="14"/>
        <v>209</v>
      </c>
      <c r="B210" s="8">
        <f t="shared" si="15"/>
        <v>44770</v>
      </c>
      <c r="C210" s="6">
        <v>16</v>
      </c>
      <c r="D210" s="13">
        <f t="shared" si="12"/>
        <v>3502</v>
      </c>
      <c r="E210" s="5">
        <f t="shared" si="13"/>
        <v>1502</v>
      </c>
    </row>
    <row r="211" spans="1:5" ht="12.75">
      <c r="A211" s="7">
        <f t="shared" si="14"/>
        <v>210</v>
      </c>
      <c r="B211" s="8">
        <f t="shared" si="15"/>
        <v>44771</v>
      </c>
      <c r="C211" s="6">
        <v>17</v>
      </c>
      <c r="D211" s="13">
        <f t="shared" si="12"/>
        <v>3521</v>
      </c>
      <c r="E211" s="5">
        <f t="shared" si="13"/>
        <v>1521</v>
      </c>
    </row>
    <row r="212" spans="1:5" ht="12.75">
      <c r="A212" s="7">
        <f t="shared" si="14"/>
        <v>211</v>
      </c>
      <c r="B212" s="8">
        <f t="shared" si="15"/>
        <v>44772</v>
      </c>
      <c r="C212" s="6">
        <v>17</v>
      </c>
      <c r="D212" s="13">
        <f t="shared" si="12"/>
        <v>3541</v>
      </c>
      <c r="E212" s="5">
        <f t="shared" si="13"/>
        <v>1541</v>
      </c>
    </row>
    <row r="213" spans="1:5" ht="12.75">
      <c r="A213" s="7">
        <f t="shared" si="14"/>
        <v>212</v>
      </c>
      <c r="B213" s="8">
        <f t="shared" si="15"/>
        <v>44773</v>
      </c>
      <c r="C213" s="6">
        <v>18</v>
      </c>
      <c r="D213" s="13">
        <f t="shared" si="12"/>
        <v>3563</v>
      </c>
      <c r="E213" s="5">
        <f t="shared" si="13"/>
        <v>1563</v>
      </c>
    </row>
    <row r="214" spans="1:5" ht="12.75">
      <c r="A214" s="7">
        <f t="shared" si="14"/>
        <v>213</v>
      </c>
      <c r="B214" s="8">
        <f t="shared" si="15"/>
        <v>44774</v>
      </c>
      <c r="C214" s="6">
        <v>19</v>
      </c>
      <c r="D214" s="13">
        <f t="shared" si="12"/>
        <v>3582</v>
      </c>
      <c r="E214" s="5">
        <f t="shared" si="13"/>
        <v>1582</v>
      </c>
    </row>
    <row r="215" spans="1:5" ht="12.75">
      <c r="A215" s="7">
        <f t="shared" si="14"/>
        <v>214</v>
      </c>
      <c r="B215" s="8">
        <f t="shared" si="15"/>
        <v>44775</v>
      </c>
      <c r="C215" s="6">
        <v>18</v>
      </c>
      <c r="D215" s="13">
        <f t="shared" si="12"/>
        <v>3601</v>
      </c>
      <c r="E215" s="5">
        <f t="shared" si="13"/>
        <v>1601</v>
      </c>
    </row>
    <row r="216" spans="1:5" ht="12.75">
      <c r="A216" s="7">
        <f t="shared" si="14"/>
        <v>215</v>
      </c>
      <c r="B216" s="8">
        <f t="shared" si="15"/>
        <v>44776</v>
      </c>
      <c r="C216" s="6">
        <v>19</v>
      </c>
      <c r="D216" s="13">
        <f t="shared" si="12"/>
        <v>3620</v>
      </c>
      <c r="E216" s="5">
        <f t="shared" si="13"/>
        <v>1620</v>
      </c>
    </row>
    <row r="217" spans="1:5" ht="12.75">
      <c r="A217" s="7">
        <f t="shared" si="14"/>
        <v>216</v>
      </c>
      <c r="B217" s="8">
        <f t="shared" si="15"/>
        <v>44777</v>
      </c>
      <c r="C217" s="6">
        <v>19</v>
      </c>
      <c r="D217" s="13">
        <f t="shared" si="12"/>
        <v>3638</v>
      </c>
      <c r="E217" s="5">
        <f t="shared" si="13"/>
        <v>1638</v>
      </c>
    </row>
    <row r="218" spans="1:5" ht="12.75">
      <c r="A218" s="7">
        <f t="shared" si="14"/>
        <v>217</v>
      </c>
      <c r="B218" s="8">
        <f t="shared" si="15"/>
        <v>44778</v>
      </c>
      <c r="C218" s="6">
        <v>16</v>
      </c>
      <c r="D218" s="13">
        <f t="shared" si="12"/>
        <v>3656</v>
      </c>
      <c r="E218" s="5">
        <f t="shared" si="13"/>
        <v>1656</v>
      </c>
    </row>
    <row r="219" spans="1:5" ht="12.75">
      <c r="A219" s="7">
        <f t="shared" si="14"/>
        <v>218</v>
      </c>
      <c r="B219" s="8">
        <f t="shared" si="15"/>
        <v>44779</v>
      </c>
      <c r="C219" s="6">
        <v>15</v>
      </c>
      <c r="D219" s="13">
        <f t="shared" si="12"/>
        <v>3679</v>
      </c>
      <c r="E219" s="5">
        <f t="shared" si="13"/>
        <v>1679</v>
      </c>
    </row>
    <row r="220" spans="1:5" ht="12.75">
      <c r="A220" s="7">
        <f t="shared" si="14"/>
        <v>219</v>
      </c>
      <c r="B220" s="8">
        <f t="shared" si="15"/>
        <v>44780</v>
      </c>
      <c r="C220" s="6">
        <v>15</v>
      </c>
      <c r="D220" s="13">
        <f t="shared" si="12"/>
        <v>3704</v>
      </c>
      <c r="E220" s="5">
        <f t="shared" si="13"/>
        <v>1704</v>
      </c>
    </row>
    <row r="221" spans="1:5" ht="12.75">
      <c r="A221" s="7">
        <f t="shared" si="14"/>
        <v>220</v>
      </c>
      <c r="B221" s="8">
        <f t="shared" si="15"/>
        <v>44781</v>
      </c>
      <c r="C221" s="6">
        <v>17</v>
      </c>
      <c r="D221" s="13">
        <f t="shared" si="12"/>
        <v>3730</v>
      </c>
      <c r="E221" s="5">
        <f t="shared" si="13"/>
        <v>1730</v>
      </c>
    </row>
    <row r="222" spans="1:5" ht="12.75">
      <c r="A222" s="7">
        <f t="shared" si="14"/>
        <v>221</v>
      </c>
      <c r="B222" s="8">
        <f t="shared" si="15"/>
        <v>44782</v>
      </c>
      <c r="C222" s="6">
        <v>19</v>
      </c>
      <c r="D222" s="13">
        <f t="shared" si="12"/>
        <v>3755</v>
      </c>
      <c r="E222" s="5">
        <f t="shared" si="13"/>
        <v>1755</v>
      </c>
    </row>
    <row r="223" spans="1:5" ht="12.75">
      <c r="A223" s="7">
        <f t="shared" si="14"/>
        <v>222</v>
      </c>
      <c r="B223" s="8">
        <f t="shared" si="15"/>
        <v>44783</v>
      </c>
      <c r="C223" s="6">
        <v>20</v>
      </c>
      <c r="D223" s="13">
        <f t="shared" si="12"/>
        <v>3778</v>
      </c>
      <c r="E223" s="5">
        <f t="shared" si="13"/>
        <v>1778</v>
      </c>
    </row>
    <row r="224" spans="1:5" ht="12.75">
      <c r="A224" s="7">
        <f t="shared" si="14"/>
        <v>223</v>
      </c>
      <c r="B224" s="8">
        <f t="shared" si="15"/>
        <v>44784</v>
      </c>
      <c r="C224" s="6">
        <v>19</v>
      </c>
      <c r="D224" s="13">
        <f t="shared" si="12"/>
        <v>3801</v>
      </c>
      <c r="E224" s="5">
        <f t="shared" si="13"/>
        <v>1801</v>
      </c>
    </row>
    <row r="225" spans="1:5" ht="12.75">
      <c r="A225" s="7">
        <f t="shared" si="14"/>
        <v>224</v>
      </c>
      <c r="B225" s="8">
        <f t="shared" si="15"/>
        <v>44785</v>
      </c>
      <c r="C225" s="6">
        <v>20</v>
      </c>
      <c r="D225" s="13">
        <f t="shared" si="12"/>
        <v>3824</v>
      </c>
      <c r="E225" s="5">
        <f t="shared" si="13"/>
        <v>1824</v>
      </c>
    </row>
    <row r="226" spans="1:5" ht="12.75">
      <c r="A226" s="7">
        <f t="shared" si="14"/>
        <v>225</v>
      </c>
      <c r="B226" s="8">
        <f t="shared" si="15"/>
        <v>44786</v>
      </c>
      <c r="C226" s="6">
        <v>19</v>
      </c>
      <c r="D226" s="13">
        <f t="shared" si="12"/>
        <v>3847</v>
      </c>
      <c r="E226" s="5">
        <f t="shared" si="13"/>
        <v>1847</v>
      </c>
    </row>
    <row r="227" spans="1:5" ht="12.75">
      <c r="A227" s="7">
        <f t="shared" si="14"/>
        <v>226</v>
      </c>
      <c r="B227" s="8">
        <f t="shared" si="15"/>
        <v>44787</v>
      </c>
      <c r="C227" s="6">
        <v>20</v>
      </c>
      <c r="D227" s="13">
        <f t="shared" si="12"/>
        <v>3870</v>
      </c>
      <c r="E227" s="5">
        <f t="shared" si="13"/>
        <v>1870</v>
      </c>
    </row>
    <row r="228" spans="1:5" ht="12.75">
      <c r="A228" s="7">
        <f t="shared" si="14"/>
        <v>227</v>
      </c>
      <c r="B228" s="8">
        <f t="shared" si="15"/>
        <v>44788</v>
      </c>
      <c r="C228" s="6">
        <v>22</v>
      </c>
      <c r="D228" s="13">
        <f t="shared" si="12"/>
        <v>3891</v>
      </c>
      <c r="E228" s="5">
        <f t="shared" si="13"/>
        <v>1891</v>
      </c>
    </row>
    <row r="229" spans="1:5" ht="12.75">
      <c r="A229" s="7">
        <f t="shared" si="14"/>
        <v>228</v>
      </c>
      <c r="B229" s="8">
        <f t="shared" si="15"/>
        <v>44789</v>
      </c>
      <c r="C229" s="6">
        <v>22</v>
      </c>
      <c r="D229" s="13">
        <f t="shared" si="12"/>
        <v>3910</v>
      </c>
      <c r="E229" s="5">
        <f t="shared" si="13"/>
        <v>1910</v>
      </c>
    </row>
    <row r="230" spans="1:5" ht="12.75">
      <c r="A230" s="7">
        <f t="shared" si="14"/>
        <v>229</v>
      </c>
      <c r="B230" s="8">
        <f t="shared" si="15"/>
        <v>44790</v>
      </c>
      <c r="C230" s="6">
        <v>20</v>
      </c>
      <c r="D230" s="13">
        <f t="shared" si="12"/>
        <v>3928</v>
      </c>
      <c r="E230" s="5">
        <f t="shared" si="13"/>
        <v>1928</v>
      </c>
    </row>
    <row r="231" spans="1:5" ht="12.75">
      <c r="A231" s="7">
        <f t="shared" si="14"/>
        <v>230</v>
      </c>
      <c r="B231" s="8">
        <f t="shared" si="15"/>
        <v>44791</v>
      </c>
      <c r="C231" s="6">
        <v>21</v>
      </c>
      <c r="D231" s="13">
        <f t="shared" si="12"/>
        <v>3949</v>
      </c>
      <c r="E231" s="5">
        <f t="shared" si="13"/>
        <v>1949</v>
      </c>
    </row>
    <row r="232" spans="1:5" ht="12.75">
      <c r="A232" s="7">
        <f t="shared" si="14"/>
        <v>231</v>
      </c>
      <c r="B232" s="8">
        <f t="shared" si="15"/>
        <v>44792</v>
      </c>
      <c r="C232" s="6">
        <v>22</v>
      </c>
      <c r="D232" s="13">
        <f t="shared" si="12"/>
        <v>3971</v>
      </c>
      <c r="E232" s="5">
        <f t="shared" si="13"/>
        <v>1971</v>
      </c>
    </row>
    <row r="233" spans="1:5" ht="12.75">
      <c r="A233" s="7">
        <f t="shared" si="14"/>
        <v>232</v>
      </c>
      <c r="B233" s="8">
        <f t="shared" si="15"/>
        <v>44793</v>
      </c>
      <c r="C233" s="6">
        <v>23</v>
      </c>
      <c r="D233" s="13">
        <f t="shared" si="12"/>
        <v>3988</v>
      </c>
      <c r="E233" s="5">
        <f t="shared" si="13"/>
        <v>1988</v>
      </c>
    </row>
    <row r="234" spans="1:5" ht="12.75">
      <c r="A234" s="7">
        <f t="shared" si="14"/>
        <v>233</v>
      </c>
      <c r="B234" s="8">
        <f t="shared" si="15"/>
        <v>44794</v>
      </c>
      <c r="C234" s="6">
        <v>20</v>
      </c>
      <c r="D234" s="13">
        <f t="shared" si="12"/>
        <v>3997</v>
      </c>
      <c r="E234" s="5">
        <f t="shared" si="13"/>
        <v>1997</v>
      </c>
    </row>
    <row r="235" spans="1:5" ht="12.75">
      <c r="A235" s="7">
        <f t="shared" si="14"/>
        <v>234</v>
      </c>
      <c r="B235" s="8">
        <f t="shared" si="15"/>
        <v>44795</v>
      </c>
      <c r="C235" s="6">
        <v>22</v>
      </c>
      <c r="D235" s="13">
        <f t="shared" si="12"/>
        <v>4008</v>
      </c>
      <c r="E235" s="5">
        <f t="shared" si="13"/>
        <v>2008</v>
      </c>
    </row>
    <row r="236" spans="1:5" ht="12.75">
      <c r="A236" s="7">
        <f t="shared" si="14"/>
        <v>235</v>
      </c>
      <c r="B236" s="8">
        <f t="shared" si="15"/>
        <v>44796</v>
      </c>
      <c r="C236" s="6">
        <v>23</v>
      </c>
      <c r="D236" s="13">
        <f t="shared" si="12"/>
        <v>4018</v>
      </c>
      <c r="E236" s="5">
        <f t="shared" si="13"/>
        <v>2018</v>
      </c>
    </row>
    <row r="237" spans="1:5" ht="12.75">
      <c r="A237" s="7">
        <f t="shared" si="14"/>
        <v>236</v>
      </c>
      <c r="B237" s="8">
        <f t="shared" si="15"/>
        <v>44797</v>
      </c>
      <c r="C237" s="6">
        <v>24</v>
      </c>
      <c r="D237" s="13">
        <f t="shared" si="12"/>
        <v>4025</v>
      </c>
      <c r="E237" s="5">
        <f t="shared" si="13"/>
        <v>2025</v>
      </c>
    </row>
    <row r="238" spans="1:5" ht="12.75">
      <c r="A238" s="7">
        <f t="shared" si="14"/>
        <v>237</v>
      </c>
      <c r="B238" s="8">
        <f t="shared" si="15"/>
        <v>44798</v>
      </c>
      <c r="C238" s="6">
        <v>20</v>
      </c>
      <c r="D238" s="13">
        <f t="shared" si="12"/>
        <v>4024</v>
      </c>
      <c r="E238" s="5">
        <f t="shared" si="13"/>
        <v>2024</v>
      </c>
    </row>
    <row r="239" spans="1:5" ht="12.75">
      <c r="A239" s="7">
        <f t="shared" si="14"/>
        <v>238</v>
      </c>
      <c r="B239" s="8">
        <f t="shared" si="15"/>
        <v>44799</v>
      </c>
      <c r="C239" s="6">
        <v>15</v>
      </c>
      <c r="D239" s="13">
        <f t="shared" si="12"/>
        <v>4034</v>
      </c>
      <c r="E239" s="5">
        <f t="shared" si="13"/>
        <v>2034</v>
      </c>
    </row>
    <row r="240" spans="1:5" ht="12.75">
      <c r="A240" s="7">
        <f t="shared" si="14"/>
        <v>239</v>
      </c>
      <c r="B240" s="8">
        <f t="shared" si="15"/>
        <v>44800</v>
      </c>
      <c r="C240" s="6">
        <v>19</v>
      </c>
      <c r="D240" s="13">
        <f t="shared" si="12"/>
        <v>4052</v>
      </c>
      <c r="E240" s="5">
        <f t="shared" si="13"/>
        <v>2052</v>
      </c>
    </row>
    <row r="241" spans="1:5" ht="12.75">
      <c r="A241" s="7">
        <f t="shared" si="14"/>
        <v>240</v>
      </c>
      <c r="B241" s="8">
        <f t="shared" si="15"/>
        <v>44801</v>
      </c>
      <c r="C241" s="6">
        <v>12</v>
      </c>
      <c r="D241" s="13">
        <f t="shared" si="12"/>
        <v>4070</v>
      </c>
      <c r="E241" s="5">
        <f t="shared" si="13"/>
        <v>2070</v>
      </c>
    </row>
    <row r="242" spans="1:5" ht="12.75">
      <c r="A242" s="7">
        <f t="shared" si="14"/>
        <v>241</v>
      </c>
      <c r="B242" s="8">
        <f t="shared" si="15"/>
        <v>44802</v>
      </c>
      <c r="C242" s="6">
        <v>18</v>
      </c>
      <c r="D242" s="13">
        <f t="shared" si="12"/>
        <v>4097</v>
      </c>
      <c r="E242" s="5">
        <f t="shared" si="13"/>
        <v>2097</v>
      </c>
    </row>
    <row r="243" spans="1:5" ht="12.75">
      <c r="A243" s="7">
        <f t="shared" si="14"/>
        <v>242</v>
      </c>
      <c r="B243" s="8">
        <f t="shared" si="15"/>
        <v>44803</v>
      </c>
      <c r="C243" s="6">
        <v>20</v>
      </c>
      <c r="D243" s="13">
        <f t="shared" si="12"/>
        <v>4118</v>
      </c>
      <c r="E243" s="5">
        <f t="shared" si="13"/>
        <v>2118</v>
      </c>
    </row>
    <row r="244" spans="1:5" ht="12.75">
      <c r="A244" s="7">
        <f t="shared" si="14"/>
        <v>243</v>
      </c>
      <c r="B244" s="8">
        <f t="shared" si="15"/>
        <v>44804</v>
      </c>
      <c r="C244" s="6">
        <v>21</v>
      </c>
      <c r="D244" s="13">
        <f t="shared" si="12"/>
        <v>4138</v>
      </c>
      <c r="E244" s="5">
        <f t="shared" si="13"/>
        <v>2138</v>
      </c>
    </row>
    <row r="245" spans="1:5" ht="12.75">
      <c r="A245" s="7">
        <f t="shared" si="14"/>
        <v>244</v>
      </c>
      <c r="B245" s="8">
        <f t="shared" si="15"/>
        <v>44805</v>
      </c>
      <c r="C245" s="6">
        <v>22</v>
      </c>
      <c r="D245" s="13">
        <f t="shared" si="12"/>
        <v>4158</v>
      </c>
      <c r="E245" s="5">
        <f t="shared" si="13"/>
        <v>2158</v>
      </c>
    </row>
    <row r="246" spans="1:5" ht="12.75">
      <c r="A246" s="7">
        <f t="shared" si="14"/>
        <v>245</v>
      </c>
      <c r="B246" s="8">
        <f t="shared" si="15"/>
        <v>44806</v>
      </c>
      <c r="C246" s="6">
        <v>23</v>
      </c>
      <c r="D246" s="13">
        <f t="shared" si="12"/>
        <v>4175</v>
      </c>
      <c r="E246" s="5">
        <f t="shared" si="13"/>
        <v>2175</v>
      </c>
    </row>
    <row r="247" spans="1:5" ht="12.75">
      <c r="A247" s="7">
        <f t="shared" si="14"/>
        <v>246</v>
      </c>
      <c r="B247" s="8">
        <f t="shared" si="15"/>
        <v>44807</v>
      </c>
      <c r="C247" s="6">
        <v>17</v>
      </c>
      <c r="D247" s="13"/>
    </row>
    <row r="248" spans="1:5" ht="12.75">
      <c r="A248" s="7">
        <f t="shared" si="14"/>
        <v>247</v>
      </c>
      <c r="B248" s="8">
        <f t="shared" si="15"/>
        <v>44808</v>
      </c>
      <c r="C248" s="6">
        <v>23</v>
      </c>
      <c r="D248" s="13"/>
    </row>
    <row r="249" spans="1:5" ht="12.75">
      <c r="A249" s="7">
        <f t="shared" si="14"/>
        <v>248</v>
      </c>
      <c r="B249" s="8">
        <f t="shared" si="15"/>
        <v>44809</v>
      </c>
      <c r="C249" s="6">
        <v>23</v>
      </c>
      <c r="D249" s="13"/>
    </row>
    <row r="250" spans="1:5" ht="12.75">
      <c r="A250" s="7">
        <f t="shared" si="14"/>
        <v>249</v>
      </c>
      <c r="B250" s="8">
        <f t="shared" si="15"/>
        <v>44810</v>
      </c>
      <c r="C250" s="6">
        <v>23</v>
      </c>
      <c r="D250" s="13"/>
    </row>
    <row r="251" spans="1:5" ht="12.75">
      <c r="A251" s="7">
        <f t="shared" si="14"/>
        <v>250</v>
      </c>
      <c r="B251" s="8">
        <f t="shared" si="15"/>
        <v>44811</v>
      </c>
      <c r="C251" s="6">
        <v>22</v>
      </c>
      <c r="D251" s="13"/>
    </row>
    <row r="252" spans="1:5" ht="12.75">
      <c r="A252" s="7">
        <f t="shared" si="14"/>
        <v>251</v>
      </c>
      <c r="B252" s="8">
        <f t="shared" si="15"/>
        <v>44812</v>
      </c>
      <c r="C252" s="6">
        <v>23</v>
      </c>
      <c r="D252" s="13"/>
    </row>
    <row r="253" spans="1:5" ht="12.75">
      <c r="A253" s="7">
        <f t="shared" si="14"/>
        <v>252</v>
      </c>
      <c r="B253" s="8">
        <f t="shared" si="15"/>
        <v>44813</v>
      </c>
      <c r="C253" s="6">
        <v>24</v>
      </c>
      <c r="D253" s="13"/>
    </row>
    <row r="254" spans="1:5" ht="12.75">
      <c r="A254" s="7">
        <f t="shared" si="14"/>
        <v>253</v>
      </c>
      <c r="B254" s="8">
        <f t="shared" si="15"/>
        <v>44814</v>
      </c>
      <c r="C254" s="6">
        <v>26</v>
      </c>
      <c r="D254" s="13"/>
    </row>
    <row r="255" spans="1:5" ht="12.75">
      <c r="A255" s="7">
        <f t="shared" si="14"/>
        <v>254</v>
      </c>
      <c r="B255" s="8">
        <f t="shared" si="15"/>
        <v>44815</v>
      </c>
      <c r="C255" s="6">
        <v>28</v>
      </c>
      <c r="D255" s="13"/>
    </row>
    <row r="256" spans="1:5" ht="12.75">
      <c r="A256" s="7">
        <f t="shared" si="14"/>
        <v>255</v>
      </c>
      <c r="B256" s="8">
        <f t="shared" si="15"/>
        <v>44816</v>
      </c>
      <c r="C256" s="6">
        <v>29</v>
      </c>
      <c r="D256" s="13"/>
    </row>
    <row r="257" spans="1:4" ht="12.75">
      <c r="A257" s="7">
        <f t="shared" si="14"/>
        <v>256</v>
      </c>
      <c r="B257" s="8">
        <f t="shared" si="15"/>
        <v>44817</v>
      </c>
      <c r="C257" s="6">
        <v>30</v>
      </c>
      <c r="D257" s="13"/>
    </row>
    <row r="258" spans="1:4" ht="12.75">
      <c r="A258" s="7">
        <f t="shared" si="14"/>
        <v>257</v>
      </c>
      <c r="B258" s="8">
        <f t="shared" si="15"/>
        <v>44818</v>
      </c>
      <c r="C258" s="6">
        <v>32</v>
      </c>
      <c r="D258" s="13"/>
    </row>
    <row r="259" spans="1:4" ht="12.75">
      <c r="A259" s="7">
        <f t="shared" si="14"/>
        <v>258</v>
      </c>
      <c r="B259" s="8">
        <f t="shared" si="15"/>
        <v>44819</v>
      </c>
      <c r="C259" s="6">
        <v>32</v>
      </c>
      <c r="D259" s="13"/>
    </row>
    <row r="260" spans="1:4" ht="12.75">
      <c r="A260" s="7">
        <f t="shared" ref="A260:A323" si="16">A259+1</f>
        <v>259</v>
      </c>
      <c r="B260" s="8">
        <f t="shared" ref="B260:B323" si="17">B259+1</f>
        <v>44820</v>
      </c>
      <c r="C260" s="6">
        <v>34</v>
      </c>
      <c r="D260" s="13"/>
    </row>
    <row r="261" spans="1:4" ht="12.75">
      <c r="A261" s="7">
        <f t="shared" si="16"/>
        <v>260</v>
      </c>
      <c r="B261" s="8">
        <f t="shared" si="17"/>
        <v>44821</v>
      </c>
      <c r="C261" s="6">
        <v>35</v>
      </c>
      <c r="D261" s="13"/>
    </row>
    <row r="262" spans="1:4" ht="12.75">
      <c r="A262" s="7">
        <f t="shared" si="16"/>
        <v>261</v>
      </c>
      <c r="B262" s="8">
        <f t="shared" si="17"/>
        <v>44822</v>
      </c>
      <c r="C262" s="6">
        <v>30</v>
      </c>
      <c r="D262" s="13"/>
    </row>
    <row r="263" spans="1:4" ht="12.75">
      <c r="A263" s="7">
        <f t="shared" si="16"/>
        <v>262</v>
      </c>
      <c r="B263" s="8">
        <f t="shared" si="17"/>
        <v>44823</v>
      </c>
      <c r="C263" s="6">
        <v>30</v>
      </c>
      <c r="D263" s="13"/>
    </row>
    <row r="264" spans="1:4" ht="12.75">
      <c r="A264" s="7">
        <f t="shared" si="16"/>
        <v>263</v>
      </c>
      <c r="B264" s="8">
        <f t="shared" si="17"/>
        <v>44824</v>
      </c>
      <c r="C264" s="6">
        <v>30</v>
      </c>
      <c r="D264" s="13"/>
    </row>
    <row r="265" spans="1:4" ht="12.75">
      <c r="A265" s="7">
        <f t="shared" si="16"/>
        <v>264</v>
      </c>
      <c r="B265" s="8">
        <f t="shared" si="17"/>
        <v>44825</v>
      </c>
      <c r="C265" s="6">
        <v>31</v>
      </c>
      <c r="D265" s="13"/>
    </row>
    <row r="266" spans="1:4" ht="12.75">
      <c r="A266" s="7">
        <f t="shared" si="16"/>
        <v>265</v>
      </c>
      <c r="B266" s="8">
        <f t="shared" si="17"/>
        <v>44826</v>
      </c>
      <c r="C266" s="6">
        <v>32</v>
      </c>
      <c r="D266" s="13"/>
    </row>
    <row r="267" spans="1:4" ht="12.75">
      <c r="A267" s="7">
        <f t="shared" si="16"/>
        <v>266</v>
      </c>
      <c r="B267" s="8">
        <f t="shared" si="17"/>
        <v>44827</v>
      </c>
      <c r="C267" s="6">
        <v>30</v>
      </c>
      <c r="D267" s="13"/>
    </row>
    <row r="268" spans="1:4" ht="12.75">
      <c r="A268" s="7">
        <f t="shared" si="16"/>
        <v>267</v>
      </c>
      <c r="B268" s="8">
        <f t="shared" si="17"/>
        <v>44828</v>
      </c>
      <c r="C268" s="6">
        <v>30</v>
      </c>
      <c r="D268" s="13"/>
    </row>
    <row r="269" spans="1:4" ht="12.75">
      <c r="A269" s="7">
        <f t="shared" si="16"/>
        <v>268</v>
      </c>
      <c r="B269" s="8">
        <f t="shared" si="17"/>
        <v>44829</v>
      </c>
      <c r="C269" s="6">
        <v>30</v>
      </c>
      <c r="D269" s="13"/>
    </row>
    <row r="270" spans="1:4" ht="12.75">
      <c r="A270" s="7">
        <f t="shared" si="16"/>
        <v>269</v>
      </c>
      <c r="B270" s="8">
        <f t="shared" si="17"/>
        <v>44830</v>
      </c>
      <c r="C270" s="6">
        <v>33</v>
      </c>
      <c r="D270" s="13"/>
    </row>
    <row r="271" spans="1:4" ht="12.75">
      <c r="A271" s="7">
        <f t="shared" si="16"/>
        <v>270</v>
      </c>
      <c r="B271" s="8">
        <f t="shared" si="17"/>
        <v>44831</v>
      </c>
      <c r="C271" s="6">
        <v>33</v>
      </c>
      <c r="D271" s="13"/>
    </row>
    <row r="272" spans="1:4" ht="12.75">
      <c r="A272" s="7">
        <f t="shared" si="16"/>
        <v>271</v>
      </c>
      <c r="B272" s="8">
        <f t="shared" si="17"/>
        <v>44832</v>
      </c>
      <c r="C272" s="6">
        <v>33</v>
      </c>
      <c r="D272" s="13"/>
    </row>
    <row r="273" spans="1:4" ht="12.75">
      <c r="A273" s="7">
        <f t="shared" si="16"/>
        <v>272</v>
      </c>
      <c r="B273" s="8">
        <f t="shared" si="17"/>
        <v>44833</v>
      </c>
      <c r="C273" s="6">
        <v>34</v>
      </c>
      <c r="D273" s="13"/>
    </row>
    <row r="274" spans="1:4" ht="12.75">
      <c r="A274" s="7">
        <f t="shared" si="16"/>
        <v>273</v>
      </c>
      <c r="B274" s="8">
        <f t="shared" si="17"/>
        <v>44834</v>
      </c>
      <c r="C274" s="6">
        <v>32</v>
      </c>
      <c r="D274" s="13"/>
    </row>
    <row r="275" spans="1:4" ht="12.75">
      <c r="A275" s="7">
        <f t="shared" si="16"/>
        <v>274</v>
      </c>
      <c r="B275" s="8">
        <f t="shared" si="17"/>
        <v>44835</v>
      </c>
      <c r="C275" s="6">
        <v>33</v>
      </c>
      <c r="D275" s="13"/>
    </row>
    <row r="276" spans="1:4" ht="12.75">
      <c r="A276" s="7">
        <f t="shared" si="16"/>
        <v>275</v>
      </c>
      <c r="B276" s="8">
        <f t="shared" si="17"/>
        <v>44836</v>
      </c>
      <c r="C276" s="6">
        <v>34</v>
      </c>
      <c r="D276" s="13"/>
    </row>
    <row r="277" spans="1:4" ht="12.75">
      <c r="A277" s="7">
        <f t="shared" si="16"/>
        <v>276</v>
      </c>
      <c r="B277" s="8">
        <f t="shared" si="17"/>
        <v>44837</v>
      </c>
      <c r="C277" s="6">
        <v>33</v>
      </c>
      <c r="D277" s="13"/>
    </row>
    <row r="278" spans="1:4" ht="12.75">
      <c r="A278" s="7">
        <f t="shared" si="16"/>
        <v>277</v>
      </c>
      <c r="B278" s="8">
        <f t="shared" si="17"/>
        <v>44838</v>
      </c>
      <c r="C278" s="6">
        <v>34</v>
      </c>
      <c r="D278" s="13"/>
    </row>
    <row r="279" spans="1:4" ht="12.75">
      <c r="A279" s="7">
        <f t="shared" si="16"/>
        <v>278</v>
      </c>
      <c r="B279" s="8">
        <f t="shared" si="17"/>
        <v>44839</v>
      </c>
      <c r="C279" s="6">
        <v>34</v>
      </c>
      <c r="D279" s="13"/>
    </row>
    <row r="280" spans="1:4" ht="12.75">
      <c r="A280" s="7">
        <f t="shared" si="16"/>
        <v>279</v>
      </c>
      <c r="B280" s="8">
        <f t="shared" si="17"/>
        <v>44840</v>
      </c>
      <c r="C280" s="6">
        <v>35</v>
      </c>
      <c r="D280" s="13"/>
    </row>
    <row r="281" spans="1:4" ht="12.75">
      <c r="A281" s="7">
        <f t="shared" si="16"/>
        <v>280</v>
      </c>
      <c r="B281" s="8">
        <f t="shared" si="17"/>
        <v>44841</v>
      </c>
      <c r="C281" s="6">
        <v>36</v>
      </c>
      <c r="D281" s="13"/>
    </row>
    <row r="282" spans="1:4" ht="12.75">
      <c r="A282" s="7">
        <f t="shared" si="16"/>
        <v>281</v>
      </c>
      <c r="B282" s="8">
        <f t="shared" si="17"/>
        <v>44842</v>
      </c>
      <c r="C282" s="6">
        <v>37</v>
      </c>
      <c r="D282" s="13"/>
    </row>
    <row r="283" spans="1:4" ht="12.75">
      <c r="A283" s="7">
        <f t="shared" si="16"/>
        <v>282</v>
      </c>
      <c r="B283" s="8">
        <f t="shared" si="17"/>
        <v>44843</v>
      </c>
      <c r="C283" s="6">
        <v>37</v>
      </c>
      <c r="D283" s="13"/>
    </row>
    <row r="284" spans="1:4" ht="12.75">
      <c r="A284" s="7">
        <f t="shared" si="16"/>
        <v>283</v>
      </c>
      <c r="B284" s="8">
        <f t="shared" si="17"/>
        <v>44844</v>
      </c>
      <c r="C284" s="6">
        <v>37</v>
      </c>
      <c r="D284" s="13"/>
    </row>
    <row r="285" spans="1:4" ht="12.75">
      <c r="A285" s="7">
        <f t="shared" si="16"/>
        <v>284</v>
      </c>
      <c r="B285" s="8">
        <f t="shared" si="17"/>
        <v>44845</v>
      </c>
      <c r="C285" s="6">
        <v>37</v>
      </c>
      <c r="D285" s="13"/>
    </row>
    <row r="286" spans="1:4" ht="12.75">
      <c r="A286" s="7">
        <f t="shared" si="16"/>
        <v>285</v>
      </c>
      <c r="B286" s="8">
        <f t="shared" si="17"/>
        <v>44846</v>
      </c>
      <c r="C286" s="6">
        <v>38</v>
      </c>
      <c r="D286" s="13"/>
    </row>
    <row r="287" spans="1:4" ht="12.75">
      <c r="A287" s="7">
        <f t="shared" si="16"/>
        <v>286</v>
      </c>
      <c r="B287" s="8">
        <f t="shared" si="17"/>
        <v>44847</v>
      </c>
      <c r="C287" s="6">
        <v>36</v>
      </c>
      <c r="D287" s="13"/>
    </row>
    <row r="288" spans="1:4" ht="12.75">
      <c r="A288" s="7">
        <f t="shared" si="16"/>
        <v>287</v>
      </c>
      <c r="B288" s="8">
        <f t="shared" si="17"/>
        <v>44848</v>
      </c>
      <c r="C288" s="6">
        <v>34</v>
      </c>
      <c r="D288" s="13"/>
    </row>
    <row r="289" spans="1:4" ht="12.75">
      <c r="A289" s="7">
        <f t="shared" si="16"/>
        <v>288</v>
      </c>
      <c r="B289" s="8">
        <f t="shared" si="17"/>
        <v>44849</v>
      </c>
      <c r="C289" s="6">
        <v>34</v>
      </c>
      <c r="D289" s="13"/>
    </row>
    <row r="290" spans="1:4" ht="12.75">
      <c r="A290" s="7">
        <f t="shared" si="16"/>
        <v>289</v>
      </c>
      <c r="B290" s="8">
        <f t="shared" si="17"/>
        <v>44850</v>
      </c>
      <c r="C290" s="6">
        <v>34</v>
      </c>
      <c r="D290" s="13"/>
    </row>
    <row r="291" spans="1:4" ht="12.75">
      <c r="A291" s="7">
        <f t="shared" si="16"/>
        <v>290</v>
      </c>
      <c r="B291" s="8">
        <f t="shared" si="17"/>
        <v>44851</v>
      </c>
      <c r="C291" s="6">
        <v>36</v>
      </c>
      <c r="D291" s="13"/>
    </row>
    <row r="292" spans="1:4" ht="12.75">
      <c r="A292" s="7">
        <f t="shared" si="16"/>
        <v>291</v>
      </c>
      <c r="B292" s="8">
        <f t="shared" si="17"/>
        <v>44852</v>
      </c>
      <c r="C292" s="6">
        <v>36</v>
      </c>
      <c r="D292" s="13"/>
    </row>
    <row r="293" spans="1:4" ht="12.75">
      <c r="A293" s="7">
        <f t="shared" si="16"/>
        <v>292</v>
      </c>
      <c r="B293" s="8">
        <f t="shared" si="17"/>
        <v>44853</v>
      </c>
      <c r="C293" s="6">
        <v>37</v>
      </c>
      <c r="D293" s="13"/>
    </row>
    <row r="294" spans="1:4" ht="12.75">
      <c r="A294" s="7">
        <f t="shared" si="16"/>
        <v>293</v>
      </c>
      <c r="B294" s="8">
        <f t="shared" si="17"/>
        <v>44854</v>
      </c>
      <c r="C294" s="6">
        <v>33</v>
      </c>
      <c r="D294" s="13"/>
    </row>
    <row r="295" spans="1:4" ht="12.75">
      <c r="A295" s="7">
        <f t="shared" si="16"/>
        <v>294</v>
      </c>
      <c r="B295" s="8">
        <f t="shared" si="17"/>
        <v>44855</v>
      </c>
      <c r="C295" s="6">
        <v>35</v>
      </c>
      <c r="D295" s="13"/>
    </row>
    <row r="296" spans="1:4" ht="12.75">
      <c r="A296" s="7">
        <f t="shared" si="16"/>
        <v>295</v>
      </c>
      <c r="B296" s="8">
        <f t="shared" si="17"/>
        <v>44856</v>
      </c>
      <c r="C296" s="6">
        <v>32</v>
      </c>
      <c r="D296" s="13"/>
    </row>
    <row r="297" spans="1:4" ht="12.75">
      <c r="A297" s="7">
        <f t="shared" si="16"/>
        <v>296</v>
      </c>
      <c r="B297" s="8">
        <f t="shared" si="17"/>
        <v>44857</v>
      </c>
      <c r="C297" s="6">
        <v>31</v>
      </c>
      <c r="D297" s="13"/>
    </row>
    <row r="298" spans="1:4" ht="12.75">
      <c r="A298" s="7">
        <f t="shared" si="16"/>
        <v>297</v>
      </c>
      <c r="B298" s="8">
        <f t="shared" si="17"/>
        <v>44858</v>
      </c>
      <c r="C298" s="6">
        <v>33</v>
      </c>
      <c r="D298" s="13"/>
    </row>
    <row r="299" spans="1:4" ht="12.75">
      <c r="A299" s="7">
        <f t="shared" si="16"/>
        <v>298</v>
      </c>
      <c r="B299" s="8">
        <f t="shared" si="17"/>
        <v>44859</v>
      </c>
      <c r="C299" s="6">
        <v>34</v>
      </c>
      <c r="D299" s="13"/>
    </row>
    <row r="300" spans="1:4" ht="12.75">
      <c r="A300" s="7">
        <f t="shared" si="16"/>
        <v>299</v>
      </c>
      <c r="B300" s="8">
        <f t="shared" si="17"/>
        <v>44860</v>
      </c>
      <c r="C300" s="6">
        <v>34</v>
      </c>
      <c r="D300" s="13"/>
    </row>
    <row r="301" spans="1:4" ht="12.75">
      <c r="A301" s="7">
        <f t="shared" si="16"/>
        <v>300</v>
      </c>
      <c r="B301" s="8">
        <f t="shared" si="17"/>
        <v>44861</v>
      </c>
      <c r="C301" s="6">
        <v>36</v>
      </c>
      <c r="D301" s="13"/>
    </row>
    <row r="302" spans="1:4" ht="12.75">
      <c r="A302" s="7">
        <f t="shared" si="16"/>
        <v>301</v>
      </c>
      <c r="B302" s="8">
        <f t="shared" si="17"/>
        <v>44862</v>
      </c>
      <c r="C302" s="6">
        <v>38</v>
      </c>
      <c r="D302" s="13"/>
    </row>
    <row r="303" spans="1:4" ht="12.75">
      <c r="A303" s="7">
        <f t="shared" si="16"/>
        <v>302</v>
      </c>
      <c r="B303" s="8">
        <f t="shared" si="17"/>
        <v>44863</v>
      </c>
      <c r="C303" s="6">
        <v>40</v>
      </c>
      <c r="D303" s="13"/>
    </row>
    <row r="304" spans="1:4" ht="12.75">
      <c r="A304" s="7">
        <f t="shared" si="16"/>
        <v>303</v>
      </c>
      <c r="B304" s="8">
        <f t="shared" si="17"/>
        <v>44864</v>
      </c>
      <c r="C304" s="6">
        <v>39</v>
      </c>
      <c r="D304" s="13"/>
    </row>
    <row r="305" spans="1:4" ht="12.75">
      <c r="A305" s="7">
        <f t="shared" si="16"/>
        <v>304</v>
      </c>
      <c r="B305" s="8">
        <f t="shared" si="17"/>
        <v>44865</v>
      </c>
      <c r="C305" s="6">
        <v>39</v>
      </c>
      <c r="D305" s="13"/>
    </row>
    <row r="306" spans="1:4" ht="12.75">
      <c r="A306" s="7">
        <f t="shared" si="16"/>
        <v>305</v>
      </c>
      <c r="B306" s="8">
        <f t="shared" si="17"/>
        <v>44866</v>
      </c>
      <c r="C306" s="6">
        <v>40</v>
      </c>
      <c r="D306" s="13"/>
    </row>
    <row r="307" spans="1:4" ht="12.75">
      <c r="A307" s="7">
        <f t="shared" si="16"/>
        <v>306</v>
      </c>
      <c r="B307" s="8">
        <f t="shared" si="17"/>
        <v>44867</v>
      </c>
      <c r="C307" s="6">
        <v>37</v>
      </c>
      <c r="D307" s="13"/>
    </row>
    <row r="308" spans="1:4" ht="12.75">
      <c r="A308" s="7">
        <f t="shared" si="16"/>
        <v>307</v>
      </c>
      <c r="B308" s="8">
        <f t="shared" si="17"/>
        <v>44868</v>
      </c>
      <c r="C308" s="6">
        <v>33</v>
      </c>
      <c r="D308" s="13"/>
    </row>
    <row r="309" spans="1:4" ht="12.75">
      <c r="A309" s="7">
        <f t="shared" si="16"/>
        <v>308</v>
      </c>
      <c r="B309" s="8">
        <f t="shared" si="17"/>
        <v>44869</v>
      </c>
      <c r="C309" s="6">
        <v>29</v>
      </c>
      <c r="D309" s="13"/>
    </row>
    <row r="310" spans="1:4" ht="12.75">
      <c r="A310" s="7">
        <f t="shared" si="16"/>
        <v>309</v>
      </c>
      <c r="B310" s="8">
        <f t="shared" si="17"/>
        <v>44870</v>
      </c>
      <c r="C310" s="6">
        <v>34</v>
      </c>
      <c r="D310" s="13"/>
    </row>
    <row r="311" spans="1:4" ht="12.75">
      <c r="A311" s="7">
        <f t="shared" si="16"/>
        <v>310</v>
      </c>
      <c r="B311" s="8">
        <f t="shared" si="17"/>
        <v>44871</v>
      </c>
      <c r="C311" s="6">
        <v>35</v>
      </c>
      <c r="D311" s="13"/>
    </row>
    <row r="312" spans="1:4" ht="12.75">
      <c r="A312" s="7">
        <f t="shared" si="16"/>
        <v>311</v>
      </c>
      <c r="B312" s="8">
        <f t="shared" si="17"/>
        <v>44872</v>
      </c>
      <c r="C312" s="6">
        <v>36</v>
      </c>
      <c r="D312" s="13"/>
    </row>
    <row r="313" spans="1:4" ht="12.75">
      <c r="A313" s="7">
        <f t="shared" si="16"/>
        <v>312</v>
      </c>
      <c r="B313" s="8">
        <f t="shared" si="17"/>
        <v>44873</v>
      </c>
      <c r="C313" s="6">
        <v>40</v>
      </c>
      <c r="D313" s="13"/>
    </row>
    <row r="314" spans="1:4" ht="12.75">
      <c r="A314" s="7">
        <f t="shared" si="16"/>
        <v>313</v>
      </c>
      <c r="B314" s="8">
        <f t="shared" si="17"/>
        <v>44874</v>
      </c>
      <c r="C314" s="6">
        <v>38</v>
      </c>
      <c r="D314" s="13"/>
    </row>
    <row r="315" spans="1:4" ht="12.75">
      <c r="A315" s="7">
        <f t="shared" si="16"/>
        <v>314</v>
      </c>
      <c r="B315" s="8">
        <f t="shared" si="17"/>
        <v>44875</v>
      </c>
      <c r="C315" s="6">
        <v>36</v>
      </c>
      <c r="D315" s="13"/>
    </row>
    <row r="316" spans="1:4" ht="12.75">
      <c r="A316" s="7">
        <f t="shared" si="16"/>
        <v>315</v>
      </c>
      <c r="B316" s="8">
        <f t="shared" si="17"/>
        <v>44876</v>
      </c>
      <c r="C316" s="6">
        <v>39</v>
      </c>
      <c r="D316" s="13"/>
    </row>
    <row r="317" spans="1:4" ht="12.75">
      <c r="A317" s="7">
        <f t="shared" si="16"/>
        <v>316</v>
      </c>
      <c r="B317" s="8">
        <f t="shared" si="17"/>
        <v>44877</v>
      </c>
      <c r="C317" s="6">
        <v>40</v>
      </c>
      <c r="D317" s="13"/>
    </row>
    <row r="318" spans="1:4" ht="12.75">
      <c r="A318" s="7">
        <f t="shared" si="16"/>
        <v>317</v>
      </c>
      <c r="B318" s="8">
        <f t="shared" si="17"/>
        <v>44878</v>
      </c>
      <c r="C318" s="6">
        <v>40</v>
      </c>
      <c r="D318" s="13"/>
    </row>
    <row r="319" spans="1:4" ht="12.75">
      <c r="A319" s="7">
        <f t="shared" si="16"/>
        <v>318</v>
      </c>
      <c r="B319" s="8">
        <f t="shared" si="17"/>
        <v>44879</v>
      </c>
      <c r="C319" s="6">
        <v>42</v>
      </c>
      <c r="D319" s="13"/>
    </row>
    <row r="320" spans="1:4" ht="12.75">
      <c r="A320" s="7">
        <f t="shared" si="16"/>
        <v>319</v>
      </c>
      <c r="B320" s="8">
        <f t="shared" si="17"/>
        <v>44880</v>
      </c>
      <c r="C320" s="6">
        <v>42</v>
      </c>
      <c r="D320" s="13"/>
    </row>
    <row r="321" spans="1:4" ht="12.75">
      <c r="A321" s="7">
        <f t="shared" si="16"/>
        <v>320</v>
      </c>
      <c r="B321" s="8">
        <f t="shared" si="17"/>
        <v>44881</v>
      </c>
      <c r="C321" s="6">
        <v>41</v>
      </c>
      <c r="D321" s="13"/>
    </row>
    <row r="322" spans="1:4" ht="12.75">
      <c r="A322" s="7">
        <f t="shared" si="16"/>
        <v>321</v>
      </c>
      <c r="B322" s="8">
        <f t="shared" si="17"/>
        <v>44882</v>
      </c>
      <c r="C322" s="6">
        <v>39</v>
      </c>
      <c r="D322" s="13"/>
    </row>
    <row r="323" spans="1:4" ht="12.75">
      <c r="A323" s="7">
        <f t="shared" si="16"/>
        <v>322</v>
      </c>
      <c r="B323" s="8">
        <f t="shared" si="17"/>
        <v>44883</v>
      </c>
      <c r="C323" s="6">
        <v>37</v>
      </c>
      <c r="D323" s="13"/>
    </row>
    <row r="324" spans="1:4" ht="12.75">
      <c r="A324" s="7">
        <f t="shared" ref="A324:A366" si="18">A323+1</f>
        <v>323</v>
      </c>
      <c r="B324" s="8">
        <f t="shared" ref="B324:B366" si="19">B323+1</f>
        <v>44884</v>
      </c>
      <c r="C324" s="6">
        <v>38</v>
      </c>
      <c r="D324" s="13"/>
    </row>
    <row r="325" spans="1:4" ht="12.75">
      <c r="A325" s="7">
        <f t="shared" si="18"/>
        <v>324</v>
      </c>
      <c r="B325" s="8">
        <f t="shared" si="19"/>
        <v>44885</v>
      </c>
      <c r="C325" s="6">
        <v>33</v>
      </c>
      <c r="D325" s="13"/>
    </row>
    <row r="326" spans="1:4" ht="12.75">
      <c r="A326" s="7">
        <f t="shared" si="18"/>
        <v>325</v>
      </c>
      <c r="B326" s="8">
        <f t="shared" si="19"/>
        <v>44886</v>
      </c>
      <c r="C326" s="6">
        <v>37</v>
      </c>
      <c r="D326" s="13"/>
    </row>
    <row r="327" spans="1:4" ht="12.75">
      <c r="A327" s="7">
        <f t="shared" si="18"/>
        <v>326</v>
      </c>
      <c r="B327" s="8">
        <f t="shared" si="19"/>
        <v>44887</v>
      </c>
      <c r="C327" s="6">
        <v>37</v>
      </c>
      <c r="D327" s="13"/>
    </row>
    <row r="328" spans="1:4" ht="12.75">
      <c r="A328" s="7">
        <f t="shared" si="18"/>
        <v>327</v>
      </c>
      <c r="B328" s="8">
        <f t="shared" si="19"/>
        <v>44888</v>
      </c>
      <c r="C328" s="6">
        <v>31</v>
      </c>
      <c r="D328" s="13"/>
    </row>
    <row r="329" spans="1:4" ht="12.75">
      <c r="A329" s="7">
        <f t="shared" si="18"/>
        <v>328</v>
      </c>
      <c r="B329" s="8">
        <f t="shared" si="19"/>
        <v>44889</v>
      </c>
      <c r="C329" s="6">
        <v>31</v>
      </c>
      <c r="D329" s="13"/>
    </row>
    <row r="330" spans="1:4" ht="12.75">
      <c r="A330" s="7">
        <f t="shared" si="18"/>
        <v>329</v>
      </c>
      <c r="B330" s="8">
        <f t="shared" si="19"/>
        <v>44890</v>
      </c>
      <c r="C330" s="6">
        <v>35</v>
      </c>
      <c r="D330" s="13"/>
    </row>
    <row r="331" spans="1:4" ht="12.75">
      <c r="A331" s="7">
        <f t="shared" si="18"/>
        <v>330</v>
      </c>
      <c r="B331" s="8">
        <f t="shared" si="19"/>
        <v>44891</v>
      </c>
      <c r="C331" s="6">
        <v>37</v>
      </c>
      <c r="D331" s="13"/>
    </row>
    <row r="332" spans="1:4" ht="12.75">
      <c r="A332" s="7">
        <f t="shared" si="18"/>
        <v>331</v>
      </c>
      <c r="B332" s="8">
        <f t="shared" si="19"/>
        <v>44892</v>
      </c>
      <c r="C332" s="6">
        <v>39</v>
      </c>
      <c r="D332" s="13"/>
    </row>
    <row r="333" spans="1:4" ht="12.75">
      <c r="A333" s="7">
        <f t="shared" si="18"/>
        <v>332</v>
      </c>
      <c r="B333" s="8">
        <f t="shared" si="19"/>
        <v>44893</v>
      </c>
      <c r="C333" s="6">
        <v>37</v>
      </c>
      <c r="D333" s="13"/>
    </row>
    <row r="334" spans="1:4" ht="12.75">
      <c r="A334" s="7">
        <f t="shared" si="18"/>
        <v>333</v>
      </c>
      <c r="B334" s="8">
        <f t="shared" si="19"/>
        <v>44894</v>
      </c>
      <c r="C334" s="6">
        <v>38</v>
      </c>
      <c r="D334" s="13"/>
    </row>
    <row r="335" spans="1:4" ht="12.75">
      <c r="A335" s="7">
        <f t="shared" si="18"/>
        <v>334</v>
      </c>
      <c r="B335" s="8">
        <f t="shared" si="19"/>
        <v>44895</v>
      </c>
      <c r="C335" s="6">
        <v>37</v>
      </c>
      <c r="D335" s="13"/>
    </row>
    <row r="336" spans="1:4" ht="12.75">
      <c r="A336" s="7">
        <f t="shared" si="18"/>
        <v>335</v>
      </c>
      <c r="B336" s="8">
        <f t="shared" si="19"/>
        <v>44896</v>
      </c>
      <c r="C336" s="6">
        <v>37</v>
      </c>
      <c r="D336" s="13"/>
    </row>
    <row r="337" spans="1:4" ht="12.75">
      <c r="A337" s="7">
        <f t="shared" si="18"/>
        <v>336</v>
      </c>
      <c r="B337" s="8">
        <f t="shared" si="19"/>
        <v>44897</v>
      </c>
      <c r="C337" s="6">
        <v>37</v>
      </c>
      <c r="D337" s="13"/>
    </row>
    <row r="338" spans="1:4" ht="12.75">
      <c r="A338" s="7">
        <f t="shared" si="18"/>
        <v>337</v>
      </c>
      <c r="B338" s="8">
        <f t="shared" si="19"/>
        <v>44898</v>
      </c>
      <c r="C338" s="6">
        <v>39</v>
      </c>
      <c r="D338" s="13"/>
    </row>
    <row r="339" spans="1:4" ht="12.75">
      <c r="A339" s="7">
        <f t="shared" si="18"/>
        <v>338</v>
      </c>
      <c r="B339" s="8">
        <f t="shared" si="19"/>
        <v>44899</v>
      </c>
      <c r="C339" s="6">
        <v>40</v>
      </c>
      <c r="D339" s="13"/>
    </row>
    <row r="340" spans="1:4" ht="12.75">
      <c r="A340" s="7">
        <f t="shared" si="18"/>
        <v>339</v>
      </c>
      <c r="B340" s="8">
        <f t="shared" si="19"/>
        <v>44900</v>
      </c>
      <c r="C340" s="6">
        <v>41</v>
      </c>
      <c r="D340" s="13"/>
    </row>
    <row r="341" spans="1:4" ht="12.75">
      <c r="A341" s="7">
        <f t="shared" si="18"/>
        <v>340</v>
      </c>
      <c r="B341" s="8">
        <f t="shared" si="19"/>
        <v>44901</v>
      </c>
      <c r="C341" s="6">
        <v>42</v>
      </c>
      <c r="D341" s="13"/>
    </row>
    <row r="342" spans="1:4" ht="12.75">
      <c r="A342" s="7">
        <f t="shared" si="18"/>
        <v>341</v>
      </c>
      <c r="B342" s="8">
        <f t="shared" si="19"/>
        <v>44902</v>
      </c>
      <c r="C342" s="6">
        <v>42</v>
      </c>
      <c r="D342" s="13"/>
    </row>
    <row r="343" spans="1:4" ht="12.75">
      <c r="A343" s="7">
        <f t="shared" si="18"/>
        <v>342</v>
      </c>
      <c r="B343" s="8">
        <f t="shared" si="19"/>
        <v>44903</v>
      </c>
      <c r="C343" s="6">
        <v>43</v>
      </c>
      <c r="D343" s="13"/>
    </row>
    <row r="344" spans="1:4" ht="12.75">
      <c r="A344" s="7">
        <f t="shared" si="18"/>
        <v>343</v>
      </c>
      <c r="B344" s="8">
        <f t="shared" si="19"/>
        <v>44904</v>
      </c>
      <c r="C344" s="6">
        <v>42</v>
      </c>
      <c r="D344" s="13"/>
    </row>
    <row r="345" spans="1:4" ht="12.75">
      <c r="A345" s="7">
        <f t="shared" si="18"/>
        <v>344</v>
      </c>
      <c r="B345" s="8">
        <f t="shared" si="19"/>
        <v>44905</v>
      </c>
      <c r="C345" s="6">
        <v>43</v>
      </c>
      <c r="D345" s="13"/>
    </row>
    <row r="346" spans="1:4" ht="12.75">
      <c r="A346" s="7">
        <f t="shared" si="18"/>
        <v>345</v>
      </c>
      <c r="B346" s="8">
        <f t="shared" si="19"/>
        <v>44906</v>
      </c>
      <c r="C346" s="6">
        <v>42</v>
      </c>
      <c r="D346" s="13"/>
    </row>
    <row r="347" spans="1:4" ht="12.75">
      <c r="A347" s="7">
        <f t="shared" si="18"/>
        <v>346</v>
      </c>
      <c r="B347" s="8">
        <f t="shared" si="19"/>
        <v>44907</v>
      </c>
      <c r="C347" s="6">
        <v>41</v>
      </c>
      <c r="D347" s="13"/>
    </row>
    <row r="348" spans="1:4" ht="12.75">
      <c r="A348" s="7">
        <f t="shared" si="18"/>
        <v>347</v>
      </c>
      <c r="B348" s="8">
        <f t="shared" si="19"/>
        <v>44908</v>
      </c>
      <c r="C348" s="6">
        <v>41</v>
      </c>
      <c r="D348" s="13"/>
    </row>
    <row r="349" spans="1:4" ht="12.75">
      <c r="A349" s="7">
        <f t="shared" si="18"/>
        <v>348</v>
      </c>
      <c r="B349" s="8">
        <f t="shared" si="19"/>
        <v>44909</v>
      </c>
      <c r="C349" s="6">
        <v>40</v>
      </c>
      <c r="D349" s="13"/>
    </row>
    <row r="350" spans="1:4" ht="12.75">
      <c r="A350" s="7">
        <f t="shared" si="18"/>
        <v>349</v>
      </c>
      <c r="B350" s="8">
        <f t="shared" si="19"/>
        <v>44910</v>
      </c>
      <c r="C350" s="6">
        <v>41</v>
      </c>
      <c r="D350" s="13"/>
    </row>
    <row r="351" spans="1:4" ht="12.75">
      <c r="A351" s="7">
        <f t="shared" si="18"/>
        <v>350</v>
      </c>
      <c r="B351" s="8">
        <f t="shared" si="19"/>
        <v>44911</v>
      </c>
      <c r="C351" s="6">
        <v>43</v>
      </c>
      <c r="D351" s="13"/>
    </row>
    <row r="352" spans="1:4" ht="12.75">
      <c r="A352" s="7">
        <f t="shared" si="18"/>
        <v>351</v>
      </c>
      <c r="B352" s="8">
        <f t="shared" si="19"/>
        <v>44912</v>
      </c>
      <c r="C352" s="6">
        <v>39</v>
      </c>
      <c r="D352" s="13"/>
    </row>
    <row r="353" spans="1:4" ht="12.75">
      <c r="A353" s="7">
        <f t="shared" si="18"/>
        <v>352</v>
      </c>
      <c r="B353" s="8">
        <f t="shared" si="19"/>
        <v>44913</v>
      </c>
      <c r="C353" s="6">
        <v>32</v>
      </c>
      <c r="D353" s="13"/>
    </row>
    <row r="354" spans="1:4" ht="12.75">
      <c r="A354" s="7">
        <f t="shared" si="18"/>
        <v>353</v>
      </c>
      <c r="B354" s="8">
        <f t="shared" si="19"/>
        <v>44914</v>
      </c>
      <c r="C354" s="6">
        <v>31</v>
      </c>
      <c r="D354" s="13"/>
    </row>
    <row r="355" spans="1:4" ht="12.75">
      <c r="A355" s="7">
        <f t="shared" si="18"/>
        <v>354</v>
      </c>
      <c r="B355" s="8">
        <f t="shared" si="19"/>
        <v>44915</v>
      </c>
      <c r="C355" s="6">
        <v>32</v>
      </c>
      <c r="D355" s="13"/>
    </row>
    <row r="356" spans="1:4" ht="12.75">
      <c r="A356" s="7">
        <f t="shared" si="18"/>
        <v>355</v>
      </c>
      <c r="B356" s="8">
        <f t="shared" si="19"/>
        <v>44916</v>
      </c>
      <c r="C356" s="6">
        <v>30</v>
      </c>
      <c r="D356" s="13"/>
    </row>
    <row r="357" spans="1:4" ht="12.75">
      <c r="A357" s="7">
        <f t="shared" si="18"/>
        <v>356</v>
      </c>
      <c r="B357" s="8">
        <f t="shared" si="19"/>
        <v>44917</v>
      </c>
      <c r="C357" s="6">
        <v>23</v>
      </c>
      <c r="D357" s="13"/>
    </row>
    <row r="358" spans="1:4" ht="12.75">
      <c r="A358" s="7">
        <f t="shared" si="18"/>
        <v>357</v>
      </c>
      <c r="B358" s="8">
        <f t="shared" si="19"/>
        <v>44918</v>
      </c>
      <c r="C358" s="6">
        <v>30</v>
      </c>
      <c r="D358" s="13"/>
    </row>
    <row r="359" spans="1:4" ht="12.75">
      <c r="A359" s="7">
        <f t="shared" si="18"/>
        <v>358</v>
      </c>
      <c r="B359" s="8">
        <f t="shared" si="19"/>
        <v>44919</v>
      </c>
      <c r="C359" s="6">
        <v>33</v>
      </c>
      <c r="D359" s="13"/>
    </row>
    <row r="360" spans="1:4" ht="12.75">
      <c r="A360" s="7">
        <f t="shared" si="18"/>
        <v>359</v>
      </c>
      <c r="B360" s="8">
        <f t="shared" si="19"/>
        <v>44920</v>
      </c>
      <c r="C360" s="6">
        <v>37</v>
      </c>
      <c r="D360" s="13"/>
    </row>
    <row r="361" spans="1:4" ht="12.75">
      <c r="A361" s="7">
        <f t="shared" si="18"/>
        <v>360</v>
      </c>
      <c r="B361" s="8">
        <f t="shared" si="19"/>
        <v>44921</v>
      </c>
      <c r="C361" s="6">
        <v>39</v>
      </c>
      <c r="D361" s="13"/>
    </row>
    <row r="362" spans="1:4" ht="12.75">
      <c r="A362" s="7">
        <f t="shared" si="18"/>
        <v>361</v>
      </c>
      <c r="B362" s="8">
        <f t="shared" si="19"/>
        <v>44922</v>
      </c>
      <c r="C362" s="6">
        <v>39</v>
      </c>
      <c r="D362" s="13"/>
    </row>
    <row r="363" spans="1:4" ht="12.75">
      <c r="A363" s="7">
        <f t="shared" si="18"/>
        <v>362</v>
      </c>
      <c r="B363" s="8">
        <f t="shared" si="19"/>
        <v>44923</v>
      </c>
      <c r="C363" s="6">
        <v>40</v>
      </c>
      <c r="D363" s="13"/>
    </row>
    <row r="364" spans="1:4" ht="12.75">
      <c r="A364" s="7">
        <f t="shared" si="18"/>
        <v>363</v>
      </c>
      <c r="B364" s="8">
        <f t="shared" si="19"/>
        <v>44924</v>
      </c>
      <c r="C364" s="7">
        <v>41</v>
      </c>
      <c r="D364" s="13"/>
    </row>
    <row r="365" spans="1:4" ht="12.75">
      <c r="A365" s="15">
        <f t="shared" si="18"/>
        <v>364</v>
      </c>
      <c r="B365" s="8">
        <f t="shared" si="19"/>
        <v>44925</v>
      </c>
      <c r="C365" s="7">
        <v>39</v>
      </c>
      <c r="D365" s="13"/>
    </row>
    <row r="366" spans="1:4" ht="12.75">
      <c r="A366" s="16">
        <f t="shared" si="18"/>
        <v>365</v>
      </c>
      <c r="B366" s="17">
        <f t="shared" si="19"/>
        <v>44926</v>
      </c>
      <c r="C366" s="7">
        <v>36</v>
      </c>
      <c r="D366" s="13"/>
    </row>
  </sheetData>
  <mergeCells count="1">
    <mergeCell ref="I9:J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B8ECB-01D8-431D-9828-0EB83346FBAB}">
  <dimension ref="A1:AB525"/>
  <sheetViews>
    <sheetView tabSelected="1" workbookViewId="0">
      <selection activeCell="E2" sqref="E2"/>
    </sheetView>
  </sheetViews>
  <sheetFormatPr defaultRowHeight="15"/>
  <cols>
    <col min="1" max="1" width="13" bestFit="1" customWidth="1"/>
    <col min="2" max="2" width="10.85546875" customWidth="1"/>
    <col min="5" max="5" width="14.28515625" bestFit="1" customWidth="1"/>
    <col min="6" max="6" width="11.42578125" bestFit="1" customWidth="1"/>
    <col min="7" max="7" width="3" bestFit="1" customWidth="1"/>
    <col min="8" max="8" width="11.42578125" bestFit="1" customWidth="1"/>
    <col min="10" max="10" width="4.7109375" customWidth="1"/>
    <col min="11" max="11" width="5.140625" bestFit="1" customWidth="1"/>
    <col min="12" max="12" width="32.7109375" bestFit="1" customWidth="1"/>
    <col min="13" max="13" width="6.7109375" customWidth="1"/>
    <col min="14" max="14" width="2.28515625" bestFit="1" customWidth="1"/>
    <col min="15" max="15" width="14" bestFit="1" customWidth="1"/>
    <col min="16" max="16" width="11.42578125" bestFit="1" customWidth="1"/>
    <col min="17" max="17" width="3" bestFit="1" customWidth="1"/>
    <col min="18" max="18" width="11.42578125" bestFit="1" customWidth="1"/>
    <col min="19" max="19" width="49" bestFit="1" customWidth="1"/>
    <col min="20" max="20" width="5.42578125" bestFit="1" customWidth="1"/>
    <col min="21" max="21" width="2.28515625" bestFit="1" customWidth="1"/>
    <col min="22" max="22" width="14" bestFit="1" customWidth="1"/>
    <col min="23" max="23" width="11.42578125" bestFit="1" customWidth="1"/>
    <col min="24" max="24" width="3" bestFit="1" customWidth="1"/>
    <col min="25" max="25" width="11.42578125" bestFit="1" customWidth="1"/>
    <col min="26" max="26" width="49" bestFit="1" customWidth="1"/>
    <col min="27" max="27" width="6.5703125" bestFit="1" customWidth="1"/>
    <col min="28" max="28" width="2.28515625" bestFit="1" customWidth="1"/>
  </cols>
  <sheetData>
    <row r="1" spans="1:28">
      <c r="A1" s="10" t="s">
        <v>17</v>
      </c>
      <c r="B1" s="10" t="s">
        <v>4</v>
      </c>
      <c r="C1" s="9" t="s">
        <v>5</v>
      </c>
    </row>
    <row r="2" spans="1:28">
      <c r="A2" s="7">
        <v>1</v>
      </c>
      <c r="B2" s="8">
        <v>44562</v>
      </c>
      <c r="C2" s="6">
        <v>42</v>
      </c>
      <c r="E2" s="37" t="s">
        <v>18</v>
      </c>
      <c r="F2" s="38">
        <f>B2</f>
        <v>44562</v>
      </c>
      <c r="G2" s="39" t="s">
        <v>19</v>
      </c>
      <c r="H2" s="38" cm="1">
        <f t="array" ref="H2">IFERROR(INDEX(B2:B366,J2),"")</f>
        <v>44619</v>
      </c>
      <c r="I2" s="39" t="s">
        <v>20</v>
      </c>
      <c r="J2" s="39" cm="1">
        <f t="array" ref="J2">IFERROR(_xlfn.XLOOKUP(2000,_xlfn.BYROW(ROW(2:366),_xlfn.LAMBDA(_xlpm.in,SUMIF(A2:A366,"&lt;="&amp;_xlpm.in,C2:C366))),A2:A366,,1)-A2+2,"")</f>
        <v>58</v>
      </c>
      <c r="K2" s="39" t="s">
        <v>21</v>
      </c>
      <c r="L2" s="39" t="s">
        <v>22</v>
      </c>
      <c r="M2" s="39">
        <f ca="1">IFERROR(SUM(OFFSET(C2,0,0,J2)),"")</f>
        <v>2028</v>
      </c>
      <c r="N2" s="40" t="s">
        <v>23</v>
      </c>
      <c r="O2" s="29" t="s">
        <v>24</v>
      </c>
      <c r="P2" s="28">
        <f>B2</f>
        <v>44562</v>
      </c>
      <c r="Q2" s="29" t="s">
        <v>19</v>
      </c>
      <c r="R2" s="28">
        <f>INDEX(B2:B366,120)</f>
        <v>44681</v>
      </c>
      <c r="S2" s="29" t="s">
        <v>25</v>
      </c>
      <c r="T2" s="29">
        <f ca="1">SUM(OFFSET(C2,0,0,120))</f>
        <v>3862</v>
      </c>
      <c r="U2" s="30" t="s">
        <v>23</v>
      </c>
      <c r="V2" s="20" t="s">
        <v>24</v>
      </c>
      <c r="W2" s="19">
        <f>B2</f>
        <v>44562</v>
      </c>
      <c r="X2" s="20" t="s">
        <v>19</v>
      </c>
      <c r="Y2" s="19">
        <f>INDEX(B2:B366,160)</f>
        <v>44721</v>
      </c>
      <c r="Z2" s="20" t="s">
        <v>26</v>
      </c>
      <c r="AA2" s="20">
        <f ca="1">SUM(OFFSET(J2,0,0,160))</f>
        <v>14334</v>
      </c>
      <c r="AB2" s="21" t="s">
        <v>23</v>
      </c>
    </row>
    <row r="3" spans="1:28">
      <c r="A3" s="7">
        <f>A2+1</f>
        <v>2</v>
      </c>
      <c r="B3" s="8">
        <f>B2+1</f>
        <v>44563</v>
      </c>
      <c r="C3" s="6">
        <v>41</v>
      </c>
      <c r="E3" s="41" t="s">
        <v>18</v>
      </c>
      <c r="F3" s="42">
        <f t="shared" ref="F3:F9" si="0">B3</f>
        <v>44563</v>
      </c>
      <c r="G3" s="43" t="s">
        <v>19</v>
      </c>
      <c r="H3" s="42" cm="1">
        <f t="array" ref="H3">IFERROR(INDEX(B3:B367,J3),"")</f>
        <v>44620</v>
      </c>
      <c r="I3" s="43" t="s">
        <v>20</v>
      </c>
      <c r="J3" s="43" cm="1">
        <f t="array" ref="J3">IFERROR(_xlfn.XLOOKUP(2000,_xlfn.BYROW(ROW(3:367),_xlfn.LAMBDA(_xlpm.in,SUMIF(A3:A367,"&lt;="&amp;_xlpm.in,C3:C367))),A3:A367,,1)-A3+2,"")</f>
        <v>58</v>
      </c>
      <c r="K3" s="43" t="s">
        <v>21</v>
      </c>
      <c r="L3" s="43" t="s">
        <v>22</v>
      </c>
      <c r="M3" s="43">
        <f t="shared" ref="M3:M66" ca="1" si="1">IFERROR(SUM(OFFSET(C3,0,0,J3)),"")</f>
        <v>2018</v>
      </c>
      <c r="N3" s="44" t="s">
        <v>23</v>
      </c>
      <c r="O3" s="32" t="s">
        <v>24</v>
      </c>
      <c r="P3" s="31">
        <f t="shared" ref="P3:P66" si="2">B3</f>
        <v>44563</v>
      </c>
      <c r="Q3" s="32" t="s">
        <v>19</v>
      </c>
      <c r="R3" s="31">
        <f t="shared" ref="R3:R66" si="3">INDEX(B3:B367,120)</f>
        <v>44682</v>
      </c>
      <c r="S3" s="32" t="s">
        <v>25</v>
      </c>
      <c r="T3" s="32">
        <f t="shared" ref="T3:T66" ca="1" si="4">SUM(OFFSET(C3,0,0,120))</f>
        <v>3836</v>
      </c>
      <c r="U3" s="33" t="s">
        <v>23</v>
      </c>
      <c r="V3" s="23" t="s">
        <v>24</v>
      </c>
      <c r="W3" s="22">
        <f t="shared" ref="W3:W66" si="5">B3</f>
        <v>44563</v>
      </c>
      <c r="X3" s="23" t="s">
        <v>19</v>
      </c>
      <c r="Y3" s="22">
        <f t="shared" ref="Y3:Y66" si="6">INDEX(B3:B367,160)</f>
        <v>44722</v>
      </c>
      <c r="Z3" s="23" t="s">
        <v>26</v>
      </c>
      <c r="AA3" s="23">
        <f t="shared" ref="AA3:AA66" ca="1" si="7">SUM(OFFSET(J3,0,0,160))</f>
        <v>14380</v>
      </c>
      <c r="AB3" s="24" t="s">
        <v>23</v>
      </c>
    </row>
    <row r="4" spans="1:28">
      <c r="A4" s="7">
        <f t="shared" ref="A4:B19" si="8">A3+1</f>
        <v>3</v>
      </c>
      <c r="B4" s="8">
        <f t="shared" si="8"/>
        <v>44564</v>
      </c>
      <c r="C4" s="6">
        <v>38</v>
      </c>
      <c r="E4" s="41" t="s">
        <v>18</v>
      </c>
      <c r="F4" s="42">
        <f t="shared" si="0"/>
        <v>44564</v>
      </c>
      <c r="G4" s="43" t="s">
        <v>19</v>
      </c>
      <c r="H4" s="42" cm="1">
        <f t="array" ref="H4">IFERROR(INDEX(B4:B368,J4),"")</f>
        <v>44621</v>
      </c>
      <c r="I4" s="43" t="s">
        <v>20</v>
      </c>
      <c r="J4" s="43" cm="1">
        <f t="array" ref="J4">IFERROR(_xlfn.XLOOKUP(2000,_xlfn.BYROW(ROW(4:368),_xlfn.LAMBDA(_xlpm.in,SUMIF(A4:A368,"&lt;="&amp;_xlpm.in,C4:C368))),A4:A368,,1)-A4+2,"")</f>
        <v>58</v>
      </c>
      <c r="K4" s="43" t="s">
        <v>21</v>
      </c>
      <c r="L4" s="43" t="s">
        <v>22</v>
      </c>
      <c r="M4" s="43">
        <f t="shared" ca="1" si="1"/>
        <v>2008</v>
      </c>
      <c r="N4" s="44" t="s">
        <v>23</v>
      </c>
      <c r="O4" s="32" t="s">
        <v>24</v>
      </c>
      <c r="P4" s="31">
        <f t="shared" si="2"/>
        <v>44564</v>
      </c>
      <c r="Q4" s="32" t="s">
        <v>19</v>
      </c>
      <c r="R4" s="31">
        <f t="shared" si="3"/>
        <v>44683</v>
      </c>
      <c r="S4" s="32" t="s">
        <v>25</v>
      </c>
      <c r="T4" s="32">
        <f t="shared" ca="1" si="4"/>
        <v>3811</v>
      </c>
      <c r="U4" s="33" t="s">
        <v>23</v>
      </c>
      <c r="V4" s="23" t="s">
        <v>24</v>
      </c>
      <c r="W4" s="22">
        <f t="shared" si="5"/>
        <v>44564</v>
      </c>
      <c r="X4" s="23" t="s">
        <v>19</v>
      </c>
      <c r="Y4" s="22">
        <f t="shared" si="6"/>
        <v>44723</v>
      </c>
      <c r="Z4" s="23" t="s">
        <v>26</v>
      </c>
      <c r="AA4" s="23">
        <f t="shared" ca="1" si="7"/>
        <v>14425</v>
      </c>
      <c r="AB4" s="24" t="s">
        <v>23</v>
      </c>
    </row>
    <row r="5" spans="1:28">
      <c r="A5" s="7">
        <f t="shared" si="8"/>
        <v>4</v>
      </c>
      <c r="B5" s="8">
        <f t="shared" si="8"/>
        <v>44565</v>
      </c>
      <c r="C5" s="6">
        <v>39</v>
      </c>
      <c r="E5" s="41" t="s">
        <v>18</v>
      </c>
      <c r="F5" s="42">
        <f t="shared" si="0"/>
        <v>44565</v>
      </c>
      <c r="G5" s="43" t="s">
        <v>19</v>
      </c>
      <c r="H5" s="42" cm="1">
        <f t="array" ref="H5">IFERROR(INDEX(B5:B369,J5),"")</f>
        <v>44622</v>
      </c>
      <c r="I5" s="43" t="s">
        <v>20</v>
      </c>
      <c r="J5" s="43" cm="1">
        <f t="array" ref="J5">IFERROR(_xlfn.XLOOKUP(2000,_xlfn.BYROW(ROW(5:369),_xlfn.LAMBDA(_xlpm.in,SUMIF(A5:A369,"&lt;="&amp;_xlpm.in,C5:C369))),A5:A369,,1)-A5+2,"")</f>
        <v>58</v>
      </c>
      <c r="K5" s="43" t="s">
        <v>21</v>
      </c>
      <c r="L5" s="43" t="s">
        <v>22</v>
      </c>
      <c r="M5" s="43">
        <f t="shared" ca="1" si="1"/>
        <v>2002</v>
      </c>
      <c r="N5" s="44" t="s">
        <v>23</v>
      </c>
      <c r="O5" s="32" t="s">
        <v>24</v>
      </c>
      <c r="P5" s="31">
        <f t="shared" si="2"/>
        <v>44565</v>
      </c>
      <c r="Q5" s="32" t="s">
        <v>19</v>
      </c>
      <c r="R5" s="31">
        <f t="shared" si="3"/>
        <v>44684</v>
      </c>
      <c r="S5" s="32" t="s">
        <v>25</v>
      </c>
      <c r="T5" s="32">
        <f t="shared" ca="1" si="4"/>
        <v>3789</v>
      </c>
      <c r="U5" s="33" t="s">
        <v>23</v>
      </c>
      <c r="V5" s="23" t="s">
        <v>24</v>
      </c>
      <c r="W5" s="22">
        <f t="shared" si="5"/>
        <v>44565</v>
      </c>
      <c r="X5" s="23" t="s">
        <v>19</v>
      </c>
      <c r="Y5" s="22">
        <f t="shared" si="6"/>
        <v>44724</v>
      </c>
      <c r="Z5" s="23" t="s">
        <v>26</v>
      </c>
      <c r="AA5" s="23">
        <f t="shared" ca="1" si="7"/>
        <v>14470</v>
      </c>
      <c r="AB5" s="24" t="s">
        <v>23</v>
      </c>
    </row>
    <row r="6" spans="1:28">
      <c r="A6" s="7">
        <f t="shared" si="8"/>
        <v>5</v>
      </c>
      <c r="B6" s="8">
        <f t="shared" si="8"/>
        <v>44566</v>
      </c>
      <c r="C6" s="6">
        <v>35</v>
      </c>
      <c r="E6" s="41" t="s">
        <v>18</v>
      </c>
      <c r="F6" s="42">
        <f t="shared" si="0"/>
        <v>44566</v>
      </c>
      <c r="G6" s="43" t="s">
        <v>19</v>
      </c>
      <c r="H6" s="42" cm="1">
        <f t="array" ref="H6">IFERROR(INDEX(B6:B370,J6),"")</f>
        <v>44624</v>
      </c>
      <c r="I6" s="43" t="s">
        <v>20</v>
      </c>
      <c r="J6" s="43" cm="1">
        <f t="array" ref="J6">IFERROR(_xlfn.XLOOKUP(2000,_xlfn.BYROW(ROW(6:370),_xlfn.LAMBDA(_xlpm.in,SUMIF(A6:A370,"&lt;="&amp;_xlpm.in,C6:C370))),A6:A370,,1)-A6+2,"")</f>
        <v>59</v>
      </c>
      <c r="K6" s="43" t="s">
        <v>21</v>
      </c>
      <c r="L6" s="43" t="s">
        <v>22</v>
      </c>
      <c r="M6" s="43">
        <f t="shared" ca="1" si="1"/>
        <v>2028</v>
      </c>
      <c r="N6" s="44" t="s">
        <v>23</v>
      </c>
      <c r="O6" s="32" t="s">
        <v>24</v>
      </c>
      <c r="P6" s="31">
        <f t="shared" si="2"/>
        <v>44566</v>
      </c>
      <c r="Q6" s="32" t="s">
        <v>19</v>
      </c>
      <c r="R6" s="31">
        <f t="shared" si="3"/>
        <v>44685</v>
      </c>
      <c r="S6" s="32" t="s">
        <v>25</v>
      </c>
      <c r="T6" s="32">
        <f t="shared" ca="1" si="4"/>
        <v>3766</v>
      </c>
      <c r="U6" s="33" t="s">
        <v>23</v>
      </c>
      <c r="V6" s="23" t="s">
        <v>24</v>
      </c>
      <c r="W6" s="22">
        <f t="shared" si="5"/>
        <v>44566</v>
      </c>
      <c r="X6" s="23" t="s">
        <v>19</v>
      </c>
      <c r="Y6" s="22">
        <f t="shared" si="6"/>
        <v>44725</v>
      </c>
      <c r="Z6" s="23" t="s">
        <v>26</v>
      </c>
      <c r="AA6" s="23">
        <f t="shared" ca="1" si="7"/>
        <v>14514</v>
      </c>
      <c r="AB6" s="24" t="s">
        <v>23</v>
      </c>
    </row>
    <row r="7" spans="1:28">
      <c r="A7" s="7">
        <f t="shared" si="8"/>
        <v>6</v>
      </c>
      <c r="B7" s="8">
        <f t="shared" si="8"/>
        <v>44567</v>
      </c>
      <c r="C7" s="6">
        <v>29</v>
      </c>
      <c r="E7" s="41" t="s">
        <v>18</v>
      </c>
      <c r="F7" s="42">
        <f t="shared" si="0"/>
        <v>44567</v>
      </c>
      <c r="G7" s="43" t="s">
        <v>19</v>
      </c>
      <c r="H7" s="42" cm="1">
        <f t="array" ref="H7">IFERROR(INDEX(B7:B371,J7),"")</f>
        <v>44625</v>
      </c>
      <c r="I7" s="43" t="s">
        <v>20</v>
      </c>
      <c r="J7" s="43" cm="1">
        <f t="array" ref="J7">IFERROR(_xlfn.XLOOKUP(2000,_xlfn.BYROW(ROW(7:371),_xlfn.LAMBDA(_xlpm.in,SUMIF(A7:A371,"&lt;="&amp;_xlpm.in,C7:C371))),A7:A371,,1)-A7+2,"")</f>
        <v>59</v>
      </c>
      <c r="K7" s="43" t="s">
        <v>21</v>
      </c>
      <c r="L7" s="43" t="s">
        <v>22</v>
      </c>
      <c r="M7" s="43">
        <f t="shared" ca="1" si="1"/>
        <v>2028</v>
      </c>
      <c r="N7" s="44" t="s">
        <v>23</v>
      </c>
      <c r="O7" s="32" t="s">
        <v>24</v>
      </c>
      <c r="P7" s="31">
        <f t="shared" si="2"/>
        <v>44567</v>
      </c>
      <c r="Q7" s="32" t="s">
        <v>19</v>
      </c>
      <c r="R7" s="31">
        <f t="shared" si="3"/>
        <v>44686</v>
      </c>
      <c r="S7" s="32" t="s">
        <v>25</v>
      </c>
      <c r="T7" s="32">
        <f t="shared" ca="1" si="4"/>
        <v>3747</v>
      </c>
      <c r="U7" s="33" t="s">
        <v>23</v>
      </c>
      <c r="V7" s="23" t="s">
        <v>24</v>
      </c>
      <c r="W7" s="22">
        <f t="shared" si="5"/>
        <v>44567</v>
      </c>
      <c r="X7" s="23" t="s">
        <v>19</v>
      </c>
      <c r="Y7" s="22">
        <f t="shared" si="6"/>
        <v>44726</v>
      </c>
      <c r="Z7" s="23" t="s">
        <v>26</v>
      </c>
      <c r="AA7" s="23">
        <f t="shared" ca="1" si="7"/>
        <v>14557</v>
      </c>
      <c r="AB7" s="24" t="s">
        <v>23</v>
      </c>
    </row>
    <row r="8" spans="1:28">
      <c r="A8" s="7">
        <f t="shared" si="8"/>
        <v>7</v>
      </c>
      <c r="B8" s="8">
        <f t="shared" si="8"/>
        <v>44568</v>
      </c>
      <c r="C8" s="6">
        <v>40</v>
      </c>
      <c r="E8" s="41" t="s">
        <v>18</v>
      </c>
      <c r="F8" s="42">
        <f t="shared" si="0"/>
        <v>44568</v>
      </c>
      <c r="G8" s="43" t="s">
        <v>19</v>
      </c>
      <c r="H8" s="42" cm="1">
        <f t="array" ref="H8">IFERROR(INDEX(B8:B372,J8),"")</f>
        <v>44626</v>
      </c>
      <c r="I8" s="43" t="s">
        <v>20</v>
      </c>
      <c r="J8" s="43" cm="1">
        <f t="array" ref="J8">IFERROR(_xlfn.XLOOKUP(2000,_xlfn.BYROW(ROW(8:372),_xlfn.LAMBDA(_xlpm.in,SUMIF(A8:A372,"&lt;="&amp;_xlpm.in,C8:C372))),A8:A372,,1)-A8+2,"")</f>
        <v>59</v>
      </c>
      <c r="K8" s="43" t="s">
        <v>21</v>
      </c>
      <c r="L8" s="43" t="s">
        <v>22</v>
      </c>
      <c r="M8" s="43">
        <f t="shared" ca="1" si="1"/>
        <v>2035</v>
      </c>
      <c r="N8" s="44" t="s">
        <v>23</v>
      </c>
      <c r="O8" s="32" t="s">
        <v>24</v>
      </c>
      <c r="P8" s="31">
        <f t="shared" si="2"/>
        <v>44568</v>
      </c>
      <c r="Q8" s="32" t="s">
        <v>19</v>
      </c>
      <c r="R8" s="31">
        <f t="shared" si="3"/>
        <v>44687</v>
      </c>
      <c r="S8" s="32" t="s">
        <v>25</v>
      </c>
      <c r="T8" s="32">
        <f t="shared" ca="1" si="4"/>
        <v>3734</v>
      </c>
      <c r="U8" s="33" t="s">
        <v>23</v>
      </c>
      <c r="V8" s="23" t="s">
        <v>24</v>
      </c>
      <c r="W8" s="22">
        <f t="shared" si="5"/>
        <v>44568</v>
      </c>
      <c r="X8" s="23" t="s">
        <v>19</v>
      </c>
      <c r="Y8" s="22">
        <f t="shared" si="6"/>
        <v>44727</v>
      </c>
      <c r="Z8" s="23" t="s">
        <v>26</v>
      </c>
      <c r="AA8" s="23">
        <f t="shared" ca="1" si="7"/>
        <v>14599</v>
      </c>
      <c r="AB8" s="24" t="s">
        <v>23</v>
      </c>
    </row>
    <row r="9" spans="1:28">
      <c r="A9" s="7">
        <f t="shared" si="8"/>
        <v>8</v>
      </c>
      <c r="B9" s="8">
        <f t="shared" si="8"/>
        <v>44569</v>
      </c>
      <c r="C9" s="6">
        <v>40</v>
      </c>
      <c r="E9" s="41" t="s">
        <v>18</v>
      </c>
      <c r="F9" s="42">
        <f t="shared" si="0"/>
        <v>44569</v>
      </c>
      <c r="G9" s="43" t="s">
        <v>19</v>
      </c>
      <c r="H9" s="42" cm="1">
        <f t="array" ref="H9">IFERROR(INDEX(B9:B373,J9),"")</f>
        <v>44627</v>
      </c>
      <c r="I9" s="43" t="s">
        <v>20</v>
      </c>
      <c r="J9" s="43" cm="1">
        <f t="array" ref="J9">IFERROR(_xlfn.XLOOKUP(2000,_xlfn.BYROW(ROW(9:373),_xlfn.LAMBDA(_xlpm.in,SUMIF(A9:A373,"&lt;="&amp;_xlpm.in,C9:C373))),A9:A373,,1)-A9+2,"")</f>
        <v>59</v>
      </c>
      <c r="K9" s="43" t="s">
        <v>21</v>
      </c>
      <c r="L9" s="43" t="s">
        <v>22</v>
      </c>
      <c r="M9" s="43">
        <f t="shared" ca="1" si="1"/>
        <v>2029</v>
      </c>
      <c r="N9" s="44" t="s">
        <v>23</v>
      </c>
      <c r="O9" s="32" t="s">
        <v>24</v>
      </c>
      <c r="P9" s="31">
        <f t="shared" si="2"/>
        <v>44569</v>
      </c>
      <c r="Q9" s="32" t="s">
        <v>19</v>
      </c>
      <c r="R9" s="31">
        <f t="shared" si="3"/>
        <v>44688</v>
      </c>
      <c r="S9" s="32" t="s">
        <v>25</v>
      </c>
      <c r="T9" s="32">
        <f t="shared" ca="1" si="4"/>
        <v>3710</v>
      </c>
      <c r="U9" s="33" t="s">
        <v>23</v>
      </c>
      <c r="V9" s="23" t="s">
        <v>24</v>
      </c>
      <c r="W9" s="22">
        <f t="shared" si="5"/>
        <v>44569</v>
      </c>
      <c r="X9" s="23" t="s">
        <v>19</v>
      </c>
      <c r="Y9" s="22">
        <f t="shared" si="6"/>
        <v>44728</v>
      </c>
      <c r="Z9" s="23" t="s">
        <v>26</v>
      </c>
      <c r="AA9" s="23">
        <f t="shared" ca="1" si="7"/>
        <v>14641</v>
      </c>
      <c r="AB9" s="24" t="s">
        <v>23</v>
      </c>
    </row>
    <row r="10" spans="1:28">
      <c r="A10" s="7">
        <f t="shared" si="8"/>
        <v>9</v>
      </c>
      <c r="B10" s="8">
        <f t="shared" si="8"/>
        <v>44570</v>
      </c>
      <c r="C10" s="6">
        <v>37</v>
      </c>
      <c r="E10" s="41" t="s">
        <v>18</v>
      </c>
      <c r="F10" s="42">
        <f t="shared" ref="F10:F73" si="9">B10</f>
        <v>44570</v>
      </c>
      <c r="G10" s="43" t="s">
        <v>19</v>
      </c>
      <c r="H10" s="42" cm="1">
        <f t="array" ref="H10">IFERROR(INDEX(B10:B374,J10),"")</f>
        <v>44628</v>
      </c>
      <c r="I10" s="43" t="s">
        <v>20</v>
      </c>
      <c r="J10" s="43" cm="1">
        <f t="array" ref="J10">IFERROR(_xlfn.XLOOKUP(2000,_xlfn.BYROW(ROW(10:374),_xlfn.LAMBDA(_xlpm.in,SUMIF(A10:A374,"&lt;="&amp;_xlpm.in,C10:C374))),A10:A374,,1)-A10+2,"")</f>
        <v>59</v>
      </c>
      <c r="K10" s="43" t="s">
        <v>21</v>
      </c>
      <c r="L10" s="43" t="s">
        <v>22</v>
      </c>
      <c r="M10" s="43">
        <f t="shared" ca="1" si="1"/>
        <v>2024</v>
      </c>
      <c r="N10" s="44" t="s">
        <v>23</v>
      </c>
      <c r="O10" s="32" t="s">
        <v>24</v>
      </c>
      <c r="P10" s="31">
        <f t="shared" si="2"/>
        <v>44570</v>
      </c>
      <c r="Q10" s="32" t="s">
        <v>19</v>
      </c>
      <c r="R10" s="31">
        <f t="shared" si="3"/>
        <v>44689</v>
      </c>
      <c r="S10" s="32" t="s">
        <v>25</v>
      </c>
      <c r="T10" s="32">
        <f t="shared" ca="1" si="4"/>
        <v>3686</v>
      </c>
      <c r="U10" s="33" t="s">
        <v>23</v>
      </c>
      <c r="V10" s="23" t="s">
        <v>24</v>
      </c>
      <c r="W10" s="22">
        <f t="shared" si="5"/>
        <v>44570</v>
      </c>
      <c r="X10" s="23" t="s">
        <v>19</v>
      </c>
      <c r="Y10" s="22">
        <f t="shared" si="6"/>
        <v>44729</v>
      </c>
      <c r="Z10" s="23" t="s">
        <v>26</v>
      </c>
      <c r="AA10" s="23">
        <f t="shared" ca="1" si="7"/>
        <v>14682</v>
      </c>
      <c r="AB10" s="24" t="s">
        <v>23</v>
      </c>
    </row>
    <row r="11" spans="1:28">
      <c r="A11" s="7">
        <f t="shared" si="8"/>
        <v>10</v>
      </c>
      <c r="B11" s="8">
        <f t="shared" si="8"/>
        <v>44571</v>
      </c>
      <c r="C11" s="6">
        <v>35</v>
      </c>
      <c r="E11" s="41" t="s">
        <v>18</v>
      </c>
      <c r="F11" s="42">
        <f t="shared" si="9"/>
        <v>44571</v>
      </c>
      <c r="G11" s="43" t="s">
        <v>19</v>
      </c>
      <c r="H11" s="42" cm="1">
        <f t="array" ref="H11">IFERROR(INDEX(B11:B375,J11),"")</f>
        <v>44629</v>
      </c>
      <c r="I11" s="43" t="s">
        <v>20</v>
      </c>
      <c r="J11" s="43" cm="1">
        <f t="array" ref="J11">IFERROR(_xlfn.XLOOKUP(2000,_xlfn.BYROW(ROW(11:375),_xlfn.LAMBDA(_xlpm.in,SUMIF(A11:A375,"&lt;="&amp;_xlpm.in,C11:C375))),A11:A375,,1)-A11+2,"")</f>
        <v>59</v>
      </c>
      <c r="K11" s="43" t="s">
        <v>21</v>
      </c>
      <c r="L11" s="43" t="s">
        <v>22</v>
      </c>
      <c r="M11" s="43">
        <f t="shared" ca="1" si="1"/>
        <v>2024</v>
      </c>
      <c r="N11" s="44" t="s">
        <v>23</v>
      </c>
      <c r="O11" s="32" t="s">
        <v>24</v>
      </c>
      <c r="P11" s="31">
        <f t="shared" si="2"/>
        <v>44571</v>
      </c>
      <c r="Q11" s="32" t="s">
        <v>19</v>
      </c>
      <c r="R11" s="31">
        <f t="shared" si="3"/>
        <v>44690</v>
      </c>
      <c r="S11" s="32" t="s">
        <v>25</v>
      </c>
      <c r="T11" s="32">
        <f t="shared" ca="1" si="4"/>
        <v>3665</v>
      </c>
      <c r="U11" s="33" t="s">
        <v>23</v>
      </c>
      <c r="V11" s="23" t="s">
        <v>24</v>
      </c>
      <c r="W11" s="22">
        <f t="shared" si="5"/>
        <v>44571</v>
      </c>
      <c r="X11" s="23" t="s">
        <v>19</v>
      </c>
      <c r="Y11" s="22">
        <f t="shared" si="6"/>
        <v>44730</v>
      </c>
      <c r="Z11" s="23" t="s">
        <v>26</v>
      </c>
      <c r="AA11" s="23">
        <f t="shared" ca="1" si="7"/>
        <v>14723</v>
      </c>
      <c r="AB11" s="24" t="s">
        <v>23</v>
      </c>
    </row>
    <row r="12" spans="1:28">
      <c r="A12" s="7">
        <f t="shared" si="8"/>
        <v>11</v>
      </c>
      <c r="B12" s="8">
        <f t="shared" si="8"/>
        <v>44572</v>
      </c>
      <c r="C12" s="6">
        <v>36</v>
      </c>
      <c r="E12" s="41" t="s">
        <v>18</v>
      </c>
      <c r="F12" s="42">
        <f t="shared" si="9"/>
        <v>44572</v>
      </c>
      <c r="G12" s="43" t="s">
        <v>19</v>
      </c>
      <c r="H12" s="42" cm="1">
        <f t="array" ref="H12">IFERROR(INDEX(B12:B376,J12),"")</f>
        <v>44630</v>
      </c>
      <c r="I12" s="43" t="s">
        <v>20</v>
      </c>
      <c r="J12" s="43" cm="1">
        <f t="array" ref="J12">IFERROR(_xlfn.XLOOKUP(2000,_xlfn.BYROW(ROW(12:376),_xlfn.LAMBDA(_xlpm.in,SUMIF(A12:A376,"&lt;="&amp;_xlpm.in,C12:C376))),A12:A376,,1)-A12+2,"")</f>
        <v>59</v>
      </c>
      <c r="K12" s="43" t="s">
        <v>21</v>
      </c>
      <c r="L12" s="43" t="s">
        <v>22</v>
      </c>
      <c r="M12" s="43">
        <f t="shared" ca="1" si="1"/>
        <v>2024</v>
      </c>
      <c r="N12" s="44" t="s">
        <v>23</v>
      </c>
      <c r="O12" s="32" t="s">
        <v>24</v>
      </c>
      <c r="P12" s="31">
        <f t="shared" si="2"/>
        <v>44572</v>
      </c>
      <c r="Q12" s="32" t="s">
        <v>19</v>
      </c>
      <c r="R12" s="31">
        <f t="shared" si="3"/>
        <v>44691</v>
      </c>
      <c r="S12" s="32" t="s">
        <v>25</v>
      </c>
      <c r="T12" s="32">
        <f t="shared" ca="1" si="4"/>
        <v>3646</v>
      </c>
      <c r="U12" s="33" t="s">
        <v>23</v>
      </c>
      <c r="V12" s="23" t="s">
        <v>24</v>
      </c>
      <c r="W12" s="22">
        <f t="shared" si="5"/>
        <v>44572</v>
      </c>
      <c r="X12" s="23" t="s">
        <v>19</v>
      </c>
      <c r="Y12" s="22">
        <f t="shared" si="6"/>
        <v>44731</v>
      </c>
      <c r="Z12" s="23" t="s">
        <v>26</v>
      </c>
      <c r="AA12" s="23">
        <f t="shared" ca="1" si="7"/>
        <v>14763</v>
      </c>
      <c r="AB12" s="24" t="s">
        <v>23</v>
      </c>
    </row>
    <row r="13" spans="1:28">
      <c r="A13" s="7">
        <f t="shared" si="8"/>
        <v>12</v>
      </c>
      <c r="B13" s="8">
        <f t="shared" si="8"/>
        <v>44573</v>
      </c>
      <c r="C13" s="6">
        <v>31</v>
      </c>
      <c r="E13" s="41" t="s">
        <v>18</v>
      </c>
      <c r="F13" s="42">
        <f t="shared" si="9"/>
        <v>44573</v>
      </c>
      <c r="G13" s="43" t="s">
        <v>19</v>
      </c>
      <c r="H13" s="42" cm="1">
        <f t="array" ref="H13">IFERROR(INDEX(B13:B377,J13),"")</f>
        <v>44631</v>
      </c>
      <c r="I13" s="43" t="s">
        <v>20</v>
      </c>
      <c r="J13" s="43" cm="1">
        <f t="array" ref="J13">IFERROR(_xlfn.XLOOKUP(2000,_xlfn.BYROW(ROW(13:377),_xlfn.LAMBDA(_xlpm.in,SUMIF(A13:A377,"&lt;="&amp;_xlpm.in,C13:C377))),A13:A377,,1)-A13+2,"")</f>
        <v>59</v>
      </c>
      <c r="K13" s="43" t="s">
        <v>21</v>
      </c>
      <c r="L13" s="43" t="s">
        <v>22</v>
      </c>
      <c r="M13" s="43">
        <f t="shared" ca="1" si="1"/>
        <v>2017</v>
      </c>
      <c r="N13" s="44" t="s">
        <v>23</v>
      </c>
      <c r="O13" s="32" t="s">
        <v>24</v>
      </c>
      <c r="P13" s="31">
        <f t="shared" si="2"/>
        <v>44573</v>
      </c>
      <c r="Q13" s="32" t="s">
        <v>19</v>
      </c>
      <c r="R13" s="31">
        <f t="shared" si="3"/>
        <v>44692</v>
      </c>
      <c r="S13" s="32" t="s">
        <v>25</v>
      </c>
      <c r="T13" s="32">
        <f t="shared" ca="1" si="4"/>
        <v>3626</v>
      </c>
      <c r="U13" s="33" t="s">
        <v>23</v>
      </c>
      <c r="V13" s="23" t="s">
        <v>24</v>
      </c>
      <c r="W13" s="22">
        <f t="shared" si="5"/>
        <v>44573</v>
      </c>
      <c r="X13" s="23" t="s">
        <v>19</v>
      </c>
      <c r="Y13" s="22">
        <f t="shared" si="6"/>
        <v>44732</v>
      </c>
      <c r="Z13" s="23" t="s">
        <v>26</v>
      </c>
      <c r="AA13" s="23">
        <f t="shared" ca="1" si="7"/>
        <v>14803</v>
      </c>
      <c r="AB13" s="24" t="s">
        <v>23</v>
      </c>
    </row>
    <row r="14" spans="1:28">
      <c r="A14" s="7">
        <f t="shared" si="8"/>
        <v>13</v>
      </c>
      <c r="B14" s="8">
        <f t="shared" si="8"/>
        <v>44574</v>
      </c>
      <c r="C14" s="6">
        <v>32</v>
      </c>
      <c r="E14" s="41" t="s">
        <v>18</v>
      </c>
      <c r="F14" s="42">
        <f t="shared" si="9"/>
        <v>44574</v>
      </c>
      <c r="G14" s="43" t="s">
        <v>19</v>
      </c>
      <c r="H14" s="42" cm="1">
        <f t="array" ref="H14">IFERROR(INDEX(B14:B378,J14),"")</f>
        <v>44632</v>
      </c>
      <c r="I14" s="43" t="s">
        <v>20</v>
      </c>
      <c r="J14" s="43" cm="1">
        <f t="array" ref="J14">IFERROR(_xlfn.XLOOKUP(2000,_xlfn.BYROW(ROW(14:378),_xlfn.LAMBDA(_xlpm.in,SUMIF(A14:A378,"&lt;="&amp;_xlpm.in,C14:C378))),A14:A378,,1)-A14+2,"")</f>
        <v>59</v>
      </c>
      <c r="K14" s="43" t="s">
        <v>21</v>
      </c>
      <c r="L14" s="43" t="s">
        <v>22</v>
      </c>
      <c r="M14" s="43">
        <f t="shared" ca="1" si="1"/>
        <v>2017</v>
      </c>
      <c r="N14" s="44" t="s">
        <v>23</v>
      </c>
      <c r="O14" s="32" t="s">
        <v>24</v>
      </c>
      <c r="P14" s="31">
        <f t="shared" si="2"/>
        <v>44574</v>
      </c>
      <c r="Q14" s="32" t="s">
        <v>19</v>
      </c>
      <c r="R14" s="31">
        <f t="shared" si="3"/>
        <v>44693</v>
      </c>
      <c r="S14" s="32" t="s">
        <v>25</v>
      </c>
      <c r="T14" s="32">
        <f t="shared" ca="1" si="4"/>
        <v>3611</v>
      </c>
      <c r="U14" s="33" t="s">
        <v>23</v>
      </c>
      <c r="V14" s="23" t="s">
        <v>24</v>
      </c>
      <c r="W14" s="22">
        <f t="shared" si="5"/>
        <v>44574</v>
      </c>
      <c r="X14" s="23" t="s">
        <v>19</v>
      </c>
      <c r="Y14" s="22">
        <f t="shared" si="6"/>
        <v>44733</v>
      </c>
      <c r="Z14" s="23" t="s">
        <v>26</v>
      </c>
      <c r="AA14" s="23">
        <f t="shared" ca="1" si="7"/>
        <v>14842</v>
      </c>
      <c r="AB14" s="24" t="s">
        <v>23</v>
      </c>
    </row>
    <row r="15" spans="1:28">
      <c r="A15" s="7">
        <f t="shared" si="8"/>
        <v>14</v>
      </c>
      <c r="B15" s="8">
        <f t="shared" si="8"/>
        <v>44575</v>
      </c>
      <c r="C15" s="6">
        <v>33</v>
      </c>
      <c r="E15" s="41" t="s">
        <v>18</v>
      </c>
      <c r="F15" s="42">
        <f t="shared" si="9"/>
        <v>44575</v>
      </c>
      <c r="G15" s="43" t="s">
        <v>19</v>
      </c>
      <c r="H15" s="42" cm="1">
        <f t="array" ref="H15">IFERROR(INDEX(B15:B379,J15),"")</f>
        <v>44633</v>
      </c>
      <c r="I15" s="43" t="s">
        <v>20</v>
      </c>
      <c r="J15" s="43" cm="1">
        <f t="array" ref="J15">IFERROR(_xlfn.XLOOKUP(2000,_xlfn.BYROW(ROW(15:379),_xlfn.LAMBDA(_xlpm.in,SUMIF(A15:A379,"&lt;="&amp;_xlpm.in,C15:C379))),A15:A379,,1)-A15+2,"")</f>
        <v>59</v>
      </c>
      <c r="K15" s="43" t="s">
        <v>21</v>
      </c>
      <c r="L15" s="43" t="s">
        <v>22</v>
      </c>
      <c r="M15" s="43">
        <f t="shared" ca="1" si="1"/>
        <v>2016</v>
      </c>
      <c r="N15" s="44" t="s">
        <v>23</v>
      </c>
      <c r="O15" s="32" t="s">
        <v>24</v>
      </c>
      <c r="P15" s="31">
        <f t="shared" si="2"/>
        <v>44575</v>
      </c>
      <c r="Q15" s="32" t="s">
        <v>19</v>
      </c>
      <c r="R15" s="31">
        <f t="shared" si="3"/>
        <v>44694</v>
      </c>
      <c r="S15" s="32" t="s">
        <v>25</v>
      </c>
      <c r="T15" s="32">
        <f t="shared" ca="1" si="4"/>
        <v>3595</v>
      </c>
      <c r="U15" s="33" t="s">
        <v>23</v>
      </c>
      <c r="V15" s="23" t="s">
        <v>24</v>
      </c>
      <c r="W15" s="22">
        <f t="shared" si="5"/>
        <v>44575</v>
      </c>
      <c r="X15" s="23" t="s">
        <v>19</v>
      </c>
      <c r="Y15" s="22">
        <f t="shared" si="6"/>
        <v>44734</v>
      </c>
      <c r="Z15" s="23" t="s">
        <v>26</v>
      </c>
      <c r="AA15" s="23">
        <f t="shared" ca="1" si="7"/>
        <v>14881</v>
      </c>
      <c r="AB15" s="24" t="s">
        <v>23</v>
      </c>
    </row>
    <row r="16" spans="1:28">
      <c r="A16" s="7">
        <f t="shared" si="8"/>
        <v>15</v>
      </c>
      <c r="B16" s="8">
        <f t="shared" si="8"/>
        <v>44576</v>
      </c>
      <c r="C16" s="6">
        <v>35</v>
      </c>
      <c r="E16" s="41" t="s">
        <v>18</v>
      </c>
      <c r="F16" s="42">
        <f t="shared" si="9"/>
        <v>44576</v>
      </c>
      <c r="G16" s="43" t="s">
        <v>19</v>
      </c>
      <c r="H16" s="42" cm="1">
        <f t="array" ref="H16">IFERROR(INDEX(B16:B380,J16),"")</f>
        <v>44634</v>
      </c>
      <c r="I16" s="43" t="s">
        <v>20</v>
      </c>
      <c r="J16" s="43" cm="1">
        <f t="array" ref="J16">IFERROR(_xlfn.XLOOKUP(2000,_xlfn.BYROW(ROW(16:380),_xlfn.LAMBDA(_xlpm.in,SUMIF(A16:A380,"&lt;="&amp;_xlpm.in,C16:C380))),A16:A380,,1)-A16+2,"")</f>
        <v>59</v>
      </c>
      <c r="K16" s="43" t="s">
        <v>21</v>
      </c>
      <c r="L16" s="43" t="s">
        <v>22</v>
      </c>
      <c r="M16" s="43">
        <f t="shared" ca="1" si="1"/>
        <v>2013</v>
      </c>
      <c r="N16" s="44" t="s">
        <v>23</v>
      </c>
      <c r="O16" s="32" t="s">
        <v>24</v>
      </c>
      <c r="P16" s="31">
        <f t="shared" si="2"/>
        <v>44576</v>
      </c>
      <c r="Q16" s="32" t="s">
        <v>19</v>
      </c>
      <c r="R16" s="31">
        <f t="shared" si="3"/>
        <v>44695</v>
      </c>
      <c r="S16" s="32" t="s">
        <v>25</v>
      </c>
      <c r="T16" s="32">
        <f t="shared" ca="1" si="4"/>
        <v>3578</v>
      </c>
      <c r="U16" s="33" t="s">
        <v>23</v>
      </c>
      <c r="V16" s="23" t="s">
        <v>24</v>
      </c>
      <c r="W16" s="22">
        <f t="shared" si="5"/>
        <v>44576</v>
      </c>
      <c r="X16" s="23" t="s">
        <v>19</v>
      </c>
      <c r="Y16" s="22">
        <f t="shared" si="6"/>
        <v>44735</v>
      </c>
      <c r="Z16" s="23" t="s">
        <v>26</v>
      </c>
      <c r="AA16" s="23">
        <f t="shared" ca="1" si="7"/>
        <v>14920</v>
      </c>
      <c r="AB16" s="24" t="s">
        <v>23</v>
      </c>
    </row>
    <row r="17" spans="1:28">
      <c r="A17" s="7">
        <f t="shared" si="8"/>
        <v>16</v>
      </c>
      <c r="B17" s="8">
        <f t="shared" si="8"/>
        <v>44577</v>
      </c>
      <c r="C17" s="6">
        <v>35</v>
      </c>
      <c r="E17" s="41" t="s">
        <v>18</v>
      </c>
      <c r="F17" s="42">
        <f t="shared" si="9"/>
        <v>44577</v>
      </c>
      <c r="G17" s="43" t="s">
        <v>19</v>
      </c>
      <c r="H17" s="42" cm="1">
        <f t="array" ref="H17">IFERROR(INDEX(B17:B381,J17),"")</f>
        <v>44635</v>
      </c>
      <c r="I17" s="43" t="s">
        <v>20</v>
      </c>
      <c r="J17" s="43" cm="1">
        <f t="array" ref="J17">IFERROR(_xlfn.XLOOKUP(2000,_xlfn.BYROW(ROW(17:381),_xlfn.LAMBDA(_xlpm.in,SUMIF(A17:A381,"&lt;="&amp;_xlpm.in,C17:C381))),A17:A381,,1)-A17+2,"")</f>
        <v>59</v>
      </c>
      <c r="K17" s="43" t="s">
        <v>21</v>
      </c>
      <c r="L17" s="43" t="s">
        <v>22</v>
      </c>
      <c r="M17" s="43">
        <f t="shared" ca="1" si="1"/>
        <v>2010</v>
      </c>
      <c r="N17" s="44" t="s">
        <v>23</v>
      </c>
      <c r="O17" s="32" t="s">
        <v>24</v>
      </c>
      <c r="P17" s="31">
        <f t="shared" si="2"/>
        <v>44577</v>
      </c>
      <c r="Q17" s="32" t="s">
        <v>19</v>
      </c>
      <c r="R17" s="31">
        <f t="shared" si="3"/>
        <v>44696</v>
      </c>
      <c r="S17" s="32" t="s">
        <v>25</v>
      </c>
      <c r="T17" s="32">
        <f t="shared" ca="1" si="4"/>
        <v>3559</v>
      </c>
      <c r="U17" s="33" t="s">
        <v>23</v>
      </c>
      <c r="V17" s="23" t="s">
        <v>24</v>
      </c>
      <c r="W17" s="22">
        <f t="shared" si="5"/>
        <v>44577</v>
      </c>
      <c r="X17" s="23" t="s">
        <v>19</v>
      </c>
      <c r="Y17" s="22">
        <f t="shared" si="6"/>
        <v>44736</v>
      </c>
      <c r="Z17" s="23" t="s">
        <v>26</v>
      </c>
      <c r="AA17" s="23">
        <f t="shared" ca="1" si="7"/>
        <v>14959</v>
      </c>
      <c r="AB17" s="24" t="s">
        <v>23</v>
      </c>
    </row>
    <row r="18" spans="1:28">
      <c r="A18" s="7">
        <f t="shared" si="8"/>
        <v>17</v>
      </c>
      <c r="B18" s="8">
        <f t="shared" si="8"/>
        <v>44578</v>
      </c>
      <c r="C18" s="6">
        <v>39</v>
      </c>
      <c r="E18" s="41" t="s">
        <v>18</v>
      </c>
      <c r="F18" s="42">
        <f t="shared" si="9"/>
        <v>44578</v>
      </c>
      <c r="G18" s="43" t="s">
        <v>19</v>
      </c>
      <c r="H18" s="42" cm="1">
        <f t="array" ref="H18">IFERROR(INDEX(B18:B382,J18),"")</f>
        <v>44636</v>
      </c>
      <c r="I18" s="43" t="s">
        <v>20</v>
      </c>
      <c r="J18" s="43" cm="1">
        <f t="array" ref="J18">IFERROR(_xlfn.XLOOKUP(2000,_xlfn.BYROW(ROW(18:382),_xlfn.LAMBDA(_xlpm.in,SUMIF(A18:A382,"&lt;="&amp;_xlpm.in,C18:C382))),A18:A382,,1)-A18+2,"")</f>
        <v>59</v>
      </c>
      <c r="K18" s="43" t="s">
        <v>21</v>
      </c>
      <c r="L18" s="43" t="s">
        <v>22</v>
      </c>
      <c r="M18" s="43">
        <f t="shared" ca="1" si="1"/>
        <v>2009</v>
      </c>
      <c r="N18" s="44" t="s">
        <v>23</v>
      </c>
      <c r="O18" s="32" t="s">
        <v>24</v>
      </c>
      <c r="P18" s="31">
        <f t="shared" si="2"/>
        <v>44578</v>
      </c>
      <c r="Q18" s="32" t="s">
        <v>19</v>
      </c>
      <c r="R18" s="31">
        <f t="shared" si="3"/>
        <v>44697</v>
      </c>
      <c r="S18" s="32" t="s">
        <v>25</v>
      </c>
      <c r="T18" s="32">
        <f t="shared" ca="1" si="4"/>
        <v>3540</v>
      </c>
      <c r="U18" s="33" t="s">
        <v>23</v>
      </c>
      <c r="V18" s="23" t="s">
        <v>24</v>
      </c>
      <c r="W18" s="22">
        <f t="shared" si="5"/>
        <v>44578</v>
      </c>
      <c r="X18" s="23" t="s">
        <v>19</v>
      </c>
      <c r="Y18" s="22">
        <f t="shared" si="6"/>
        <v>44737</v>
      </c>
      <c r="Z18" s="23" t="s">
        <v>26</v>
      </c>
      <c r="AA18" s="23">
        <f t="shared" ca="1" si="7"/>
        <v>14997</v>
      </c>
      <c r="AB18" s="24" t="s">
        <v>23</v>
      </c>
    </row>
    <row r="19" spans="1:28">
      <c r="A19" s="7">
        <f t="shared" si="8"/>
        <v>18</v>
      </c>
      <c r="B19" s="8">
        <f t="shared" si="8"/>
        <v>44579</v>
      </c>
      <c r="C19" s="6">
        <v>39</v>
      </c>
      <c r="E19" s="41" t="s">
        <v>18</v>
      </c>
      <c r="F19" s="42">
        <f t="shared" si="9"/>
        <v>44579</v>
      </c>
      <c r="G19" s="43" t="s">
        <v>19</v>
      </c>
      <c r="H19" s="42" cm="1">
        <f t="array" ref="H19">IFERROR(INDEX(B19:B383,J19),"")</f>
        <v>44637</v>
      </c>
      <c r="I19" s="43" t="s">
        <v>20</v>
      </c>
      <c r="J19" s="43" cm="1">
        <f t="array" ref="J19">IFERROR(_xlfn.XLOOKUP(2000,_xlfn.BYROW(ROW(19:383),_xlfn.LAMBDA(_xlpm.in,SUMIF(A19:A383,"&lt;="&amp;_xlpm.in,C19:C383))),A19:A383,,1)-A19+2,"")</f>
        <v>59</v>
      </c>
      <c r="K19" s="43" t="s">
        <v>21</v>
      </c>
      <c r="L19" s="43" t="s">
        <v>22</v>
      </c>
      <c r="M19" s="43">
        <f t="shared" ca="1" si="1"/>
        <v>2004</v>
      </c>
      <c r="N19" s="44" t="s">
        <v>23</v>
      </c>
      <c r="O19" s="32" t="s">
        <v>24</v>
      </c>
      <c r="P19" s="31">
        <f t="shared" si="2"/>
        <v>44579</v>
      </c>
      <c r="Q19" s="32" t="s">
        <v>19</v>
      </c>
      <c r="R19" s="31">
        <f t="shared" si="3"/>
        <v>44698</v>
      </c>
      <c r="S19" s="32" t="s">
        <v>25</v>
      </c>
      <c r="T19" s="32">
        <f t="shared" ca="1" si="4"/>
        <v>3517</v>
      </c>
      <c r="U19" s="33" t="s">
        <v>23</v>
      </c>
      <c r="V19" s="23" t="s">
        <v>24</v>
      </c>
      <c r="W19" s="22">
        <f t="shared" si="5"/>
        <v>44579</v>
      </c>
      <c r="X19" s="23" t="s">
        <v>19</v>
      </c>
      <c r="Y19" s="22">
        <f t="shared" si="6"/>
        <v>44738</v>
      </c>
      <c r="Z19" s="23" t="s">
        <v>26</v>
      </c>
      <c r="AA19" s="23">
        <f t="shared" ca="1" si="7"/>
        <v>15035</v>
      </c>
      <c r="AB19" s="24" t="s">
        <v>23</v>
      </c>
    </row>
    <row r="20" spans="1:28">
      <c r="A20" s="7">
        <f t="shared" ref="A20:B35" si="10">A19+1</f>
        <v>19</v>
      </c>
      <c r="B20" s="8">
        <f t="shared" si="10"/>
        <v>44580</v>
      </c>
      <c r="C20" s="6">
        <v>33</v>
      </c>
      <c r="E20" s="41" t="s">
        <v>18</v>
      </c>
      <c r="F20" s="42">
        <f t="shared" si="9"/>
        <v>44580</v>
      </c>
      <c r="G20" s="43" t="s">
        <v>19</v>
      </c>
      <c r="H20" s="42" cm="1">
        <f t="array" ref="H20">IFERROR(INDEX(B20:B384,J20),"")</f>
        <v>44638</v>
      </c>
      <c r="I20" s="43" t="s">
        <v>20</v>
      </c>
      <c r="J20" s="43" cm="1">
        <f t="array" ref="J20">IFERROR(_xlfn.XLOOKUP(2000,_xlfn.BYROW(ROW(20:384),_xlfn.LAMBDA(_xlpm.in,SUMIF(A20:A384,"&lt;="&amp;_xlpm.in,C20:C384))),A20:A384,,1)-A20+2,"")</f>
        <v>59</v>
      </c>
      <c r="K20" s="43" t="s">
        <v>21</v>
      </c>
      <c r="L20" s="43" t="s">
        <v>22</v>
      </c>
      <c r="M20" s="43">
        <f t="shared" ca="1" si="1"/>
        <v>2000</v>
      </c>
      <c r="N20" s="44" t="s">
        <v>23</v>
      </c>
      <c r="O20" s="32" t="s">
        <v>24</v>
      </c>
      <c r="P20" s="31">
        <f t="shared" si="2"/>
        <v>44580</v>
      </c>
      <c r="Q20" s="32" t="s">
        <v>19</v>
      </c>
      <c r="R20" s="31">
        <f t="shared" si="3"/>
        <v>44699</v>
      </c>
      <c r="S20" s="32" t="s">
        <v>25</v>
      </c>
      <c r="T20" s="32">
        <f t="shared" ca="1" si="4"/>
        <v>3494</v>
      </c>
      <c r="U20" s="33" t="s">
        <v>23</v>
      </c>
      <c r="V20" s="23" t="s">
        <v>24</v>
      </c>
      <c r="W20" s="22">
        <f t="shared" si="5"/>
        <v>44580</v>
      </c>
      <c r="X20" s="23" t="s">
        <v>19</v>
      </c>
      <c r="Y20" s="22">
        <f t="shared" si="6"/>
        <v>44739</v>
      </c>
      <c r="Z20" s="23" t="s">
        <v>26</v>
      </c>
      <c r="AA20" s="23">
        <f t="shared" ca="1" si="7"/>
        <v>15072</v>
      </c>
      <c r="AB20" s="24" t="s">
        <v>23</v>
      </c>
    </row>
    <row r="21" spans="1:28">
      <c r="A21" s="7">
        <f t="shared" si="10"/>
        <v>20</v>
      </c>
      <c r="B21" s="8">
        <f t="shared" si="10"/>
        <v>44581</v>
      </c>
      <c r="C21" s="6">
        <v>29</v>
      </c>
      <c r="E21" s="41" t="s">
        <v>18</v>
      </c>
      <c r="F21" s="42">
        <f t="shared" si="9"/>
        <v>44581</v>
      </c>
      <c r="G21" s="43" t="s">
        <v>19</v>
      </c>
      <c r="H21" s="42" cm="1">
        <f t="array" ref="H21">IFERROR(INDEX(B21:B385,J21),"")</f>
        <v>44639</v>
      </c>
      <c r="I21" s="43" t="s">
        <v>20</v>
      </c>
      <c r="J21" s="43" cm="1">
        <f t="array" ref="J21">IFERROR(_xlfn.XLOOKUP(2000,_xlfn.BYROW(ROW(21:385),_xlfn.LAMBDA(_xlpm.in,SUMIF(A21:A385,"&lt;="&amp;_xlpm.in,C21:C385))),A21:A385,,1)-A21+2,"")</f>
        <v>59</v>
      </c>
      <c r="K21" s="43" t="s">
        <v>21</v>
      </c>
      <c r="L21" s="43" t="s">
        <v>22</v>
      </c>
      <c r="M21" s="43">
        <f t="shared" ca="1" si="1"/>
        <v>2002</v>
      </c>
      <c r="N21" s="44" t="s">
        <v>23</v>
      </c>
      <c r="O21" s="32" t="s">
        <v>24</v>
      </c>
      <c r="P21" s="31">
        <f t="shared" si="2"/>
        <v>44581</v>
      </c>
      <c r="Q21" s="32" t="s">
        <v>19</v>
      </c>
      <c r="R21" s="31">
        <f t="shared" si="3"/>
        <v>44700</v>
      </c>
      <c r="S21" s="32" t="s">
        <v>25</v>
      </c>
      <c r="T21" s="32">
        <f t="shared" ca="1" si="4"/>
        <v>3477</v>
      </c>
      <c r="U21" s="33" t="s">
        <v>23</v>
      </c>
      <c r="V21" s="23" t="s">
        <v>24</v>
      </c>
      <c r="W21" s="22">
        <f t="shared" si="5"/>
        <v>44581</v>
      </c>
      <c r="X21" s="23" t="s">
        <v>19</v>
      </c>
      <c r="Y21" s="22">
        <f t="shared" si="6"/>
        <v>44740</v>
      </c>
      <c r="Z21" s="23" t="s">
        <v>26</v>
      </c>
      <c r="AA21" s="23">
        <f t="shared" ca="1" si="7"/>
        <v>15109</v>
      </c>
      <c r="AB21" s="24" t="s">
        <v>23</v>
      </c>
    </row>
    <row r="22" spans="1:28">
      <c r="A22" s="7">
        <f t="shared" si="10"/>
        <v>21</v>
      </c>
      <c r="B22" s="8">
        <f t="shared" si="10"/>
        <v>44582</v>
      </c>
      <c r="C22" s="6">
        <v>32</v>
      </c>
      <c r="E22" s="41" t="s">
        <v>18</v>
      </c>
      <c r="F22" s="42">
        <f t="shared" si="9"/>
        <v>44582</v>
      </c>
      <c r="G22" s="43" t="s">
        <v>19</v>
      </c>
      <c r="H22" s="42" cm="1">
        <f t="array" ref="H22">IFERROR(INDEX(B22:B386,J22),"")</f>
        <v>44640</v>
      </c>
      <c r="I22" s="43" t="s">
        <v>20</v>
      </c>
      <c r="J22" s="43" cm="1">
        <f t="array" ref="J22">IFERROR(_xlfn.XLOOKUP(2000,_xlfn.BYROW(ROW(22:386),_xlfn.LAMBDA(_xlpm.in,SUMIF(A22:A386,"&lt;="&amp;_xlpm.in,C22:C386))),A22:A386,,1)-A22+2,"")</f>
        <v>59</v>
      </c>
      <c r="K22" s="43" t="s">
        <v>21</v>
      </c>
      <c r="L22" s="43" t="s">
        <v>22</v>
      </c>
      <c r="M22" s="43">
        <f t="shared" ca="1" si="1"/>
        <v>2004</v>
      </c>
      <c r="N22" s="44" t="s">
        <v>23</v>
      </c>
      <c r="O22" s="32" t="s">
        <v>24</v>
      </c>
      <c r="P22" s="31">
        <f t="shared" si="2"/>
        <v>44582</v>
      </c>
      <c r="Q22" s="32" t="s">
        <v>19</v>
      </c>
      <c r="R22" s="31">
        <f t="shared" si="3"/>
        <v>44701</v>
      </c>
      <c r="S22" s="32" t="s">
        <v>25</v>
      </c>
      <c r="T22" s="32">
        <f t="shared" ca="1" si="4"/>
        <v>3464</v>
      </c>
      <c r="U22" s="33" t="s">
        <v>23</v>
      </c>
      <c r="V22" s="23" t="s">
        <v>24</v>
      </c>
      <c r="W22" s="22">
        <f t="shared" si="5"/>
        <v>44582</v>
      </c>
      <c r="X22" s="23" t="s">
        <v>19</v>
      </c>
      <c r="Y22" s="22">
        <f t="shared" si="6"/>
        <v>44741</v>
      </c>
      <c r="Z22" s="23" t="s">
        <v>26</v>
      </c>
      <c r="AA22" s="23">
        <f t="shared" ca="1" si="7"/>
        <v>15145</v>
      </c>
      <c r="AB22" s="24" t="s">
        <v>23</v>
      </c>
    </row>
    <row r="23" spans="1:28">
      <c r="A23" s="7">
        <f t="shared" si="10"/>
        <v>22</v>
      </c>
      <c r="B23" s="8">
        <f t="shared" si="10"/>
        <v>44583</v>
      </c>
      <c r="C23" s="6">
        <v>35</v>
      </c>
      <c r="E23" s="41" t="s">
        <v>18</v>
      </c>
      <c r="F23" s="42">
        <f t="shared" si="9"/>
        <v>44583</v>
      </c>
      <c r="G23" s="43" t="s">
        <v>19</v>
      </c>
      <c r="H23" s="42" cm="1">
        <f t="array" ref="H23">IFERROR(INDEX(B23:B387,J23),"")</f>
        <v>44641</v>
      </c>
      <c r="I23" s="43" t="s">
        <v>20</v>
      </c>
      <c r="J23" s="43" cm="1">
        <f t="array" ref="J23">IFERROR(_xlfn.XLOOKUP(2000,_xlfn.BYROW(ROW(23:387),_xlfn.LAMBDA(_xlpm.in,SUMIF(A23:A387,"&lt;="&amp;_xlpm.in,C23:C387))),A23:A387,,1)-A23+2,"")</f>
        <v>59</v>
      </c>
      <c r="K23" s="43" t="s">
        <v>21</v>
      </c>
      <c r="L23" s="43" t="s">
        <v>22</v>
      </c>
      <c r="M23" s="43">
        <f t="shared" ca="1" si="1"/>
        <v>2005</v>
      </c>
      <c r="N23" s="44" t="s">
        <v>23</v>
      </c>
      <c r="O23" s="32" t="s">
        <v>24</v>
      </c>
      <c r="P23" s="31">
        <f t="shared" si="2"/>
        <v>44583</v>
      </c>
      <c r="Q23" s="32" t="s">
        <v>19</v>
      </c>
      <c r="R23" s="31">
        <f t="shared" si="3"/>
        <v>44702</v>
      </c>
      <c r="S23" s="32" t="s">
        <v>25</v>
      </c>
      <c r="T23" s="32">
        <f t="shared" ca="1" si="4"/>
        <v>3448</v>
      </c>
      <c r="U23" s="33" t="s">
        <v>23</v>
      </c>
      <c r="V23" s="23" t="s">
        <v>24</v>
      </c>
      <c r="W23" s="22">
        <f t="shared" si="5"/>
        <v>44583</v>
      </c>
      <c r="X23" s="23" t="s">
        <v>19</v>
      </c>
      <c r="Y23" s="22">
        <f t="shared" si="6"/>
        <v>44742</v>
      </c>
      <c r="Z23" s="23" t="s">
        <v>26</v>
      </c>
      <c r="AA23" s="23">
        <f t="shared" ca="1" si="7"/>
        <v>15181</v>
      </c>
      <c r="AB23" s="24" t="s">
        <v>23</v>
      </c>
    </row>
    <row r="24" spans="1:28">
      <c r="A24" s="7">
        <f t="shared" si="10"/>
        <v>23</v>
      </c>
      <c r="B24" s="8">
        <f t="shared" si="10"/>
        <v>44584</v>
      </c>
      <c r="C24" s="6">
        <v>37</v>
      </c>
      <c r="E24" s="41" t="s">
        <v>18</v>
      </c>
      <c r="F24" s="42">
        <f t="shared" si="9"/>
        <v>44584</v>
      </c>
      <c r="G24" s="43" t="s">
        <v>19</v>
      </c>
      <c r="H24" s="42" cm="1">
        <f t="array" ref="H24">IFERROR(INDEX(B24:B388,J24),"")</f>
        <v>44642</v>
      </c>
      <c r="I24" s="43" t="s">
        <v>20</v>
      </c>
      <c r="J24" s="43" cm="1">
        <f t="array" ref="J24">IFERROR(_xlfn.XLOOKUP(2000,_xlfn.BYROW(ROW(24:388),_xlfn.LAMBDA(_xlpm.in,SUMIF(A24:A388,"&lt;="&amp;_xlpm.in,C24:C388))),A24:A388,,1)-A24+2,"")</f>
        <v>59</v>
      </c>
      <c r="K24" s="43" t="s">
        <v>21</v>
      </c>
      <c r="L24" s="43" t="s">
        <v>22</v>
      </c>
      <c r="M24" s="43">
        <f t="shared" ca="1" si="1"/>
        <v>2005</v>
      </c>
      <c r="N24" s="44" t="s">
        <v>23</v>
      </c>
      <c r="O24" s="32" t="s">
        <v>24</v>
      </c>
      <c r="P24" s="31">
        <f t="shared" si="2"/>
        <v>44584</v>
      </c>
      <c r="Q24" s="32" t="s">
        <v>19</v>
      </c>
      <c r="R24" s="31">
        <f t="shared" si="3"/>
        <v>44703</v>
      </c>
      <c r="S24" s="32" t="s">
        <v>25</v>
      </c>
      <c r="T24" s="32">
        <f t="shared" ca="1" si="4"/>
        <v>3429</v>
      </c>
      <c r="U24" s="33" t="s">
        <v>23</v>
      </c>
      <c r="V24" s="23" t="s">
        <v>24</v>
      </c>
      <c r="W24" s="22">
        <f t="shared" si="5"/>
        <v>44584</v>
      </c>
      <c r="X24" s="23" t="s">
        <v>19</v>
      </c>
      <c r="Y24" s="22">
        <f t="shared" si="6"/>
        <v>44743</v>
      </c>
      <c r="Z24" s="23" t="s">
        <v>26</v>
      </c>
      <c r="AA24" s="23">
        <f t="shared" ca="1" si="7"/>
        <v>15216</v>
      </c>
      <c r="AB24" s="24" t="s">
        <v>23</v>
      </c>
    </row>
    <row r="25" spans="1:28">
      <c r="A25" s="7">
        <f t="shared" si="10"/>
        <v>24</v>
      </c>
      <c r="B25" s="8">
        <f t="shared" si="10"/>
        <v>44585</v>
      </c>
      <c r="C25" s="6">
        <v>38</v>
      </c>
      <c r="E25" s="41" t="s">
        <v>18</v>
      </c>
      <c r="F25" s="42">
        <f t="shared" si="9"/>
        <v>44585</v>
      </c>
      <c r="G25" s="43" t="s">
        <v>19</v>
      </c>
      <c r="H25" s="42" cm="1">
        <f t="array" ref="H25">IFERROR(INDEX(B25:B389,J25),"")</f>
        <v>44643</v>
      </c>
      <c r="I25" s="43" t="s">
        <v>20</v>
      </c>
      <c r="J25" s="43" cm="1">
        <f t="array" ref="J25">IFERROR(_xlfn.XLOOKUP(2000,_xlfn.BYROW(ROW(25:389),_xlfn.LAMBDA(_xlpm.in,SUMIF(A25:A389,"&lt;="&amp;_xlpm.in,C25:C389))),A25:A389,,1)-A25+2,"")</f>
        <v>59</v>
      </c>
      <c r="K25" s="43" t="s">
        <v>21</v>
      </c>
      <c r="L25" s="43" t="s">
        <v>22</v>
      </c>
      <c r="M25" s="43">
        <f t="shared" ca="1" si="1"/>
        <v>2002</v>
      </c>
      <c r="N25" s="44" t="s">
        <v>23</v>
      </c>
      <c r="O25" s="32" t="s">
        <v>24</v>
      </c>
      <c r="P25" s="31">
        <f t="shared" si="2"/>
        <v>44585</v>
      </c>
      <c r="Q25" s="32" t="s">
        <v>19</v>
      </c>
      <c r="R25" s="31">
        <f t="shared" si="3"/>
        <v>44704</v>
      </c>
      <c r="S25" s="32" t="s">
        <v>25</v>
      </c>
      <c r="T25" s="32">
        <f t="shared" ca="1" si="4"/>
        <v>3408</v>
      </c>
      <c r="U25" s="33" t="s">
        <v>23</v>
      </c>
      <c r="V25" s="23" t="s">
        <v>24</v>
      </c>
      <c r="W25" s="22">
        <f t="shared" si="5"/>
        <v>44585</v>
      </c>
      <c r="X25" s="23" t="s">
        <v>19</v>
      </c>
      <c r="Y25" s="22">
        <f t="shared" si="6"/>
        <v>44744</v>
      </c>
      <c r="Z25" s="23" t="s">
        <v>26</v>
      </c>
      <c r="AA25" s="23">
        <f t="shared" ca="1" si="7"/>
        <v>15251</v>
      </c>
      <c r="AB25" s="24" t="s">
        <v>23</v>
      </c>
    </row>
    <row r="26" spans="1:28">
      <c r="A26" s="7">
        <f t="shared" si="10"/>
        <v>25</v>
      </c>
      <c r="B26" s="8">
        <f t="shared" si="10"/>
        <v>44586</v>
      </c>
      <c r="C26" s="6">
        <v>38</v>
      </c>
      <c r="E26" s="41" t="s">
        <v>18</v>
      </c>
      <c r="F26" s="42">
        <f t="shared" si="9"/>
        <v>44586</v>
      </c>
      <c r="G26" s="43" t="s">
        <v>19</v>
      </c>
      <c r="H26" s="42" cm="1">
        <f t="array" ref="H26">IFERROR(INDEX(B26:B390,J26),"")</f>
        <v>44645</v>
      </c>
      <c r="I26" s="43" t="s">
        <v>20</v>
      </c>
      <c r="J26" s="43" cm="1">
        <f t="array" ref="J26">IFERROR(_xlfn.XLOOKUP(2000,_xlfn.BYROW(ROW(26:390),_xlfn.LAMBDA(_xlpm.in,SUMIF(A26:A390,"&lt;="&amp;_xlpm.in,C26:C390))),A26:A390,,1)-A26+2,"")</f>
        <v>60</v>
      </c>
      <c r="K26" s="43" t="s">
        <v>21</v>
      </c>
      <c r="L26" s="43" t="s">
        <v>22</v>
      </c>
      <c r="M26" s="43">
        <f t="shared" ca="1" si="1"/>
        <v>2025</v>
      </c>
      <c r="N26" s="44" t="s">
        <v>23</v>
      </c>
      <c r="O26" s="32" t="s">
        <v>24</v>
      </c>
      <c r="P26" s="31">
        <f t="shared" si="2"/>
        <v>44586</v>
      </c>
      <c r="Q26" s="32" t="s">
        <v>19</v>
      </c>
      <c r="R26" s="31">
        <f t="shared" si="3"/>
        <v>44705</v>
      </c>
      <c r="S26" s="32" t="s">
        <v>25</v>
      </c>
      <c r="T26" s="32">
        <f t="shared" ca="1" si="4"/>
        <v>3386</v>
      </c>
      <c r="U26" s="33" t="s">
        <v>23</v>
      </c>
      <c r="V26" s="23" t="s">
        <v>24</v>
      </c>
      <c r="W26" s="22">
        <f t="shared" si="5"/>
        <v>44586</v>
      </c>
      <c r="X26" s="23" t="s">
        <v>19</v>
      </c>
      <c r="Y26" s="22">
        <f t="shared" si="6"/>
        <v>44745</v>
      </c>
      <c r="Z26" s="23" t="s">
        <v>26</v>
      </c>
      <c r="AA26" s="23">
        <f t="shared" ca="1" si="7"/>
        <v>15285</v>
      </c>
      <c r="AB26" s="24" t="s">
        <v>23</v>
      </c>
    </row>
    <row r="27" spans="1:28">
      <c r="A27" s="7">
        <f t="shared" si="10"/>
        <v>26</v>
      </c>
      <c r="B27" s="8">
        <f t="shared" si="10"/>
        <v>44587</v>
      </c>
      <c r="C27" s="6">
        <v>31</v>
      </c>
      <c r="E27" s="41" t="s">
        <v>18</v>
      </c>
      <c r="F27" s="42">
        <f t="shared" si="9"/>
        <v>44587</v>
      </c>
      <c r="G27" s="43" t="s">
        <v>19</v>
      </c>
      <c r="H27" s="42" cm="1">
        <f t="array" ref="H27">IFERROR(INDEX(B27:B391,J27),"")</f>
        <v>44646</v>
      </c>
      <c r="I27" s="43" t="s">
        <v>20</v>
      </c>
      <c r="J27" s="43" cm="1">
        <f t="array" ref="J27">IFERROR(_xlfn.XLOOKUP(2000,_xlfn.BYROW(ROW(27:391),_xlfn.LAMBDA(_xlpm.in,SUMIF(A27:A391,"&lt;="&amp;_xlpm.in,C27:C391))),A27:A391,,1)-A27+2,"")</f>
        <v>60</v>
      </c>
      <c r="K27" s="43" t="s">
        <v>21</v>
      </c>
      <c r="L27" s="43" t="s">
        <v>22</v>
      </c>
      <c r="M27" s="43">
        <f t="shared" ca="1" si="1"/>
        <v>2018</v>
      </c>
      <c r="N27" s="44" t="s">
        <v>23</v>
      </c>
      <c r="O27" s="32" t="s">
        <v>24</v>
      </c>
      <c r="P27" s="31">
        <f t="shared" si="2"/>
        <v>44587</v>
      </c>
      <c r="Q27" s="32" t="s">
        <v>19</v>
      </c>
      <c r="R27" s="31">
        <f t="shared" si="3"/>
        <v>44706</v>
      </c>
      <c r="S27" s="32" t="s">
        <v>25</v>
      </c>
      <c r="T27" s="32">
        <f t="shared" ca="1" si="4"/>
        <v>3364</v>
      </c>
      <c r="U27" s="33" t="s">
        <v>23</v>
      </c>
      <c r="V27" s="23" t="s">
        <v>24</v>
      </c>
      <c r="W27" s="22">
        <f t="shared" si="5"/>
        <v>44587</v>
      </c>
      <c r="X27" s="23" t="s">
        <v>19</v>
      </c>
      <c r="Y27" s="22">
        <f t="shared" si="6"/>
        <v>44746</v>
      </c>
      <c r="Z27" s="23" t="s">
        <v>26</v>
      </c>
      <c r="AA27" s="23">
        <f t="shared" ca="1" si="7"/>
        <v>15318</v>
      </c>
      <c r="AB27" s="24" t="s">
        <v>23</v>
      </c>
    </row>
    <row r="28" spans="1:28">
      <c r="A28" s="7">
        <f t="shared" si="10"/>
        <v>27</v>
      </c>
      <c r="B28" s="8">
        <f t="shared" si="10"/>
        <v>44588</v>
      </c>
      <c r="C28" s="6">
        <v>30</v>
      </c>
      <c r="E28" s="41" t="s">
        <v>18</v>
      </c>
      <c r="F28" s="42">
        <f t="shared" si="9"/>
        <v>44588</v>
      </c>
      <c r="G28" s="43" t="s">
        <v>19</v>
      </c>
      <c r="H28" s="42" cm="1">
        <f t="array" ref="H28">IFERROR(INDEX(B28:B392,J28),"")</f>
        <v>44647</v>
      </c>
      <c r="I28" s="43" t="s">
        <v>20</v>
      </c>
      <c r="J28" s="43" cm="1">
        <f t="array" ref="J28">IFERROR(_xlfn.XLOOKUP(2000,_xlfn.BYROW(ROW(28:392),_xlfn.LAMBDA(_xlpm.in,SUMIF(A28:A392,"&lt;="&amp;_xlpm.in,C28:C392))),A28:A392,,1)-A28+2,"")</f>
        <v>60</v>
      </c>
      <c r="K28" s="43" t="s">
        <v>21</v>
      </c>
      <c r="L28" s="43" t="s">
        <v>22</v>
      </c>
      <c r="M28" s="43">
        <f t="shared" ca="1" si="1"/>
        <v>2020</v>
      </c>
      <c r="N28" s="44" t="s">
        <v>23</v>
      </c>
      <c r="O28" s="32" t="s">
        <v>24</v>
      </c>
      <c r="P28" s="31">
        <f t="shared" si="2"/>
        <v>44588</v>
      </c>
      <c r="Q28" s="32" t="s">
        <v>19</v>
      </c>
      <c r="R28" s="31">
        <f t="shared" si="3"/>
        <v>44707</v>
      </c>
      <c r="S28" s="32" t="s">
        <v>25</v>
      </c>
      <c r="T28" s="32">
        <f t="shared" ca="1" si="4"/>
        <v>3349</v>
      </c>
      <c r="U28" s="33" t="s">
        <v>23</v>
      </c>
      <c r="V28" s="23" t="s">
        <v>24</v>
      </c>
      <c r="W28" s="22">
        <f t="shared" si="5"/>
        <v>44588</v>
      </c>
      <c r="X28" s="23" t="s">
        <v>19</v>
      </c>
      <c r="Y28" s="22">
        <f t="shared" si="6"/>
        <v>44747</v>
      </c>
      <c r="Z28" s="23" t="s">
        <v>26</v>
      </c>
      <c r="AA28" s="23">
        <f t="shared" ca="1" si="7"/>
        <v>15350</v>
      </c>
      <c r="AB28" s="24" t="s">
        <v>23</v>
      </c>
    </row>
    <row r="29" spans="1:28">
      <c r="A29" s="7">
        <f t="shared" si="10"/>
        <v>28</v>
      </c>
      <c r="B29" s="8">
        <f t="shared" si="10"/>
        <v>44589</v>
      </c>
      <c r="C29" s="6">
        <v>30</v>
      </c>
      <c r="E29" s="41" t="s">
        <v>18</v>
      </c>
      <c r="F29" s="42">
        <f t="shared" si="9"/>
        <v>44589</v>
      </c>
      <c r="G29" s="43" t="s">
        <v>19</v>
      </c>
      <c r="H29" s="42" cm="1">
        <f t="array" ref="H29">IFERROR(INDEX(B29:B393,J29),"")</f>
        <v>44648</v>
      </c>
      <c r="I29" s="43" t="s">
        <v>20</v>
      </c>
      <c r="J29" s="43" cm="1">
        <f t="array" ref="J29">IFERROR(_xlfn.XLOOKUP(2000,_xlfn.BYROW(ROW(29:393),_xlfn.LAMBDA(_xlpm.in,SUMIF(A29:A393,"&lt;="&amp;_xlpm.in,C29:C393))),A29:A393,,1)-A29+2,"")</f>
        <v>60</v>
      </c>
      <c r="K29" s="43" t="s">
        <v>21</v>
      </c>
      <c r="L29" s="43" t="s">
        <v>22</v>
      </c>
      <c r="M29" s="43">
        <f t="shared" ca="1" si="1"/>
        <v>2023</v>
      </c>
      <c r="N29" s="44" t="s">
        <v>23</v>
      </c>
      <c r="O29" s="32" t="s">
        <v>24</v>
      </c>
      <c r="P29" s="31">
        <f t="shared" si="2"/>
        <v>44589</v>
      </c>
      <c r="Q29" s="32" t="s">
        <v>19</v>
      </c>
      <c r="R29" s="31">
        <f t="shared" si="3"/>
        <v>44708</v>
      </c>
      <c r="S29" s="32" t="s">
        <v>25</v>
      </c>
      <c r="T29" s="32">
        <f t="shared" ca="1" si="4"/>
        <v>3335</v>
      </c>
      <c r="U29" s="33" t="s">
        <v>23</v>
      </c>
      <c r="V29" s="23" t="s">
        <v>24</v>
      </c>
      <c r="W29" s="22">
        <f t="shared" si="5"/>
        <v>44589</v>
      </c>
      <c r="X29" s="23" t="s">
        <v>19</v>
      </c>
      <c r="Y29" s="22">
        <f t="shared" si="6"/>
        <v>44748</v>
      </c>
      <c r="Z29" s="23" t="s">
        <v>26</v>
      </c>
      <c r="AA29" s="23">
        <f t="shared" ca="1" si="7"/>
        <v>15382</v>
      </c>
      <c r="AB29" s="24" t="s">
        <v>23</v>
      </c>
    </row>
    <row r="30" spans="1:28">
      <c r="A30" s="7">
        <f t="shared" si="10"/>
        <v>29</v>
      </c>
      <c r="B30" s="8">
        <f t="shared" si="10"/>
        <v>44590</v>
      </c>
      <c r="C30" s="6">
        <v>32</v>
      </c>
      <c r="E30" s="41" t="s">
        <v>18</v>
      </c>
      <c r="F30" s="42">
        <f t="shared" si="9"/>
        <v>44590</v>
      </c>
      <c r="G30" s="43" t="s">
        <v>19</v>
      </c>
      <c r="H30" s="42" cm="1">
        <f t="array" ref="H30">IFERROR(INDEX(B30:B394,J30),"")</f>
        <v>44649</v>
      </c>
      <c r="I30" s="43" t="s">
        <v>20</v>
      </c>
      <c r="J30" s="43" cm="1">
        <f t="array" ref="J30">IFERROR(_xlfn.XLOOKUP(2000,_xlfn.BYROW(ROW(30:394),_xlfn.LAMBDA(_xlpm.in,SUMIF(A30:A394,"&lt;="&amp;_xlpm.in,C30:C394))),A30:A394,,1)-A30+2,"")</f>
        <v>60</v>
      </c>
      <c r="K30" s="43" t="s">
        <v>21</v>
      </c>
      <c r="L30" s="43" t="s">
        <v>22</v>
      </c>
      <c r="M30" s="43">
        <f t="shared" ca="1" si="1"/>
        <v>2026</v>
      </c>
      <c r="N30" s="44" t="s">
        <v>23</v>
      </c>
      <c r="O30" s="32" t="s">
        <v>24</v>
      </c>
      <c r="P30" s="31">
        <f t="shared" si="2"/>
        <v>44590</v>
      </c>
      <c r="Q30" s="32" t="s">
        <v>19</v>
      </c>
      <c r="R30" s="31">
        <f t="shared" si="3"/>
        <v>44709</v>
      </c>
      <c r="S30" s="32" t="s">
        <v>25</v>
      </c>
      <c r="T30" s="32">
        <f t="shared" ca="1" si="4"/>
        <v>3321</v>
      </c>
      <c r="U30" s="33" t="s">
        <v>23</v>
      </c>
      <c r="V30" s="23" t="s">
        <v>24</v>
      </c>
      <c r="W30" s="22">
        <f t="shared" si="5"/>
        <v>44590</v>
      </c>
      <c r="X30" s="23" t="s">
        <v>19</v>
      </c>
      <c r="Y30" s="22">
        <f t="shared" si="6"/>
        <v>44749</v>
      </c>
      <c r="Z30" s="23" t="s">
        <v>26</v>
      </c>
      <c r="AA30" s="23">
        <f t="shared" ca="1" si="7"/>
        <v>15413</v>
      </c>
      <c r="AB30" s="24" t="s">
        <v>23</v>
      </c>
    </row>
    <row r="31" spans="1:28">
      <c r="A31" s="7">
        <f t="shared" si="10"/>
        <v>30</v>
      </c>
      <c r="B31" s="8">
        <f t="shared" si="10"/>
        <v>44591</v>
      </c>
      <c r="C31" s="6">
        <v>30</v>
      </c>
      <c r="E31" s="41" t="s">
        <v>18</v>
      </c>
      <c r="F31" s="42">
        <f t="shared" si="9"/>
        <v>44591</v>
      </c>
      <c r="G31" s="43" t="s">
        <v>19</v>
      </c>
      <c r="H31" s="42" cm="1">
        <f t="array" ref="H31">IFERROR(INDEX(B31:B395,J31),"")</f>
        <v>44650</v>
      </c>
      <c r="I31" s="43" t="s">
        <v>20</v>
      </c>
      <c r="J31" s="43" cm="1">
        <f t="array" ref="J31">IFERROR(_xlfn.XLOOKUP(2000,_xlfn.BYROW(ROW(31:395),_xlfn.LAMBDA(_xlpm.in,SUMIF(A31:A395,"&lt;="&amp;_xlpm.in,C31:C395))),A31:A395,,1)-A31+2,"")</f>
        <v>60</v>
      </c>
      <c r="K31" s="43" t="s">
        <v>21</v>
      </c>
      <c r="L31" s="43" t="s">
        <v>22</v>
      </c>
      <c r="M31" s="43">
        <f t="shared" ca="1" si="1"/>
        <v>2028</v>
      </c>
      <c r="N31" s="44" t="s">
        <v>23</v>
      </c>
      <c r="O31" s="32" t="s">
        <v>24</v>
      </c>
      <c r="P31" s="31">
        <f t="shared" si="2"/>
        <v>44591</v>
      </c>
      <c r="Q31" s="32" t="s">
        <v>19</v>
      </c>
      <c r="R31" s="31">
        <f t="shared" si="3"/>
        <v>44710</v>
      </c>
      <c r="S31" s="32" t="s">
        <v>25</v>
      </c>
      <c r="T31" s="32">
        <f t="shared" ca="1" si="4"/>
        <v>3305</v>
      </c>
      <c r="U31" s="33" t="s">
        <v>23</v>
      </c>
      <c r="V31" s="23" t="s">
        <v>24</v>
      </c>
      <c r="W31" s="22">
        <f t="shared" si="5"/>
        <v>44591</v>
      </c>
      <c r="X31" s="23" t="s">
        <v>19</v>
      </c>
      <c r="Y31" s="22">
        <f t="shared" si="6"/>
        <v>44750</v>
      </c>
      <c r="Z31" s="23" t="s">
        <v>26</v>
      </c>
      <c r="AA31" s="23">
        <f t="shared" ca="1" si="7"/>
        <v>15444</v>
      </c>
      <c r="AB31" s="24" t="s">
        <v>23</v>
      </c>
    </row>
    <row r="32" spans="1:28">
      <c r="A32" s="7">
        <f t="shared" si="10"/>
        <v>31</v>
      </c>
      <c r="B32" s="8">
        <f t="shared" si="10"/>
        <v>44592</v>
      </c>
      <c r="C32" s="6">
        <v>31</v>
      </c>
      <c r="E32" s="41" t="s">
        <v>18</v>
      </c>
      <c r="F32" s="42">
        <f t="shared" si="9"/>
        <v>44592</v>
      </c>
      <c r="G32" s="43" t="s">
        <v>19</v>
      </c>
      <c r="H32" s="42" cm="1">
        <f t="array" ref="H32">IFERROR(INDEX(B32:B396,J32),"")</f>
        <v>44651</v>
      </c>
      <c r="I32" s="43" t="s">
        <v>20</v>
      </c>
      <c r="J32" s="43" cm="1">
        <f t="array" ref="J32">IFERROR(_xlfn.XLOOKUP(2000,_xlfn.BYROW(ROW(32:396),_xlfn.LAMBDA(_xlpm.in,SUMIF(A32:A396,"&lt;="&amp;_xlpm.in,C32:C396))),A32:A396,,1)-A32+2,"")</f>
        <v>60</v>
      </c>
      <c r="K32" s="43" t="s">
        <v>21</v>
      </c>
      <c r="L32" s="43" t="s">
        <v>22</v>
      </c>
      <c r="M32" s="43">
        <f t="shared" ca="1" si="1"/>
        <v>2033</v>
      </c>
      <c r="N32" s="44" t="s">
        <v>23</v>
      </c>
      <c r="O32" s="32" t="s">
        <v>24</v>
      </c>
      <c r="P32" s="31">
        <f t="shared" si="2"/>
        <v>44592</v>
      </c>
      <c r="Q32" s="32" t="s">
        <v>19</v>
      </c>
      <c r="R32" s="31">
        <f t="shared" si="3"/>
        <v>44711</v>
      </c>
      <c r="S32" s="32" t="s">
        <v>25</v>
      </c>
      <c r="T32" s="32">
        <f t="shared" ca="1" si="4"/>
        <v>3291</v>
      </c>
      <c r="U32" s="33" t="s">
        <v>23</v>
      </c>
      <c r="V32" s="23" t="s">
        <v>24</v>
      </c>
      <c r="W32" s="22">
        <f t="shared" si="5"/>
        <v>44592</v>
      </c>
      <c r="X32" s="23" t="s">
        <v>19</v>
      </c>
      <c r="Y32" s="22">
        <f t="shared" si="6"/>
        <v>44751</v>
      </c>
      <c r="Z32" s="23" t="s">
        <v>26</v>
      </c>
      <c r="AA32" s="23">
        <f t="shared" ca="1" si="7"/>
        <v>15474</v>
      </c>
      <c r="AB32" s="24" t="s">
        <v>23</v>
      </c>
    </row>
    <row r="33" spans="1:28">
      <c r="A33" s="7">
        <f t="shared" si="10"/>
        <v>32</v>
      </c>
      <c r="B33" s="8">
        <f t="shared" si="10"/>
        <v>44593</v>
      </c>
      <c r="C33" s="6">
        <v>34</v>
      </c>
      <c r="E33" s="41" t="s">
        <v>18</v>
      </c>
      <c r="F33" s="42">
        <f t="shared" si="9"/>
        <v>44593</v>
      </c>
      <c r="G33" s="43" t="s">
        <v>19</v>
      </c>
      <c r="H33" s="42" cm="1">
        <f t="array" ref="H33">IFERROR(INDEX(B33:B397,J33),"")</f>
        <v>44651</v>
      </c>
      <c r="I33" s="43" t="s">
        <v>20</v>
      </c>
      <c r="J33" s="43" cm="1">
        <f t="array" ref="J33">IFERROR(_xlfn.XLOOKUP(2000,_xlfn.BYROW(ROW(33:397),_xlfn.LAMBDA(_xlpm.in,SUMIF(A33:A397,"&lt;="&amp;_xlpm.in,C33:C397))),A33:A397,,1)-A33+2,"")</f>
        <v>59</v>
      </c>
      <c r="K33" s="43" t="s">
        <v>21</v>
      </c>
      <c r="L33" s="43" t="s">
        <v>22</v>
      </c>
      <c r="M33" s="43">
        <f t="shared" ca="1" si="1"/>
        <v>2002</v>
      </c>
      <c r="N33" s="44" t="s">
        <v>23</v>
      </c>
      <c r="O33" s="32" t="s">
        <v>24</v>
      </c>
      <c r="P33" s="31">
        <f t="shared" si="2"/>
        <v>44593</v>
      </c>
      <c r="Q33" s="32" t="s">
        <v>19</v>
      </c>
      <c r="R33" s="31">
        <f t="shared" si="3"/>
        <v>44712</v>
      </c>
      <c r="S33" s="32" t="s">
        <v>25</v>
      </c>
      <c r="T33" s="32">
        <f t="shared" ca="1" si="4"/>
        <v>3276</v>
      </c>
      <c r="U33" s="33" t="s">
        <v>23</v>
      </c>
      <c r="V33" s="23" t="s">
        <v>24</v>
      </c>
      <c r="W33" s="22">
        <f t="shared" si="5"/>
        <v>44593</v>
      </c>
      <c r="X33" s="23" t="s">
        <v>19</v>
      </c>
      <c r="Y33" s="22">
        <f t="shared" si="6"/>
        <v>44752</v>
      </c>
      <c r="Z33" s="23" t="s">
        <v>26</v>
      </c>
      <c r="AA33" s="23">
        <f t="shared" ca="1" si="7"/>
        <v>15503</v>
      </c>
      <c r="AB33" s="24" t="s">
        <v>23</v>
      </c>
    </row>
    <row r="34" spans="1:28">
      <c r="A34" s="7">
        <f t="shared" si="10"/>
        <v>33</v>
      </c>
      <c r="B34" s="8">
        <f t="shared" si="10"/>
        <v>44594</v>
      </c>
      <c r="C34" s="6">
        <v>34</v>
      </c>
      <c r="E34" s="41" t="s">
        <v>18</v>
      </c>
      <c r="F34" s="42">
        <f t="shared" si="9"/>
        <v>44594</v>
      </c>
      <c r="G34" s="43" t="s">
        <v>19</v>
      </c>
      <c r="H34" s="42" cm="1">
        <f t="array" ref="H34">IFERROR(INDEX(B34:B398,J34),"")</f>
        <v>44652</v>
      </c>
      <c r="I34" s="43" t="s">
        <v>20</v>
      </c>
      <c r="J34" s="43" cm="1">
        <f t="array" ref="J34">IFERROR(_xlfn.XLOOKUP(2000,_xlfn.BYROW(ROW(34:398),_xlfn.LAMBDA(_xlpm.in,SUMIF(A34:A398,"&lt;="&amp;_xlpm.in,C34:C398))),A34:A398,,1)-A34+2,"")</f>
        <v>59</v>
      </c>
      <c r="K34" s="43" t="s">
        <v>21</v>
      </c>
      <c r="L34" s="43" t="s">
        <v>22</v>
      </c>
      <c r="M34" s="43">
        <f t="shared" ca="1" si="1"/>
        <v>2002</v>
      </c>
      <c r="N34" s="44" t="s">
        <v>23</v>
      </c>
      <c r="O34" s="32" t="s">
        <v>24</v>
      </c>
      <c r="P34" s="31">
        <f t="shared" si="2"/>
        <v>44594</v>
      </c>
      <c r="Q34" s="32" t="s">
        <v>19</v>
      </c>
      <c r="R34" s="31">
        <f t="shared" si="3"/>
        <v>44713</v>
      </c>
      <c r="S34" s="32" t="s">
        <v>25</v>
      </c>
      <c r="T34" s="32">
        <f t="shared" ca="1" si="4"/>
        <v>3258</v>
      </c>
      <c r="U34" s="33" t="s">
        <v>23</v>
      </c>
      <c r="V34" s="23" t="s">
        <v>24</v>
      </c>
      <c r="W34" s="22">
        <f t="shared" si="5"/>
        <v>44594</v>
      </c>
      <c r="X34" s="23" t="s">
        <v>19</v>
      </c>
      <c r="Y34" s="22">
        <f t="shared" si="6"/>
        <v>44753</v>
      </c>
      <c r="Z34" s="23" t="s">
        <v>26</v>
      </c>
      <c r="AA34" s="23">
        <f t="shared" ca="1" si="7"/>
        <v>15533</v>
      </c>
      <c r="AB34" s="24" t="s">
        <v>23</v>
      </c>
    </row>
    <row r="35" spans="1:28">
      <c r="A35" s="7">
        <f t="shared" si="10"/>
        <v>34</v>
      </c>
      <c r="B35" s="8">
        <f t="shared" si="10"/>
        <v>44595</v>
      </c>
      <c r="C35" s="6">
        <v>36</v>
      </c>
      <c r="E35" s="41" t="s">
        <v>18</v>
      </c>
      <c r="F35" s="42">
        <f t="shared" si="9"/>
        <v>44595</v>
      </c>
      <c r="G35" s="43" t="s">
        <v>19</v>
      </c>
      <c r="H35" s="42" cm="1">
        <f t="array" ref="H35">IFERROR(INDEX(B35:B399,J35),"")</f>
        <v>44653</v>
      </c>
      <c r="I35" s="43" t="s">
        <v>20</v>
      </c>
      <c r="J35" s="43" cm="1">
        <f t="array" ref="J35">IFERROR(_xlfn.XLOOKUP(2000,_xlfn.BYROW(ROW(35:399),_xlfn.LAMBDA(_xlpm.in,SUMIF(A35:A399,"&lt;="&amp;_xlpm.in,C35:C399))),A35:A399,,1)-A35+2,"")</f>
        <v>59</v>
      </c>
      <c r="K35" s="43" t="s">
        <v>21</v>
      </c>
      <c r="L35" s="43" t="s">
        <v>22</v>
      </c>
      <c r="M35" s="43">
        <f t="shared" ca="1" si="1"/>
        <v>2001</v>
      </c>
      <c r="N35" s="44" t="s">
        <v>23</v>
      </c>
      <c r="O35" s="32" t="s">
        <v>24</v>
      </c>
      <c r="P35" s="31">
        <f t="shared" si="2"/>
        <v>44595</v>
      </c>
      <c r="Q35" s="32" t="s">
        <v>19</v>
      </c>
      <c r="R35" s="31">
        <f t="shared" si="3"/>
        <v>44714</v>
      </c>
      <c r="S35" s="32" t="s">
        <v>25</v>
      </c>
      <c r="T35" s="32">
        <f t="shared" ca="1" si="4"/>
        <v>3240</v>
      </c>
      <c r="U35" s="33" t="s">
        <v>23</v>
      </c>
      <c r="V35" s="23" t="s">
        <v>24</v>
      </c>
      <c r="W35" s="22">
        <f t="shared" si="5"/>
        <v>44595</v>
      </c>
      <c r="X35" s="23" t="s">
        <v>19</v>
      </c>
      <c r="Y35" s="22">
        <f t="shared" si="6"/>
        <v>44754</v>
      </c>
      <c r="Z35" s="23" t="s">
        <v>26</v>
      </c>
      <c r="AA35" s="23">
        <f t="shared" ca="1" si="7"/>
        <v>15562</v>
      </c>
      <c r="AB35" s="24" t="s">
        <v>23</v>
      </c>
    </row>
    <row r="36" spans="1:28">
      <c r="A36" s="7">
        <f t="shared" ref="A36:B51" si="11">A35+1</f>
        <v>35</v>
      </c>
      <c r="B36" s="8">
        <f t="shared" si="11"/>
        <v>44596</v>
      </c>
      <c r="C36" s="6">
        <v>33</v>
      </c>
      <c r="E36" s="41" t="s">
        <v>18</v>
      </c>
      <c r="F36" s="42">
        <f t="shared" si="9"/>
        <v>44596</v>
      </c>
      <c r="G36" s="43" t="s">
        <v>19</v>
      </c>
      <c r="H36" s="42" cm="1">
        <f t="array" ref="H36">IFERROR(INDEX(B36:B400,J36),"")</f>
        <v>44655</v>
      </c>
      <c r="I36" s="43" t="s">
        <v>20</v>
      </c>
      <c r="J36" s="43" cm="1">
        <f t="array" ref="J36">IFERROR(_xlfn.XLOOKUP(2000,_xlfn.BYROW(ROW(36:400),_xlfn.LAMBDA(_xlpm.in,SUMIF(A36:A400,"&lt;="&amp;_xlpm.in,C36:C400))),A36:A400,,1)-A36+2,"")</f>
        <v>60</v>
      </c>
      <c r="K36" s="43" t="s">
        <v>21</v>
      </c>
      <c r="L36" s="43" t="s">
        <v>22</v>
      </c>
      <c r="M36" s="43">
        <f t="shared" ca="1" si="1"/>
        <v>2028</v>
      </c>
      <c r="N36" s="44" t="s">
        <v>23</v>
      </c>
      <c r="O36" s="32" t="s">
        <v>24</v>
      </c>
      <c r="P36" s="31">
        <f t="shared" si="2"/>
        <v>44596</v>
      </c>
      <c r="Q36" s="32" t="s">
        <v>19</v>
      </c>
      <c r="R36" s="31">
        <f t="shared" si="3"/>
        <v>44715</v>
      </c>
      <c r="S36" s="32" t="s">
        <v>25</v>
      </c>
      <c r="T36" s="32">
        <f t="shared" ca="1" si="4"/>
        <v>3220</v>
      </c>
      <c r="U36" s="33" t="s">
        <v>23</v>
      </c>
      <c r="V36" s="23" t="s">
        <v>24</v>
      </c>
      <c r="W36" s="22">
        <f t="shared" si="5"/>
        <v>44596</v>
      </c>
      <c r="X36" s="23" t="s">
        <v>19</v>
      </c>
      <c r="Y36" s="22">
        <f t="shared" si="6"/>
        <v>44755</v>
      </c>
      <c r="Z36" s="23" t="s">
        <v>26</v>
      </c>
      <c r="AA36" s="23">
        <f t="shared" ca="1" si="7"/>
        <v>15591</v>
      </c>
      <c r="AB36" s="24" t="s">
        <v>23</v>
      </c>
    </row>
    <row r="37" spans="1:28">
      <c r="A37" s="7">
        <f t="shared" si="11"/>
        <v>36</v>
      </c>
      <c r="B37" s="8">
        <f t="shared" si="11"/>
        <v>44597</v>
      </c>
      <c r="C37" s="6">
        <v>35</v>
      </c>
      <c r="E37" s="41" t="s">
        <v>18</v>
      </c>
      <c r="F37" s="42">
        <f t="shared" si="9"/>
        <v>44597</v>
      </c>
      <c r="G37" s="43" t="s">
        <v>19</v>
      </c>
      <c r="H37" s="42" cm="1">
        <f t="array" ref="H37">IFERROR(INDEX(B37:B401,J37),"")</f>
        <v>44656</v>
      </c>
      <c r="I37" s="43" t="s">
        <v>20</v>
      </c>
      <c r="J37" s="43" cm="1">
        <f t="array" ref="J37">IFERROR(_xlfn.XLOOKUP(2000,_xlfn.BYROW(ROW(37:401),_xlfn.LAMBDA(_xlpm.in,SUMIF(A37:A401,"&lt;="&amp;_xlpm.in,C37:C401))),A37:A401,,1)-A37+2,"")</f>
        <v>60</v>
      </c>
      <c r="K37" s="43" t="s">
        <v>21</v>
      </c>
      <c r="L37" s="43" t="s">
        <v>22</v>
      </c>
      <c r="M37" s="43">
        <f t="shared" ca="1" si="1"/>
        <v>2027</v>
      </c>
      <c r="N37" s="44" t="s">
        <v>23</v>
      </c>
      <c r="O37" s="32" t="s">
        <v>24</v>
      </c>
      <c r="P37" s="31">
        <f t="shared" si="2"/>
        <v>44597</v>
      </c>
      <c r="Q37" s="32" t="s">
        <v>19</v>
      </c>
      <c r="R37" s="31">
        <f t="shared" si="3"/>
        <v>44716</v>
      </c>
      <c r="S37" s="32" t="s">
        <v>25</v>
      </c>
      <c r="T37" s="32">
        <f t="shared" ca="1" si="4"/>
        <v>3203</v>
      </c>
      <c r="U37" s="33" t="s">
        <v>23</v>
      </c>
      <c r="V37" s="23" t="s">
        <v>24</v>
      </c>
      <c r="W37" s="22">
        <f t="shared" si="5"/>
        <v>44597</v>
      </c>
      <c r="X37" s="23" t="s">
        <v>19</v>
      </c>
      <c r="Y37" s="22">
        <f t="shared" si="6"/>
        <v>44756</v>
      </c>
      <c r="Z37" s="23" t="s">
        <v>26</v>
      </c>
      <c r="AA37" s="23">
        <f t="shared" ca="1" si="7"/>
        <v>15618</v>
      </c>
      <c r="AB37" s="24" t="s">
        <v>23</v>
      </c>
    </row>
    <row r="38" spans="1:28">
      <c r="A38" s="7">
        <f t="shared" si="11"/>
        <v>37</v>
      </c>
      <c r="B38" s="8">
        <f t="shared" si="11"/>
        <v>44598</v>
      </c>
      <c r="C38" s="6">
        <v>32</v>
      </c>
      <c r="E38" s="41" t="s">
        <v>18</v>
      </c>
      <c r="F38" s="42">
        <f t="shared" si="9"/>
        <v>44598</v>
      </c>
      <c r="G38" s="43" t="s">
        <v>19</v>
      </c>
      <c r="H38" s="42" cm="1">
        <f t="array" ref="H38">IFERROR(INDEX(B38:B402,J38),"")</f>
        <v>44657</v>
      </c>
      <c r="I38" s="43" t="s">
        <v>20</v>
      </c>
      <c r="J38" s="43" cm="1">
        <f t="array" ref="J38">IFERROR(_xlfn.XLOOKUP(2000,_xlfn.BYROW(ROW(38:402),_xlfn.LAMBDA(_xlpm.in,SUMIF(A38:A402,"&lt;="&amp;_xlpm.in,C38:C402))),A38:A402,,1)-A38+2,"")</f>
        <v>60</v>
      </c>
      <c r="K38" s="43" t="s">
        <v>21</v>
      </c>
      <c r="L38" s="43" t="s">
        <v>22</v>
      </c>
      <c r="M38" s="43">
        <f t="shared" ca="1" si="1"/>
        <v>2024</v>
      </c>
      <c r="N38" s="44" t="s">
        <v>23</v>
      </c>
      <c r="O38" s="32" t="s">
        <v>24</v>
      </c>
      <c r="P38" s="31">
        <f t="shared" si="2"/>
        <v>44598</v>
      </c>
      <c r="Q38" s="32" t="s">
        <v>19</v>
      </c>
      <c r="R38" s="31">
        <f t="shared" si="3"/>
        <v>44717</v>
      </c>
      <c r="S38" s="32" t="s">
        <v>25</v>
      </c>
      <c r="T38" s="32">
        <f t="shared" ca="1" si="4"/>
        <v>3184</v>
      </c>
      <c r="U38" s="33" t="s">
        <v>23</v>
      </c>
      <c r="V38" s="23" t="s">
        <v>24</v>
      </c>
      <c r="W38" s="22">
        <f t="shared" si="5"/>
        <v>44598</v>
      </c>
      <c r="X38" s="23" t="s">
        <v>19</v>
      </c>
      <c r="Y38" s="22">
        <f t="shared" si="6"/>
        <v>44757</v>
      </c>
      <c r="Z38" s="23" t="s">
        <v>26</v>
      </c>
      <c r="AA38" s="23">
        <f t="shared" ca="1" si="7"/>
        <v>15645</v>
      </c>
      <c r="AB38" s="24" t="s">
        <v>23</v>
      </c>
    </row>
    <row r="39" spans="1:28">
      <c r="A39" s="7">
        <f t="shared" si="11"/>
        <v>38</v>
      </c>
      <c r="B39" s="8">
        <f t="shared" si="11"/>
        <v>44599</v>
      </c>
      <c r="C39" s="6">
        <v>36</v>
      </c>
      <c r="E39" s="41" t="s">
        <v>18</v>
      </c>
      <c r="F39" s="42">
        <f t="shared" si="9"/>
        <v>44599</v>
      </c>
      <c r="G39" s="43" t="s">
        <v>19</v>
      </c>
      <c r="H39" s="42" cm="1">
        <f t="array" ref="H39">IFERROR(INDEX(B39:B403,J39),"")</f>
        <v>44658</v>
      </c>
      <c r="I39" s="43" t="s">
        <v>20</v>
      </c>
      <c r="J39" s="43" cm="1">
        <f t="array" ref="J39">IFERROR(_xlfn.XLOOKUP(2000,_xlfn.BYROW(ROW(39:403),_xlfn.LAMBDA(_xlpm.in,SUMIF(A39:A403,"&lt;="&amp;_xlpm.in,C39:C403))),A39:A403,,1)-A39+2,"")</f>
        <v>60</v>
      </c>
      <c r="K39" s="43" t="s">
        <v>21</v>
      </c>
      <c r="L39" s="43" t="s">
        <v>22</v>
      </c>
      <c r="M39" s="43">
        <f t="shared" ca="1" si="1"/>
        <v>2024</v>
      </c>
      <c r="N39" s="44" t="s">
        <v>23</v>
      </c>
      <c r="O39" s="32" t="s">
        <v>24</v>
      </c>
      <c r="P39" s="31">
        <f t="shared" si="2"/>
        <v>44599</v>
      </c>
      <c r="Q39" s="32" t="s">
        <v>19</v>
      </c>
      <c r="R39" s="31">
        <f t="shared" si="3"/>
        <v>44718</v>
      </c>
      <c r="S39" s="32" t="s">
        <v>25</v>
      </c>
      <c r="T39" s="32">
        <f t="shared" ca="1" si="4"/>
        <v>3168</v>
      </c>
      <c r="U39" s="33" t="s">
        <v>23</v>
      </c>
      <c r="V39" s="23" t="s">
        <v>24</v>
      </c>
      <c r="W39" s="22">
        <f t="shared" si="5"/>
        <v>44599</v>
      </c>
      <c r="X39" s="23" t="s">
        <v>19</v>
      </c>
      <c r="Y39" s="22">
        <f t="shared" si="6"/>
        <v>44758</v>
      </c>
      <c r="Z39" s="23" t="s">
        <v>26</v>
      </c>
      <c r="AA39" s="23">
        <f t="shared" ca="1" si="7"/>
        <v>15671</v>
      </c>
      <c r="AB39" s="24" t="s">
        <v>23</v>
      </c>
    </row>
    <row r="40" spans="1:28">
      <c r="A40" s="7">
        <f t="shared" si="11"/>
        <v>39</v>
      </c>
      <c r="B40" s="8">
        <f t="shared" si="11"/>
        <v>44600</v>
      </c>
      <c r="C40" s="6">
        <v>33</v>
      </c>
      <c r="E40" s="41" t="s">
        <v>18</v>
      </c>
      <c r="F40" s="42">
        <f t="shared" si="9"/>
        <v>44600</v>
      </c>
      <c r="G40" s="43" t="s">
        <v>19</v>
      </c>
      <c r="H40" s="42" cm="1">
        <f t="array" ref="H40">IFERROR(INDEX(B40:B404,J40),"")</f>
        <v>44659</v>
      </c>
      <c r="I40" s="43" t="s">
        <v>20</v>
      </c>
      <c r="J40" s="43" cm="1">
        <f t="array" ref="J40">IFERROR(_xlfn.XLOOKUP(2000,_xlfn.BYROW(ROW(40:404),_xlfn.LAMBDA(_xlpm.in,SUMIF(A40:A404,"&lt;="&amp;_xlpm.in,C40:C404))),A40:A404,,1)-A40+2,"")</f>
        <v>60</v>
      </c>
      <c r="K40" s="43" t="s">
        <v>21</v>
      </c>
      <c r="L40" s="43" t="s">
        <v>22</v>
      </c>
      <c r="M40" s="43">
        <f t="shared" ca="1" si="1"/>
        <v>2020</v>
      </c>
      <c r="N40" s="44" t="s">
        <v>23</v>
      </c>
      <c r="O40" s="32" t="s">
        <v>24</v>
      </c>
      <c r="P40" s="31">
        <f t="shared" si="2"/>
        <v>44600</v>
      </c>
      <c r="Q40" s="32" t="s">
        <v>19</v>
      </c>
      <c r="R40" s="31">
        <f t="shared" si="3"/>
        <v>44719</v>
      </c>
      <c r="S40" s="32" t="s">
        <v>25</v>
      </c>
      <c r="T40" s="32">
        <f t="shared" ca="1" si="4"/>
        <v>3148</v>
      </c>
      <c r="U40" s="33" t="s">
        <v>23</v>
      </c>
      <c r="V40" s="23" t="s">
        <v>24</v>
      </c>
      <c r="W40" s="22">
        <f t="shared" si="5"/>
        <v>44600</v>
      </c>
      <c r="X40" s="23" t="s">
        <v>19</v>
      </c>
      <c r="Y40" s="22">
        <f t="shared" si="6"/>
        <v>44759</v>
      </c>
      <c r="Z40" s="23" t="s">
        <v>26</v>
      </c>
      <c r="AA40" s="23">
        <f t="shared" ca="1" si="7"/>
        <v>15697</v>
      </c>
      <c r="AB40" s="24" t="s">
        <v>23</v>
      </c>
    </row>
    <row r="41" spans="1:28">
      <c r="A41" s="7">
        <f t="shared" si="11"/>
        <v>40</v>
      </c>
      <c r="B41" s="8">
        <f t="shared" si="11"/>
        <v>44601</v>
      </c>
      <c r="C41" s="6">
        <v>34</v>
      </c>
      <c r="E41" s="41" t="s">
        <v>18</v>
      </c>
      <c r="F41" s="42">
        <f t="shared" si="9"/>
        <v>44601</v>
      </c>
      <c r="G41" s="43" t="s">
        <v>19</v>
      </c>
      <c r="H41" s="42" cm="1">
        <f t="array" ref="H41">IFERROR(INDEX(B41:B405,J41),"")</f>
        <v>44660</v>
      </c>
      <c r="I41" s="43" t="s">
        <v>20</v>
      </c>
      <c r="J41" s="43" cm="1">
        <f t="array" ref="J41">IFERROR(_xlfn.XLOOKUP(2000,_xlfn.BYROW(ROW(41:405),_xlfn.LAMBDA(_xlpm.in,SUMIF(A41:A405,"&lt;="&amp;_xlpm.in,C41:C405))),A41:A405,,1)-A41+2,"")</f>
        <v>60</v>
      </c>
      <c r="K41" s="43" t="s">
        <v>21</v>
      </c>
      <c r="L41" s="43" t="s">
        <v>22</v>
      </c>
      <c r="M41" s="43">
        <f t="shared" ca="1" si="1"/>
        <v>2020</v>
      </c>
      <c r="N41" s="44" t="s">
        <v>23</v>
      </c>
      <c r="O41" s="32" t="s">
        <v>24</v>
      </c>
      <c r="P41" s="31">
        <f t="shared" si="2"/>
        <v>44601</v>
      </c>
      <c r="Q41" s="32" t="s">
        <v>19</v>
      </c>
      <c r="R41" s="31">
        <f t="shared" si="3"/>
        <v>44720</v>
      </c>
      <c r="S41" s="32" t="s">
        <v>25</v>
      </c>
      <c r="T41" s="32">
        <f t="shared" ca="1" si="4"/>
        <v>3131</v>
      </c>
      <c r="U41" s="33" t="s">
        <v>23</v>
      </c>
      <c r="V41" s="23" t="s">
        <v>24</v>
      </c>
      <c r="W41" s="22">
        <f t="shared" si="5"/>
        <v>44601</v>
      </c>
      <c r="X41" s="23" t="s">
        <v>19</v>
      </c>
      <c r="Y41" s="22">
        <f t="shared" si="6"/>
        <v>44760</v>
      </c>
      <c r="Z41" s="23" t="s">
        <v>26</v>
      </c>
      <c r="AA41" s="23">
        <f t="shared" ca="1" si="7"/>
        <v>15722</v>
      </c>
      <c r="AB41" s="24" t="s">
        <v>23</v>
      </c>
    </row>
    <row r="42" spans="1:28">
      <c r="A42" s="7">
        <f t="shared" si="11"/>
        <v>41</v>
      </c>
      <c r="B42" s="8">
        <f t="shared" si="11"/>
        <v>44602</v>
      </c>
      <c r="C42" s="6">
        <v>35</v>
      </c>
      <c r="E42" s="41" t="s">
        <v>18</v>
      </c>
      <c r="F42" s="42">
        <f t="shared" si="9"/>
        <v>44602</v>
      </c>
      <c r="G42" s="43" t="s">
        <v>19</v>
      </c>
      <c r="H42" s="42" cm="1">
        <f t="array" ref="H42">IFERROR(INDEX(B42:B406,J42),"")</f>
        <v>44661</v>
      </c>
      <c r="I42" s="43" t="s">
        <v>20</v>
      </c>
      <c r="J42" s="43" cm="1">
        <f t="array" ref="J42">IFERROR(_xlfn.XLOOKUP(2000,_xlfn.BYROW(ROW(42:406),_xlfn.LAMBDA(_xlpm.in,SUMIF(A42:A406,"&lt;="&amp;_xlpm.in,C42:C406))),A42:A406,,1)-A42+2,"")</f>
        <v>60</v>
      </c>
      <c r="K42" s="43" t="s">
        <v>21</v>
      </c>
      <c r="L42" s="43" t="s">
        <v>22</v>
      </c>
      <c r="M42" s="43">
        <f t="shared" ca="1" si="1"/>
        <v>2018</v>
      </c>
      <c r="N42" s="44" t="s">
        <v>23</v>
      </c>
      <c r="O42" s="32" t="s">
        <v>24</v>
      </c>
      <c r="P42" s="31">
        <f t="shared" si="2"/>
        <v>44602</v>
      </c>
      <c r="Q42" s="32" t="s">
        <v>19</v>
      </c>
      <c r="R42" s="31">
        <f t="shared" si="3"/>
        <v>44721</v>
      </c>
      <c r="S42" s="32" t="s">
        <v>25</v>
      </c>
      <c r="T42" s="32">
        <f t="shared" ca="1" si="4"/>
        <v>3113</v>
      </c>
      <c r="U42" s="33" t="s">
        <v>23</v>
      </c>
      <c r="V42" s="23" t="s">
        <v>24</v>
      </c>
      <c r="W42" s="22">
        <f t="shared" si="5"/>
        <v>44602</v>
      </c>
      <c r="X42" s="23" t="s">
        <v>19</v>
      </c>
      <c r="Y42" s="22">
        <f t="shared" si="6"/>
        <v>44761</v>
      </c>
      <c r="Z42" s="23" t="s">
        <v>26</v>
      </c>
      <c r="AA42" s="23">
        <f t="shared" ca="1" si="7"/>
        <v>15746</v>
      </c>
      <c r="AB42" s="24" t="s">
        <v>23</v>
      </c>
    </row>
    <row r="43" spans="1:28">
      <c r="A43" s="7">
        <f t="shared" si="11"/>
        <v>42</v>
      </c>
      <c r="B43" s="8">
        <f t="shared" si="11"/>
        <v>44603</v>
      </c>
      <c r="C43" s="6">
        <v>35</v>
      </c>
      <c r="E43" s="41" t="s">
        <v>18</v>
      </c>
      <c r="F43" s="42">
        <f t="shared" si="9"/>
        <v>44603</v>
      </c>
      <c r="G43" s="43" t="s">
        <v>19</v>
      </c>
      <c r="H43" s="42" cm="1">
        <f t="array" ref="H43">IFERROR(INDEX(B43:B407,J43),"")</f>
        <v>44662</v>
      </c>
      <c r="I43" s="43" t="s">
        <v>20</v>
      </c>
      <c r="J43" s="43" cm="1">
        <f t="array" ref="J43">IFERROR(_xlfn.XLOOKUP(2000,_xlfn.BYROW(ROW(43:407),_xlfn.LAMBDA(_xlpm.in,SUMIF(A43:A407,"&lt;="&amp;_xlpm.in,C43:C407))),A43:A407,,1)-A43+2,"")</f>
        <v>60</v>
      </c>
      <c r="K43" s="43" t="s">
        <v>21</v>
      </c>
      <c r="L43" s="43" t="s">
        <v>22</v>
      </c>
      <c r="M43" s="43">
        <f t="shared" ca="1" si="1"/>
        <v>2016</v>
      </c>
      <c r="N43" s="44" t="s">
        <v>23</v>
      </c>
      <c r="O43" s="32" t="s">
        <v>24</v>
      </c>
      <c r="P43" s="31">
        <f t="shared" si="2"/>
        <v>44603</v>
      </c>
      <c r="Q43" s="32" t="s">
        <v>19</v>
      </c>
      <c r="R43" s="31">
        <f t="shared" si="3"/>
        <v>44722</v>
      </c>
      <c r="S43" s="32" t="s">
        <v>25</v>
      </c>
      <c r="T43" s="32">
        <f t="shared" ca="1" si="4"/>
        <v>3094</v>
      </c>
      <c r="U43" s="33" t="s">
        <v>23</v>
      </c>
      <c r="V43" s="23" t="s">
        <v>24</v>
      </c>
      <c r="W43" s="22">
        <f t="shared" si="5"/>
        <v>44603</v>
      </c>
      <c r="X43" s="23" t="s">
        <v>19</v>
      </c>
      <c r="Y43" s="22">
        <f t="shared" si="6"/>
        <v>44762</v>
      </c>
      <c r="Z43" s="23" t="s">
        <v>26</v>
      </c>
      <c r="AA43" s="23">
        <f t="shared" ca="1" si="7"/>
        <v>15770</v>
      </c>
      <c r="AB43" s="24" t="s">
        <v>23</v>
      </c>
    </row>
    <row r="44" spans="1:28">
      <c r="A44" s="7">
        <f t="shared" si="11"/>
        <v>43</v>
      </c>
      <c r="B44" s="8">
        <f t="shared" si="11"/>
        <v>44604</v>
      </c>
      <c r="C44" s="6">
        <v>35</v>
      </c>
      <c r="E44" s="41" t="s">
        <v>18</v>
      </c>
      <c r="F44" s="42">
        <f t="shared" si="9"/>
        <v>44604</v>
      </c>
      <c r="G44" s="43" t="s">
        <v>19</v>
      </c>
      <c r="H44" s="42" cm="1">
        <f t="array" ref="H44">IFERROR(INDEX(B44:B408,J44),"")</f>
        <v>44663</v>
      </c>
      <c r="I44" s="43" t="s">
        <v>20</v>
      </c>
      <c r="J44" s="43" cm="1">
        <f t="array" ref="J44">IFERROR(_xlfn.XLOOKUP(2000,_xlfn.BYROW(ROW(44:408),_xlfn.LAMBDA(_xlpm.in,SUMIF(A44:A408,"&lt;="&amp;_xlpm.in,C44:C408))),A44:A408,,1)-A44+2,"")</f>
        <v>60</v>
      </c>
      <c r="K44" s="43" t="s">
        <v>21</v>
      </c>
      <c r="L44" s="43" t="s">
        <v>22</v>
      </c>
      <c r="M44" s="43">
        <f t="shared" ca="1" si="1"/>
        <v>2012</v>
      </c>
      <c r="N44" s="44" t="s">
        <v>23</v>
      </c>
      <c r="O44" s="32" t="s">
        <v>24</v>
      </c>
      <c r="P44" s="31">
        <f t="shared" si="2"/>
        <v>44604</v>
      </c>
      <c r="Q44" s="32" t="s">
        <v>19</v>
      </c>
      <c r="R44" s="31">
        <f t="shared" si="3"/>
        <v>44723</v>
      </c>
      <c r="S44" s="32" t="s">
        <v>25</v>
      </c>
      <c r="T44" s="32">
        <f t="shared" ca="1" si="4"/>
        <v>3075</v>
      </c>
      <c r="U44" s="33" t="s">
        <v>23</v>
      </c>
      <c r="V44" s="23" t="s">
        <v>24</v>
      </c>
      <c r="W44" s="22">
        <f t="shared" si="5"/>
        <v>44604</v>
      </c>
      <c r="X44" s="23" t="s">
        <v>19</v>
      </c>
      <c r="Y44" s="22">
        <f t="shared" si="6"/>
        <v>44763</v>
      </c>
      <c r="Z44" s="23" t="s">
        <v>26</v>
      </c>
      <c r="AA44" s="23">
        <f t="shared" ca="1" si="7"/>
        <v>15793</v>
      </c>
      <c r="AB44" s="24" t="s">
        <v>23</v>
      </c>
    </row>
    <row r="45" spans="1:28">
      <c r="A45" s="7">
        <f t="shared" si="11"/>
        <v>44</v>
      </c>
      <c r="B45" s="8">
        <f t="shared" si="11"/>
        <v>44605</v>
      </c>
      <c r="C45" s="6">
        <v>37</v>
      </c>
      <c r="E45" s="41" t="s">
        <v>18</v>
      </c>
      <c r="F45" s="42">
        <f t="shared" si="9"/>
        <v>44605</v>
      </c>
      <c r="G45" s="43" t="s">
        <v>19</v>
      </c>
      <c r="H45" s="42" cm="1">
        <f t="array" ref="H45">IFERROR(INDEX(B45:B409,J45),"")</f>
        <v>44664</v>
      </c>
      <c r="I45" s="43" t="s">
        <v>20</v>
      </c>
      <c r="J45" s="43" cm="1">
        <f t="array" ref="J45">IFERROR(_xlfn.XLOOKUP(2000,_xlfn.BYROW(ROW(45:409),_xlfn.LAMBDA(_xlpm.in,SUMIF(A45:A409,"&lt;="&amp;_xlpm.in,C45:C409))),A45:A409,,1)-A45+2,"")</f>
        <v>60</v>
      </c>
      <c r="K45" s="43" t="s">
        <v>21</v>
      </c>
      <c r="L45" s="43" t="s">
        <v>22</v>
      </c>
      <c r="M45" s="43">
        <f t="shared" ca="1" si="1"/>
        <v>2007</v>
      </c>
      <c r="N45" s="44" t="s">
        <v>23</v>
      </c>
      <c r="O45" s="32" t="s">
        <v>24</v>
      </c>
      <c r="P45" s="31">
        <f t="shared" si="2"/>
        <v>44605</v>
      </c>
      <c r="Q45" s="32" t="s">
        <v>19</v>
      </c>
      <c r="R45" s="31">
        <f t="shared" si="3"/>
        <v>44724</v>
      </c>
      <c r="S45" s="32" t="s">
        <v>25</v>
      </c>
      <c r="T45" s="32">
        <f t="shared" ca="1" si="4"/>
        <v>3056</v>
      </c>
      <c r="U45" s="33" t="s">
        <v>23</v>
      </c>
      <c r="V45" s="23" t="s">
        <v>24</v>
      </c>
      <c r="W45" s="22">
        <f t="shared" si="5"/>
        <v>44605</v>
      </c>
      <c r="X45" s="23" t="s">
        <v>19</v>
      </c>
      <c r="Y45" s="22">
        <f t="shared" si="6"/>
        <v>44764</v>
      </c>
      <c r="Z45" s="23" t="s">
        <v>26</v>
      </c>
      <c r="AA45" s="23">
        <f t="shared" ca="1" si="7"/>
        <v>15816</v>
      </c>
      <c r="AB45" s="24" t="s">
        <v>23</v>
      </c>
    </row>
    <row r="46" spans="1:28">
      <c r="A46" s="7">
        <f t="shared" si="11"/>
        <v>45</v>
      </c>
      <c r="B46" s="8">
        <f t="shared" si="11"/>
        <v>44606</v>
      </c>
      <c r="C46" s="6">
        <v>31</v>
      </c>
      <c r="E46" s="41" t="s">
        <v>18</v>
      </c>
      <c r="F46" s="42">
        <f t="shared" si="9"/>
        <v>44606</v>
      </c>
      <c r="G46" s="43" t="s">
        <v>19</v>
      </c>
      <c r="H46" s="42" cm="1">
        <f t="array" ref="H46">IFERROR(INDEX(B46:B410,J46),"")</f>
        <v>44665</v>
      </c>
      <c r="I46" s="43" t="s">
        <v>20</v>
      </c>
      <c r="J46" s="43" cm="1">
        <f t="array" ref="J46">IFERROR(_xlfn.XLOOKUP(2000,_xlfn.BYROW(ROW(46:410),_xlfn.LAMBDA(_xlpm.in,SUMIF(A46:A410,"&lt;="&amp;_xlpm.in,C46:C410))),A46:A410,,1)-A46+2,"")</f>
        <v>60</v>
      </c>
      <c r="K46" s="43" t="s">
        <v>21</v>
      </c>
      <c r="L46" s="43" t="s">
        <v>22</v>
      </c>
      <c r="M46" s="43">
        <f t="shared" ca="1" si="1"/>
        <v>2001</v>
      </c>
      <c r="N46" s="44" t="s">
        <v>23</v>
      </c>
      <c r="O46" s="32" t="s">
        <v>24</v>
      </c>
      <c r="P46" s="31">
        <f t="shared" si="2"/>
        <v>44606</v>
      </c>
      <c r="Q46" s="32" t="s">
        <v>19</v>
      </c>
      <c r="R46" s="31">
        <f t="shared" si="3"/>
        <v>44725</v>
      </c>
      <c r="S46" s="32" t="s">
        <v>25</v>
      </c>
      <c r="T46" s="32">
        <f t="shared" ca="1" si="4"/>
        <v>3035</v>
      </c>
      <c r="U46" s="33" t="s">
        <v>23</v>
      </c>
      <c r="V46" s="23" t="s">
        <v>24</v>
      </c>
      <c r="W46" s="22">
        <f t="shared" si="5"/>
        <v>44606</v>
      </c>
      <c r="X46" s="23" t="s">
        <v>19</v>
      </c>
      <c r="Y46" s="22">
        <f t="shared" si="6"/>
        <v>44765</v>
      </c>
      <c r="Z46" s="23" t="s">
        <v>26</v>
      </c>
      <c r="AA46" s="23">
        <f t="shared" ca="1" si="7"/>
        <v>15838</v>
      </c>
      <c r="AB46" s="24" t="s">
        <v>23</v>
      </c>
    </row>
    <row r="47" spans="1:28">
      <c r="A47" s="7">
        <f t="shared" si="11"/>
        <v>46</v>
      </c>
      <c r="B47" s="8">
        <f t="shared" si="11"/>
        <v>44607</v>
      </c>
      <c r="C47" s="6">
        <v>32</v>
      </c>
      <c r="E47" s="41" t="s">
        <v>18</v>
      </c>
      <c r="F47" s="42">
        <f t="shared" si="9"/>
        <v>44607</v>
      </c>
      <c r="G47" s="43" t="s">
        <v>19</v>
      </c>
      <c r="H47" s="42" cm="1">
        <f t="array" ref="H47">IFERROR(INDEX(B47:B411,J47),"")</f>
        <v>44666</v>
      </c>
      <c r="I47" s="43" t="s">
        <v>20</v>
      </c>
      <c r="J47" s="43" cm="1">
        <f t="array" ref="J47">IFERROR(_xlfn.XLOOKUP(2000,_xlfn.BYROW(ROW(47:411),_xlfn.LAMBDA(_xlpm.in,SUMIF(A47:A411,"&lt;="&amp;_xlpm.in,C47:C411))),A47:A411,,1)-A47+2,"")</f>
        <v>60</v>
      </c>
      <c r="K47" s="43" t="s">
        <v>21</v>
      </c>
      <c r="L47" s="43" t="s">
        <v>22</v>
      </c>
      <c r="M47" s="43">
        <f t="shared" ca="1" si="1"/>
        <v>2000</v>
      </c>
      <c r="N47" s="44" t="s">
        <v>23</v>
      </c>
      <c r="O47" s="32" t="s">
        <v>24</v>
      </c>
      <c r="P47" s="31">
        <f t="shared" si="2"/>
        <v>44607</v>
      </c>
      <c r="Q47" s="32" t="s">
        <v>19</v>
      </c>
      <c r="R47" s="31">
        <f t="shared" si="3"/>
        <v>44726</v>
      </c>
      <c r="S47" s="32" t="s">
        <v>25</v>
      </c>
      <c r="T47" s="32">
        <f t="shared" ca="1" si="4"/>
        <v>3020</v>
      </c>
      <c r="U47" s="33" t="s">
        <v>23</v>
      </c>
      <c r="V47" s="23" t="s">
        <v>24</v>
      </c>
      <c r="W47" s="22">
        <f t="shared" si="5"/>
        <v>44607</v>
      </c>
      <c r="X47" s="23" t="s">
        <v>19</v>
      </c>
      <c r="Y47" s="22">
        <f t="shared" si="6"/>
        <v>44766</v>
      </c>
      <c r="Z47" s="23" t="s">
        <v>26</v>
      </c>
      <c r="AA47" s="23">
        <f t="shared" ca="1" si="7"/>
        <v>15860</v>
      </c>
      <c r="AB47" s="24" t="s">
        <v>23</v>
      </c>
    </row>
    <row r="48" spans="1:28">
      <c r="A48" s="7">
        <f t="shared" si="11"/>
        <v>47</v>
      </c>
      <c r="B48" s="8">
        <f t="shared" si="11"/>
        <v>44608</v>
      </c>
      <c r="C48" s="6">
        <v>35</v>
      </c>
      <c r="E48" s="41" t="s">
        <v>18</v>
      </c>
      <c r="F48" s="42">
        <f t="shared" si="9"/>
        <v>44608</v>
      </c>
      <c r="G48" s="43" t="s">
        <v>19</v>
      </c>
      <c r="H48" s="42" cm="1">
        <f t="array" ref="H48">IFERROR(INDEX(B48:B412,J48),"")</f>
        <v>44668</v>
      </c>
      <c r="I48" s="43" t="s">
        <v>20</v>
      </c>
      <c r="J48" s="43" cm="1">
        <f t="array" ref="J48">IFERROR(_xlfn.XLOOKUP(2000,_xlfn.BYROW(ROW(48:412),_xlfn.LAMBDA(_xlpm.in,SUMIF(A48:A412,"&lt;="&amp;_xlpm.in,C48:C412))),A48:A412,,1)-A48+2,"")</f>
        <v>61</v>
      </c>
      <c r="K48" s="43" t="s">
        <v>21</v>
      </c>
      <c r="L48" s="43" t="s">
        <v>22</v>
      </c>
      <c r="M48" s="43">
        <f t="shared" ca="1" si="1"/>
        <v>2032</v>
      </c>
      <c r="N48" s="44" t="s">
        <v>23</v>
      </c>
      <c r="O48" s="32" t="s">
        <v>24</v>
      </c>
      <c r="P48" s="31">
        <f t="shared" si="2"/>
        <v>44608</v>
      </c>
      <c r="Q48" s="32" t="s">
        <v>19</v>
      </c>
      <c r="R48" s="31">
        <f t="shared" si="3"/>
        <v>44727</v>
      </c>
      <c r="S48" s="32" t="s">
        <v>25</v>
      </c>
      <c r="T48" s="32">
        <f t="shared" ca="1" si="4"/>
        <v>3004</v>
      </c>
      <c r="U48" s="33" t="s">
        <v>23</v>
      </c>
      <c r="V48" s="23" t="s">
        <v>24</v>
      </c>
      <c r="W48" s="22">
        <f t="shared" si="5"/>
        <v>44608</v>
      </c>
      <c r="X48" s="23" t="s">
        <v>19</v>
      </c>
      <c r="Y48" s="22">
        <f t="shared" si="6"/>
        <v>44767</v>
      </c>
      <c r="Z48" s="23" t="s">
        <v>26</v>
      </c>
      <c r="AA48" s="23">
        <f t="shared" ca="1" si="7"/>
        <v>15881</v>
      </c>
      <c r="AB48" s="24" t="s">
        <v>23</v>
      </c>
    </row>
    <row r="49" spans="1:28">
      <c r="A49" s="7">
        <f t="shared" si="11"/>
        <v>48</v>
      </c>
      <c r="B49" s="8">
        <f t="shared" si="11"/>
        <v>44609</v>
      </c>
      <c r="C49" s="6">
        <v>35</v>
      </c>
      <c r="E49" s="41" t="s">
        <v>18</v>
      </c>
      <c r="F49" s="42">
        <f t="shared" si="9"/>
        <v>44609</v>
      </c>
      <c r="G49" s="43" t="s">
        <v>19</v>
      </c>
      <c r="H49" s="42" cm="1">
        <f t="array" ref="H49">IFERROR(INDEX(B49:B413,J49),"")</f>
        <v>44669</v>
      </c>
      <c r="I49" s="43" t="s">
        <v>20</v>
      </c>
      <c r="J49" s="43" cm="1">
        <f t="array" ref="J49">IFERROR(_xlfn.XLOOKUP(2000,_xlfn.BYROW(ROW(49:413),_xlfn.LAMBDA(_xlpm.in,SUMIF(A49:A413,"&lt;="&amp;_xlpm.in,C49:C413))),A49:A413,,1)-A49+2,"")</f>
        <v>61</v>
      </c>
      <c r="K49" s="43" t="s">
        <v>21</v>
      </c>
      <c r="L49" s="43" t="s">
        <v>22</v>
      </c>
      <c r="M49" s="43">
        <f t="shared" ca="1" si="1"/>
        <v>2029</v>
      </c>
      <c r="N49" s="44" t="s">
        <v>23</v>
      </c>
      <c r="O49" s="32" t="s">
        <v>24</v>
      </c>
      <c r="P49" s="31">
        <f t="shared" si="2"/>
        <v>44609</v>
      </c>
      <c r="Q49" s="32" t="s">
        <v>19</v>
      </c>
      <c r="R49" s="31">
        <f t="shared" si="3"/>
        <v>44728</v>
      </c>
      <c r="S49" s="32" t="s">
        <v>25</v>
      </c>
      <c r="T49" s="32">
        <f t="shared" ca="1" si="4"/>
        <v>2985</v>
      </c>
      <c r="U49" s="33" t="s">
        <v>23</v>
      </c>
      <c r="V49" s="23" t="s">
        <v>24</v>
      </c>
      <c r="W49" s="22">
        <f t="shared" si="5"/>
        <v>44609</v>
      </c>
      <c r="X49" s="23" t="s">
        <v>19</v>
      </c>
      <c r="Y49" s="22">
        <f t="shared" si="6"/>
        <v>44768</v>
      </c>
      <c r="Z49" s="23" t="s">
        <v>26</v>
      </c>
      <c r="AA49" s="23">
        <f t="shared" ca="1" si="7"/>
        <v>15900</v>
      </c>
      <c r="AB49" s="24" t="s">
        <v>23</v>
      </c>
    </row>
    <row r="50" spans="1:28">
      <c r="A50" s="7">
        <f t="shared" si="11"/>
        <v>49</v>
      </c>
      <c r="B50" s="8">
        <f t="shared" si="11"/>
        <v>44610</v>
      </c>
      <c r="C50" s="6">
        <v>38</v>
      </c>
      <c r="E50" s="41" t="s">
        <v>18</v>
      </c>
      <c r="F50" s="42">
        <f t="shared" si="9"/>
        <v>44610</v>
      </c>
      <c r="G50" s="43" t="s">
        <v>19</v>
      </c>
      <c r="H50" s="42" cm="1">
        <f t="array" ref="H50">IFERROR(INDEX(B50:B414,J50),"")</f>
        <v>44670</v>
      </c>
      <c r="I50" s="43" t="s">
        <v>20</v>
      </c>
      <c r="J50" s="43" cm="1">
        <f t="array" ref="J50">IFERROR(_xlfn.XLOOKUP(2000,_xlfn.BYROW(ROW(50:414),_xlfn.LAMBDA(_xlpm.in,SUMIF(A50:A414,"&lt;="&amp;_xlpm.in,C50:C414))),A50:A414,,1)-A50+2,"")</f>
        <v>61</v>
      </c>
      <c r="K50" s="43" t="s">
        <v>21</v>
      </c>
      <c r="L50" s="43" t="s">
        <v>22</v>
      </c>
      <c r="M50" s="43">
        <f t="shared" ca="1" si="1"/>
        <v>2022</v>
      </c>
      <c r="N50" s="44" t="s">
        <v>23</v>
      </c>
      <c r="O50" s="32" t="s">
        <v>24</v>
      </c>
      <c r="P50" s="31">
        <f t="shared" si="2"/>
        <v>44610</v>
      </c>
      <c r="Q50" s="32" t="s">
        <v>19</v>
      </c>
      <c r="R50" s="31">
        <f t="shared" si="3"/>
        <v>44729</v>
      </c>
      <c r="S50" s="32" t="s">
        <v>25</v>
      </c>
      <c r="T50" s="32">
        <f t="shared" ca="1" si="4"/>
        <v>2966</v>
      </c>
      <c r="U50" s="33" t="s">
        <v>23</v>
      </c>
      <c r="V50" s="23" t="s">
        <v>24</v>
      </c>
      <c r="W50" s="22">
        <f t="shared" si="5"/>
        <v>44610</v>
      </c>
      <c r="X50" s="23" t="s">
        <v>19</v>
      </c>
      <c r="Y50" s="22">
        <f t="shared" si="6"/>
        <v>44769</v>
      </c>
      <c r="Z50" s="23" t="s">
        <v>26</v>
      </c>
      <c r="AA50" s="23">
        <f t="shared" ca="1" si="7"/>
        <v>15919</v>
      </c>
      <c r="AB50" s="24" t="s">
        <v>23</v>
      </c>
    </row>
    <row r="51" spans="1:28">
      <c r="A51" s="7">
        <f t="shared" si="11"/>
        <v>50</v>
      </c>
      <c r="B51" s="8">
        <f t="shared" si="11"/>
        <v>44611</v>
      </c>
      <c r="C51" s="6">
        <v>38</v>
      </c>
      <c r="E51" s="41" t="s">
        <v>18</v>
      </c>
      <c r="F51" s="42">
        <f t="shared" si="9"/>
        <v>44611</v>
      </c>
      <c r="G51" s="43" t="s">
        <v>19</v>
      </c>
      <c r="H51" s="42" cm="1">
        <f t="array" ref="H51">IFERROR(INDEX(B51:B415,J51),"")</f>
        <v>44671</v>
      </c>
      <c r="I51" s="43" t="s">
        <v>20</v>
      </c>
      <c r="J51" s="43" cm="1">
        <f t="array" ref="J51">IFERROR(_xlfn.XLOOKUP(2000,_xlfn.BYROW(ROW(51:415),_xlfn.LAMBDA(_xlpm.in,SUMIF(A51:A415,"&lt;="&amp;_xlpm.in,C51:C415))),A51:A415,,1)-A51+2,"")</f>
        <v>61</v>
      </c>
      <c r="K51" s="43" t="s">
        <v>21</v>
      </c>
      <c r="L51" s="43" t="s">
        <v>22</v>
      </c>
      <c r="M51" s="43">
        <f t="shared" ca="1" si="1"/>
        <v>2000</v>
      </c>
      <c r="N51" s="44" t="s">
        <v>23</v>
      </c>
      <c r="O51" s="32" t="s">
        <v>24</v>
      </c>
      <c r="P51" s="31">
        <f t="shared" si="2"/>
        <v>44611</v>
      </c>
      <c r="Q51" s="32" t="s">
        <v>19</v>
      </c>
      <c r="R51" s="31">
        <f t="shared" si="3"/>
        <v>44730</v>
      </c>
      <c r="S51" s="32" t="s">
        <v>25</v>
      </c>
      <c r="T51" s="32">
        <f t="shared" ca="1" si="4"/>
        <v>2944</v>
      </c>
      <c r="U51" s="33" t="s">
        <v>23</v>
      </c>
      <c r="V51" s="23" t="s">
        <v>24</v>
      </c>
      <c r="W51" s="22">
        <f t="shared" si="5"/>
        <v>44611</v>
      </c>
      <c r="X51" s="23" t="s">
        <v>19</v>
      </c>
      <c r="Y51" s="22">
        <f t="shared" si="6"/>
        <v>44770</v>
      </c>
      <c r="Z51" s="23" t="s">
        <v>26</v>
      </c>
      <c r="AA51" s="23">
        <f t="shared" ca="1" si="7"/>
        <v>15937</v>
      </c>
      <c r="AB51" s="24" t="s">
        <v>23</v>
      </c>
    </row>
    <row r="52" spans="1:28">
      <c r="A52" s="7">
        <f t="shared" ref="A52:B67" si="12">A51+1</f>
        <v>51</v>
      </c>
      <c r="B52" s="8">
        <f t="shared" si="12"/>
        <v>44612</v>
      </c>
      <c r="C52" s="6">
        <v>37</v>
      </c>
      <c r="E52" s="41" t="s">
        <v>18</v>
      </c>
      <c r="F52" s="42">
        <f t="shared" si="9"/>
        <v>44612</v>
      </c>
      <c r="G52" s="43" t="s">
        <v>19</v>
      </c>
      <c r="H52" s="42" cm="1">
        <f t="array" ref="H52">IFERROR(INDEX(B52:B416,J52),"")</f>
        <v>44674</v>
      </c>
      <c r="I52" s="43" t="s">
        <v>20</v>
      </c>
      <c r="J52" s="43" cm="1">
        <f t="array" ref="J52">IFERROR(_xlfn.XLOOKUP(2000,_xlfn.BYROW(ROW(52:416),_xlfn.LAMBDA(_xlpm.in,SUMIF(A52:A416,"&lt;="&amp;_xlpm.in,C52:C416))),A52:A416,,1)-A52+2,"")</f>
        <v>63</v>
      </c>
      <c r="K52" s="43" t="s">
        <v>21</v>
      </c>
      <c r="L52" s="43" t="s">
        <v>22</v>
      </c>
      <c r="M52" s="43">
        <f t="shared" ca="1" si="1"/>
        <v>2010</v>
      </c>
      <c r="N52" s="44" t="s">
        <v>23</v>
      </c>
      <c r="O52" s="32" t="s">
        <v>24</v>
      </c>
      <c r="P52" s="31">
        <f t="shared" si="2"/>
        <v>44612</v>
      </c>
      <c r="Q52" s="32" t="s">
        <v>19</v>
      </c>
      <c r="R52" s="31">
        <f t="shared" si="3"/>
        <v>44731</v>
      </c>
      <c r="S52" s="32" t="s">
        <v>25</v>
      </c>
      <c r="T52" s="32">
        <f t="shared" ca="1" si="4"/>
        <v>2922</v>
      </c>
      <c r="U52" s="33" t="s">
        <v>23</v>
      </c>
      <c r="V52" s="23" t="s">
        <v>24</v>
      </c>
      <c r="W52" s="22">
        <f t="shared" si="5"/>
        <v>44612</v>
      </c>
      <c r="X52" s="23" t="s">
        <v>19</v>
      </c>
      <c r="Y52" s="22">
        <f t="shared" si="6"/>
        <v>44771</v>
      </c>
      <c r="Z52" s="23" t="s">
        <v>26</v>
      </c>
      <c r="AA52" s="23">
        <f t="shared" ca="1" si="7"/>
        <v>15954</v>
      </c>
      <c r="AB52" s="24" t="s">
        <v>23</v>
      </c>
    </row>
    <row r="53" spans="1:28">
      <c r="A53" s="7">
        <f t="shared" si="12"/>
        <v>52</v>
      </c>
      <c r="B53" s="8">
        <f t="shared" si="12"/>
        <v>44613</v>
      </c>
      <c r="C53" s="6">
        <v>34</v>
      </c>
      <c r="E53" s="41" t="s">
        <v>18</v>
      </c>
      <c r="F53" s="42">
        <f t="shared" si="9"/>
        <v>44613</v>
      </c>
      <c r="G53" s="43" t="s">
        <v>19</v>
      </c>
      <c r="H53" s="42" cm="1">
        <f t="array" ref="H53">IFERROR(INDEX(B53:B417,J53),"")</f>
        <v>44676</v>
      </c>
      <c r="I53" s="43" t="s">
        <v>20</v>
      </c>
      <c r="J53" s="43" cm="1">
        <f t="array" ref="J53">IFERROR(_xlfn.XLOOKUP(2000,_xlfn.BYROW(ROW(53:417),_xlfn.LAMBDA(_xlpm.in,SUMIF(A53:A417,"&lt;="&amp;_xlpm.in,C53:C417))),A53:A417,,1)-A53+2,"")</f>
        <v>64</v>
      </c>
      <c r="K53" s="43" t="s">
        <v>21</v>
      </c>
      <c r="L53" s="43" t="s">
        <v>22</v>
      </c>
      <c r="M53" s="43">
        <f t="shared" ca="1" si="1"/>
        <v>2005</v>
      </c>
      <c r="N53" s="44" t="s">
        <v>23</v>
      </c>
      <c r="O53" s="32" t="s">
        <v>24</v>
      </c>
      <c r="P53" s="31">
        <f t="shared" si="2"/>
        <v>44613</v>
      </c>
      <c r="Q53" s="32" t="s">
        <v>19</v>
      </c>
      <c r="R53" s="31">
        <f t="shared" si="3"/>
        <v>44732</v>
      </c>
      <c r="S53" s="32" t="s">
        <v>25</v>
      </c>
      <c r="T53" s="32">
        <f t="shared" ca="1" si="4"/>
        <v>2902</v>
      </c>
      <c r="U53" s="33" t="s">
        <v>23</v>
      </c>
      <c r="V53" s="23" t="s">
        <v>24</v>
      </c>
      <c r="W53" s="22">
        <f t="shared" si="5"/>
        <v>44613</v>
      </c>
      <c r="X53" s="23" t="s">
        <v>19</v>
      </c>
      <c r="Y53" s="22">
        <f t="shared" si="6"/>
        <v>44772</v>
      </c>
      <c r="Z53" s="23" t="s">
        <v>26</v>
      </c>
      <c r="AA53" s="23">
        <f t="shared" ca="1" si="7"/>
        <v>15969</v>
      </c>
      <c r="AB53" s="24" t="s">
        <v>23</v>
      </c>
    </row>
    <row r="54" spans="1:28">
      <c r="A54" s="7">
        <f t="shared" si="12"/>
        <v>53</v>
      </c>
      <c r="B54" s="8">
        <f t="shared" si="12"/>
        <v>44614</v>
      </c>
      <c r="C54" s="6">
        <v>34</v>
      </c>
      <c r="E54" s="41" t="s">
        <v>18</v>
      </c>
      <c r="F54" s="42">
        <f t="shared" si="9"/>
        <v>44614</v>
      </c>
      <c r="G54" s="43" t="s">
        <v>19</v>
      </c>
      <c r="H54" s="42" cm="1">
        <f t="array" ref="H54">IFERROR(INDEX(B54:B418,J54),"")</f>
        <v>44678</v>
      </c>
      <c r="I54" s="43" t="s">
        <v>20</v>
      </c>
      <c r="J54" s="43" cm="1">
        <f t="array" ref="J54">IFERROR(_xlfn.XLOOKUP(2000,_xlfn.BYROW(ROW(54:418),_xlfn.LAMBDA(_xlpm.in,SUMIF(A54:A418,"&lt;="&amp;_xlpm.in,C54:C418))),A54:A418,,1)-A54+2,"")</f>
        <v>65</v>
      </c>
      <c r="K54" s="43" t="s">
        <v>21</v>
      </c>
      <c r="L54" s="43" t="s">
        <v>22</v>
      </c>
      <c r="M54" s="43">
        <f t="shared" ca="1" si="1"/>
        <v>2003</v>
      </c>
      <c r="N54" s="44" t="s">
        <v>23</v>
      </c>
      <c r="O54" s="32" t="s">
        <v>24</v>
      </c>
      <c r="P54" s="31">
        <f t="shared" si="2"/>
        <v>44614</v>
      </c>
      <c r="Q54" s="32" t="s">
        <v>19</v>
      </c>
      <c r="R54" s="31">
        <f t="shared" si="3"/>
        <v>44733</v>
      </c>
      <c r="S54" s="32" t="s">
        <v>25</v>
      </c>
      <c r="T54" s="32">
        <f t="shared" ca="1" si="4"/>
        <v>2887</v>
      </c>
      <c r="U54" s="33" t="s">
        <v>23</v>
      </c>
      <c r="V54" s="23" t="s">
        <v>24</v>
      </c>
      <c r="W54" s="22">
        <f t="shared" si="5"/>
        <v>44614</v>
      </c>
      <c r="X54" s="23" t="s">
        <v>19</v>
      </c>
      <c r="Y54" s="22">
        <f t="shared" si="6"/>
        <v>44773</v>
      </c>
      <c r="Z54" s="23" t="s">
        <v>26</v>
      </c>
      <c r="AA54" s="23">
        <f t="shared" ca="1" si="7"/>
        <v>15982</v>
      </c>
      <c r="AB54" s="24" t="s">
        <v>23</v>
      </c>
    </row>
    <row r="55" spans="1:28">
      <c r="A55" s="7">
        <f t="shared" si="12"/>
        <v>54</v>
      </c>
      <c r="B55" s="8">
        <f t="shared" si="12"/>
        <v>44615</v>
      </c>
      <c r="C55" s="6">
        <v>36</v>
      </c>
      <c r="E55" s="41" t="s">
        <v>18</v>
      </c>
      <c r="F55" s="42">
        <f t="shared" si="9"/>
        <v>44615</v>
      </c>
      <c r="G55" s="43" t="s">
        <v>19</v>
      </c>
      <c r="H55" s="42" cm="1">
        <f t="array" ref="H55">IFERROR(INDEX(B55:B419,J55),"")</f>
        <v>44680</v>
      </c>
      <c r="I55" s="43" t="s">
        <v>20</v>
      </c>
      <c r="J55" s="43" cm="1">
        <f t="array" ref="J55">IFERROR(_xlfn.XLOOKUP(2000,_xlfn.BYROW(ROW(55:419),_xlfn.LAMBDA(_xlpm.in,SUMIF(A55:A419,"&lt;="&amp;_xlpm.in,C55:C419))),A55:A419,,1)-A55+2,"")</f>
        <v>66</v>
      </c>
      <c r="K55" s="43" t="s">
        <v>21</v>
      </c>
      <c r="L55" s="43" t="s">
        <v>22</v>
      </c>
      <c r="M55" s="43">
        <f t="shared" ca="1" si="1"/>
        <v>2001</v>
      </c>
      <c r="N55" s="44" t="s">
        <v>23</v>
      </c>
      <c r="O55" s="32" t="s">
        <v>24</v>
      </c>
      <c r="P55" s="31">
        <f t="shared" si="2"/>
        <v>44615</v>
      </c>
      <c r="Q55" s="32" t="s">
        <v>19</v>
      </c>
      <c r="R55" s="31">
        <f t="shared" si="3"/>
        <v>44734</v>
      </c>
      <c r="S55" s="32" t="s">
        <v>25</v>
      </c>
      <c r="T55" s="32">
        <f t="shared" ca="1" si="4"/>
        <v>2871</v>
      </c>
      <c r="U55" s="33" t="s">
        <v>23</v>
      </c>
      <c r="V55" s="23" t="s">
        <v>24</v>
      </c>
      <c r="W55" s="22">
        <f t="shared" si="5"/>
        <v>44615</v>
      </c>
      <c r="X55" s="23" t="s">
        <v>19</v>
      </c>
      <c r="Y55" s="22">
        <f t="shared" si="6"/>
        <v>44774</v>
      </c>
      <c r="Z55" s="23" t="s">
        <v>26</v>
      </c>
      <c r="AA55" s="23">
        <f t="shared" ca="1" si="7"/>
        <v>15994</v>
      </c>
      <c r="AB55" s="24" t="s">
        <v>23</v>
      </c>
    </row>
    <row r="56" spans="1:28">
      <c r="A56" s="7">
        <f t="shared" si="12"/>
        <v>55</v>
      </c>
      <c r="B56" s="8">
        <f t="shared" si="12"/>
        <v>44616</v>
      </c>
      <c r="C56" s="6">
        <v>37</v>
      </c>
      <c r="E56" s="41" t="s">
        <v>18</v>
      </c>
      <c r="F56" s="42">
        <f t="shared" si="9"/>
        <v>44616</v>
      </c>
      <c r="G56" s="43" t="s">
        <v>19</v>
      </c>
      <c r="H56" s="42" cm="1">
        <f t="array" ref="H56">IFERROR(INDEX(B56:B420,J56),"")</f>
        <v>44683</v>
      </c>
      <c r="I56" s="43" t="s">
        <v>20</v>
      </c>
      <c r="J56" s="43" cm="1">
        <f t="array" ref="J56">IFERROR(_xlfn.XLOOKUP(2000,_xlfn.BYROW(ROW(56:420),_xlfn.LAMBDA(_xlpm.in,SUMIF(A56:A420,"&lt;="&amp;_xlpm.in,C56:C420))),A56:A420,,1)-A56+2,"")</f>
        <v>68</v>
      </c>
      <c r="K56" s="43" t="s">
        <v>21</v>
      </c>
      <c r="L56" s="43" t="s">
        <v>22</v>
      </c>
      <c r="M56" s="43">
        <f t="shared" ca="1" si="1"/>
        <v>2013</v>
      </c>
      <c r="N56" s="44" t="s">
        <v>23</v>
      </c>
      <c r="O56" s="32" t="s">
        <v>24</v>
      </c>
      <c r="P56" s="31">
        <f t="shared" si="2"/>
        <v>44616</v>
      </c>
      <c r="Q56" s="32" t="s">
        <v>19</v>
      </c>
      <c r="R56" s="31">
        <f t="shared" si="3"/>
        <v>44735</v>
      </c>
      <c r="S56" s="32" t="s">
        <v>25</v>
      </c>
      <c r="T56" s="32">
        <f t="shared" ca="1" si="4"/>
        <v>2866</v>
      </c>
      <c r="U56" s="33" t="s">
        <v>23</v>
      </c>
      <c r="V56" s="23" t="s">
        <v>24</v>
      </c>
      <c r="W56" s="22">
        <f t="shared" si="5"/>
        <v>44616</v>
      </c>
      <c r="X56" s="23" t="s">
        <v>19</v>
      </c>
      <c r="Y56" s="22">
        <f t="shared" si="6"/>
        <v>44775</v>
      </c>
      <c r="Z56" s="23" t="s">
        <v>26</v>
      </c>
      <c r="AA56" s="23">
        <f t="shared" ca="1" si="7"/>
        <v>16005</v>
      </c>
      <c r="AB56" s="24" t="s">
        <v>23</v>
      </c>
    </row>
    <row r="57" spans="1:28">
      <c r="A57" s="7">
        <f t="shared" si="12"/>
        <v>56</v>
      </c>
      <c r="B57" s="8">
        <f t="shared" si="12"/>
        <v>44617</v>
      </c>
      <c r="C57" s="6">
        <v>37</v>
      </c>
      <c r="E57" s="41" t="s">
        <v>18</v>
      </c>
      <c r="F57" s="42">
        <f t="shared" si="9"/>
        <v>44617</v>
      </c>
      <c r="G57" s="43" t="s">
        <v>19</v>
      </c>
      <c r="H57" s="42" cm="1">
        <f t="array" ref="H57">IFERROR(INDEX(B57:B421,J57),"")</f>
        <v>44685</v>
      </c>
      <c r="I57" s="43" t="s">
        <v>20</v>
      </c>
      <c r="J57" s="43" cm="1">
        <f t="array" ref="J57">IFERROR(_xlfn.XLOOKUP(2000,_xlfn.BYROW(ROW(57:421),_xlfn.LAMBDA(_xlpm.in,SUMIF(A57:A421,"&lt;="&amp;_xlpm.in,C57:C421))),A57:A421,,1)-A57+2,"")</f>
        <v>69</v>
      </c>
      <c r="K57" s="43" t="s">
        <v>21</v>
      </c>
      <c r="L57" s="43" t="s">
        <v>22</v>
      </c>
      <c r="M57" s="43">
        <f t="shared" ca="1" si="1"/>
        <v>2008</v>
      </c>
      <c r="N57" s="44" t="s">
        <v>23</v>
      </c>
      <c r="O57" s="32" t="s">
        <v>24</v>
      </c>
      <c r="P57" s="31">
        <f t="shared" si="2"/>
        <v>44617</v>
      </c>
      <c r="Q57" s="32" t="s">
        <v>19</v>
      </c>
      <c r="R57" s="31">
        <f t="shared" si="3"/>
        <v>44736</v>
      </c>
      <c r="S57" s="32" t="s">
        <v>25</v>
      </c>
      <c r="T57" s="32">
        <f t="shared" ca="1" si="4"/>
        <v>2849</v>
      </c>
      <c r="U57" s="33" t="s">
        <v>23</v>
      </c>
      <c r="V57" s="23" t="s">
        <v>24</v>
      </c>
      <c r="W57" s="22">
        <f t="shared" si="5"/>
        <v>44617</v>
      </c>
      <c r="X57" s="23" t="s">
        <v>19</v>
      </c>
      <c r="Y57" s="22">
        <f t="shared" si="6"/>
        <v>44776</v>
      </c>
      <c r="Z57" s="23" t="s">
        <v>26</v>
      </c>
      <c r="AA57" s="23">
        <f t="shared" ca="1" si="7"/>
        <v>16013</v>
      </c>
      <c r="AB57" s="24" t="s">
        <v>23</v>
      </c>
    </row>
    <row r="58" spans="1:28">
      <c r="A58" s="7">
        <f t="shared" si="12"/>
        <v>57</v>
      </c>
      <c r="B58" s="8">
        <f t="shared" si="12"/>
        <v>44618</v>
      </c>
      <c r="C58" s="6">
        <v>37</v>
      </c>
      <c r="E58" s="41" t="s">
        <v>18</v>
      </c>
      <c r="F58" s="42">
        <f t="shared" si="9"/>
        <v>44618</v>
      </c>
      <c r="G58" s="43" t="s">
        <v>19</v>
      </c>
      <c r="H58" s="42" cm="1">
        <f t="array" ref="H58">IFERROR(INDEX(B58:B422,J58),"")</f>
        <v>44687</v>
      </c>
      <c r="I58" s="43" t="s">
        <v>20</v>
      </c>
      <c r="J58" s="43" cm="1">
        <f t="array" ref="J58">IFERROR(_xlfn.XLOOKUP(2000,_xlfn.BYROW(ROW(58:422),_xlfn.LAMBDA(_xlpm.in,SUMIF(A58:A422,"&lt;="&amp;_xlpm.in,C58:C422))),A58:A422,,1)-A58+2,"")</f>
        <v>70</v>
      </c>
      <c r="K58" s="43" t="s">
        <v>21</v>
      </c>
      <c r="L58" s="43" t="s">
        <v>22</v>
      </c>
      <c r="M58" s="43">
        <f t="shared" ca="1" si="1"/>
        <v>2003</v>
      </c>
      <c r="N58" s="44" t="s">
        <v>23</v>
      </c>
      <c r="O58" s="32" t="s">
        <v>24</v>
      </c>
      <c r="P58" s="31">
        <f t="shared" si="2"/>
        <v>44618</v>
      </c>
      <c r="Q58" s="32" t="s">
        <v>19</v>
      </c>
      <c r="R58" s="31">
        <f t="shared" si="3"/>
        <v>44737</v>
      </c>
      <c r="S58" s="32" t="s">
        <v>25</v>
      </c>
      <c r="T58" s="32">
        <f t="shared" ca="1" si="4"/>
        <v>2832</v>
      </c>
      <c r="U58" s="33" t="s">
        <v>23</v>
      </c>
      <c r="V58" s="23" t="s">
        <v>24</v>
      </c>
      <c r="W58" s="22">
        <f t="shared" si="5"/>
        <v>44618</v>
      </c>
      <c r="X58" s="23" t="s">
        <v>19</v>
      </c>
      <c r="Y58" s="22">
        <f t="shared" si="6"/>
        <v>44777</v>
      </c>
      <c r="Z58" s="23" t="s">
        <v>26</v>
      </c>
      <c r="AA58" s="23">
        <f t="shared" ca="1" si="7"/>
        <v>16020</v>
      </c>
      <c r="AB58" s="24" t="s">
        <v>23</v>
      </c>
    </row>
    <row r="59" spans="1:28">
      <c r="A59" s="7">
        <f t="shared" si="12"/>
        <v>58</v>
      </c>
      <c r="B59" s="8">
        <f t="shared" si="12"/>
        <v>44619</v>
      </c>
      <c r="C59" s="6">
        <v>36</v>
      </c>
      <c r="E59" s="41" t="s">
        <v>18</v>
      </c>
      <c r="F59" s="42">
        <f t="shared" si="9"/>
        <v>44619</v>
      </c>
      <c r="G59" s="43" t="s">
        <v>19</v>
      </c>
      <c r="H59" s="42" cm="1">
        <f t="array" ref="H59">IFERROR(INDEX(B59:B423,J59),"")</f>
        <v>44690</v>
      </c>
      <c r="I59" s="43" t="s">
        <v>20</v>
      </c>
      <c r="J59" s="43" cm="1">
        <f t="array" ref="J59">IFERROR(_xlfn.XLOOKUP(2000,_xlfn.BYROW(ROW(59:423),_xlfn.LAMBDA(_xlpm.in,SUMIF(A59:A423,"&lt;="&amp;_xlpm.in,C59:C423))),A59:A423,,1)-A59+2,"")</f>
        <v>72</v>
      </c>
      <c r="K59" s="43" t="s">
        <v>21</v>
      </c>
      <c r="L59" s="43" t="s">
        <v>22</v>
      </c>
      <c r="M59" s="43">
        <f t="shared" ca="1" si="1"/>
        <v>2014</v>
      </c>
      <c r="N59" s="44" t="s">
        <v>23</v>
      </c>
      <c r="O59" s="32" t="s">
        <v>24</v>
      </c>
      <c r="P59" s="31">
        <f t="shared" si="2"/>
        <v>44619</v>
      </c>
      <c r="Q59" s="32" t="s">
        <v>19</v>
      </c>
      <c r="R59" s="31">
        <f t="shared" si="3"/>
        <v>44738</v>
      </c>
      <c r="S59" s="32" t="s">
        <v>25</v>
      </c>
      <c r="T59" s="32">
        <f t="shared" ca="1" si="4"/>
        <v>2815</v>
      </c>
      <c r="U59" s="33" t="s">
        <v>23</v>
      </c>
      <c r="V59" s="23" t="s">
        <v>24</v>
      </c>
      <c r="W59" s="22">
        <f t="shared" si="5"/>
        <v>44619</v>
      </c>
      <c r="X59" s="23" t="s">
        <v>19</v>
      </c>
      <c r="Y59" s="22">
        <f t="shared" si="6"/>
        <v>44778</v>
      </c>
      <c r="Z59" s="23" t="s">
        <v>26</v>
      </c>
      <c r="AA59" s="23">
        <f t="shared" ca="1" si="7"/>
        <v>16025</v>
      </c>
      <c r="AB59" s="24" t="s">
        <v>23</v>
      </c>
    </row>
    <row r="60" spans="1:28">
      <c r="A60" s="7">
        <f t="shared" si="12"/>
        <v>59</v>
      </c>
      <c r="B60" s="8">
        <f t="shared" si="12"/>
        <v>44620</v>
      </c>
      <c r="C60" s="6">
        <v>32</v>
      </c>
      <c r="E60" s="41" t="s">
        <v>18</v>
      </c>
      <c r="F60" s="42">
        <f t="shared" si="9"/>
        <v>44620</v>
      </c>
      <c r="G60" s="43" t="s">
        <v>19</v>
      </c>
      <c r="H60" s="42" cm="1">
        <f t="array" ref="H60">IFERROR(INDEX(B60:B424,J60),"")</f>
        <v>44692</v>
      </c>
      <c r="I60" s="43" t="s">
        <v>20</v>
      </c>
      <c r="J60" s="43" cm="1">
        <f t="array" ref="J60">IFERROR(_xlfn.XLOOKUP(2000,_xlfn.BYROW(ROW(60:424),_xlfn.LAMBDA(_xlpm.in,SUMIF(A60:A424,"&lt;="&amp;_xlpm.in,C60:C424))),A60:A424,,1)-A60+2,"")</f>
        <v>73</v>
      </c>
      <c r="K60" s="43" t="s">
        <v>21</v>
      </c>
      <c r="L60" s="43" t="s">
        <v>22</v>
      </c>
      <c r="M60" s="43">
        <f t="shared" ca="1" si="1"/>
        <v>2010</v>
      </c>
      <c r="N60" s="44" t="s">
        <v>23</v>
      </c>
      <c r="O60" s="32" t="s">
        <v>24</v>
      </c>
      <c r="P60" s="31">
        <f t="shared" si="2"/>
        <v>44620</v>
      </c>
      <c r="Q60" s="32" t="s">
        <v>19</v>
      </c>
      <c r="R60" s="31">
        <f t="shared" si="3"/>
        <v>44739</v>
      </c>
      <c r="S60" s="32" t="s">
        <v>25</v>
      </c>
      <c r="T60" s="32">
        <f t="shared" ca="1" si="4"/>
        <v>2798</v>
      </c>
      <c r="U60" s="33" t="s">
        <v>23</v>
      </c>
      <c r="V60" s="23" t="s">
        <v>24</v>
      </c>
      <c r="W60" s="22">
        <f t="shared" si="5"/>
        <v>44620</v>
      </c>
      <c r="X60" s="23" t="s">
        <v>19</v>
      </c>
      <c r="Y60" s="22">
        <f t="shared" si="6"/>
        <v>44779</v>
      </c>
      <c r="Z60" s="23" t="s">
        <v>26</v>
      </c>
      <c r="AA60" s="23">
        <f t="shared" ca="1" si="7"/>
        <v>16028</v>
      </c>
      <c r="AB60" s="24" t="s">
        <v>23</v>
      </c>
    </row>
    <row r="61" spans="1:28">
      <c r="A61" s="7">
        <f t="shared" si="12"/>
        <v>60</v>
      </c>
      <c r="B61" s="8">
        <f t="shared" si="12"/>
        <v>44621</v>
      </c>
      <c r="C61" s="6">
        <v>31</v>
      </c>
      <c r="E61" s="41" t="s">
        <v>18</v>
      </c>
      <c r="F61" s="42">
        <f t="shared" si="9"/>
        <v>44621</v>
      </c>
      <c r="G61" s="43" t="s">
        <v>19</v>
      </c>
      <c r="H61" s="42" cm="1">
        <f t="array" ref="H61">IFERROR(INDEX(B61:B425,J61),"")</f>
        <v>44694</v>
      </c>
      <c r="I61" s="43" t="s">
        <v>20</v>
      </c>
      <c r="J61" s="43" cm="1">
        <f t="array" ref="J61">IFERROR(_xlfn.XLOOKUP(2000,_xlfn.BYROW(ROW(61:425),_xlfn.LAMBDA(_xlpm.in,SUMIF(A61:A425,"&lt;="&amp;_xlpm.in,C61:C425))),A61:A425,,1)-A61+2,"")</f>
        <v>74</v>
      </c>
      <c r="K61" s="43" t="s">
        <v>21</v>
      </c>
      <c r="L61" s="43" t="s">
        <v>22</v>
      </c>
      <c r="M61" s="43">
        <f t="shared" ca="1" si="1"/>
        <v>2010</v>
      </c>
      <c r="N61" s="44" t="s">
        <v>23</v>
      </c>
      <c r="O61" s="32" t="s">
        <v>24</v>
      </c>
      <c r="P61" s="31">
        <f t="shared" si="2"/>
        <v>44621</v>
      </c>
      <c r="Q61" s="32" t="s">
        <v>19</v>
      </c>
      <c r="R61" s="31">
        <f t="shared" si="3"/>
        <v>44740</v>
      </c>
      <c r="S61" s="32" t="s">
        <v>25</v>
      </c>
      <c r="T61" s="32">
        <f t="shared" ca="1" si="4"/>
        <v>2782</v>
      </c>
      <c r="U61" s="33" t="s">
        <v>23</v>
      </c>
      <c r="V61" s="23" t="s">
        <v>24</v>
      </c>
      <c r="W61" s="22">
        <f t="shared" si="5"/>
        <v>44621</v>
      </c>
      <c r="X61" s="23" t="s">
        <v>19</v>
      </c>
      <c r="Y61" s="22">
        <f t="shared" si="6"/>
        <v>44780</v>
      </c>
      <c r="Z61" s="23" t="s">
        <v>26</v>
      </c>
      <c r="AA61" s="23">
        <f t="shared" ca="1" si="7"/>
        <v>16029</v>
      </c>
      <c r="AB61" s="24" t="s">
        <v>23</v>
      </c>
    </row>
    <row r="62" spans="1:28">
      <c r="A62" s="7">
        <f t="shared" si="12"/>
        <v>61</v>
      </c>
      <c r="B62" s="8">
        <f t="shared" si="12"/>
        <v>44622</v>
      </c>
      <c r="C62" s="6">
        <v>32</v>
      </c>
      <c r="E62" s="41" t="s">
        <v>18</v>
      </c>
      <c r="F62" s="42">
        <f t="shared" si="9"/>
        <v>44622</v>
      </c>
      <c r="G62" s="43" t="s">
        <v>19</v>
      </c>
      <c r="H62" s="42" cm="1">
        <f t="array" ref="H62">IFERROR(INDEX(B62:B426,J62),"")</f>
        <v>44696</v>
      </c>
      <c r="I62" s="43" t="s">
        <v>20</v>
      </c>
      <c r="J62" s="43" cm="1">
        <f t="array" ref="J62">IFERROR(_xlfn.XLOOKUP(2000,_xlfn.BYROW(ROW(62:426),_xlfn.LAMBDA(_xlpm.in,SUMIF(A62:A426,"&lt;="&amp;_xlpm.in,C62:C426))),A62:A426,,1)-A62+2,"")</f>
        <v>75</v>
      </c>
      <c r="K62" s="43" t="s">
        <v>21</v>
      </c>
      <c r="L62" s="43" t="s">
        <v>22</v>
      </c>
      <c r="M62" s="43">
        <f t="shared" ca="1" si="1"/>
        <v>2011</v>
      </c>
      <c r="N62" s="44" t="s">
        <v>23</v>
      </c>
      <c r="O62" s="32" t="s">
        <v>24</v>
      </c>
      <c r="P62" s="31">
        <f t="shared" si="2"/>
        <v>44622</v>
      </c>
      <c r="Q62" s="32" t="s">
        <v>19</v>
      </c>
      <c r="R62" s="31">
        <f t="shared" si="3"/>
        <v>44741</v>
      </c>
      <c r="S62" s="32" t="s">
        <v>25</v>
      </c>
      <c r="T62" s="32">
        <f t="shared" ca="1" si="4"/>
        <v>2764</v>
      </c>
      <c r="U62" s="33" t="s">
        <v>23</v>
      </c>
      <c r="V62" s="23" t="s">
        <v>24</v>
      </c>
      <c r="W62" s="22">
        <f t="shared" si="5"/>
        <v>44622</v>
      </c>
      <c r="X62" s="23" t="s">
        <v>19</v>
      </c>
      <c r="Y62" s="22">
        <f t="shared" si="6"/>
        <v>44781</v>
      </c>
      <c r="Z62" s="23" t="s">
        <v>26</v>
      </c>
      <c r="AA62" s="23">
        <f t="shared" ca="1" si="7"/>
        <v>16028</v>
      </c>
      <c r="AB62" s="24" t="s">
        <v>23</v>
      </c>
    </row>
    <row r="63" spans="1:28">
      <c r="A63" s="7">
        <f t="shared" si="12"/>
        <v>62</v>
      </c>
      <c r="B63" s="8">
        <f t="shared" si="12"/>
        <v>44623</v>
      </c>
      <c r="C63" s="6">
        <v>31</v>
      </c>
      <c r="E63" s="41" t="s">
        <v>18</v>
      </c>
      <c r="F63" s="42">
        <f t="shared" si="9"/>
        <v>44623</v>
      </c>
      <c r="G63" s="43" t="s">
        <v>19</v>
      </c>
      <c r="H63" s="42" cm="1">
        <f t="array" ref="H63">IFERROR(INDEX(B63:B427,J63),"")</f>
        <v>44698</v>
      </c>
      <c r="I63" s="43" t="s">
        <v>20</v>
      </c>
      <c r="J63" s="43" cm="1">
        <f t="array" ref="J63">IFERROR(_xlfn.XLOOKUP(2000,_xlfn.BYROW(ROW(63:427),_xlfn.LAMBDA(_xlpm.in,SUMIF(A63:A427,"&lt;="&amp;_xlpm.in,C63:C427))),A63:A427,,1)-A63+2,"")</f>
        <v>76</v>
      </c>
      <c r="K63" s="43" t="s">
        <v>21</v>
      </c>
      <c r="L63" s="43" t="s">
        <v>22</v>
      </c>
      <c r="M63" s="43">
        <f t="shared" ca="1" si="1"/>
        <v>2011</v>
      </c>
      <c r="N63" s="44" t="s">
        <v>23</v>
      </c>
      <c r="O63" s="32" t="s">
        <v>24</v>
      </c>
      <c r="P63" s="31">
        <f t="shared" si="2"/>
        <v>44623</v>
      </c>
      <c r="Q63" s="32" t="s">
        <v>19</v>
      </c>
      <c r="R63" s="31">
        <f t="shared" si="3"/>
        <v>44742</v>
      </c>
      <c r="S63" s="32" t="s">
        <v>25</v>
      </c>
      <c r="T63" s="32">
        <f t="shared" ca="1" si="4"/>
        <v>2748</v>
      </c>
      <c r="U63" s="33" t="s">
        <v>23</v>
      </c>
      <c r="V63" s="23" t="s">
        <v>24</v>
      </c>
      <c r="W63" s="22">
        <f t="shared" si="5"/>
        <v>44623</v>
      </c>
      <c r="X63" s="23" t="s">
        <v>19</v>
      </c>
      <c r="Y63" s="22">
        <f t="shared" si="6"/>
        <v>44782</v>
      </c>
      <c r="Z63" s="23" t="s">
        <v>26</v>
      </c>
      <c r="AA63" s="23">
        <f t="shared" ca="1" si="7"/>
        <v>16026</v>
      </c>
      <c r="AB63" s="24" t="s">
        <v>23</v>
      </c>
    </row>
    <row r="64" spans="1:28">
      <c r="A64" s="7">
        <f t="shared" si="12"/>
        <v>63</v>
      </c>
      <c r="B64" s="8">
        <f t="shared" si="12"/>
        <v>44624</v>
      </c>
      <c r="C64" s="6">
        <v>34</v>
      </c>
      <c r="E64" s="41" t="s">
        <v>18</v>
      </c>
      <c r="F64" s="42">
        <f t="shared" si="9"/>
        <v>44624</v>
      </c>
      <c r="G64" s="43" t="s">
        <v>19</v>
      </c>
      <c r="H64" s="42" cm="1">
        <f t="array" ref="H64">IFERROR(INDEX(B64:B428,J64),"")</f>
        <v>44700</v>
      </c>
      <c r="I64" s="43" t="s">
        <v>20</v>
      </c>
      <c r="J64" s="43" cm="1">
        <f t="array" ref="J64">IFERROR(_xlfn.XLOOKUP(2000,_xlfn.BYROW(ROW(64:428),_xlfn.LAMBDA(_xlpm.in,SUMIF(A64:A428,"&lt;="&amp;_xlpm.in,C64:C428))),A64:A428,,1)-A64+2,"")</f>
        <v>77</v>
      </c>
      <c r="K64" s="43" t="s">
        <v>21</v>
      </c>
      <c r="L64" s="43" t="s">
        <v>22</v>
      </c>
      <c r="M64" s="43">
        <f t="shared" ca="1" si="1"/>
        <v>2012</v>
      </c>
      <c r="N64" s="44" t="s">
        <v>23</v>
      </c>
      <c r="O64" s="32" t="s">
        <v>24</v>
      </c>
      <c r="P64" s="31">
        <f t="shared" si="2"/>
        <v>44624</v>
      </c>
      <c r="Q64" s="32" t="s">
        <v>19</v>
      </c>
      <c r="R64" s="31">
        <f t="shared" si="3"/>
        <v>44743</v>
      </c>
      <c r="S64" s="32" t="s">
        <v>25</v>
      </c>
      <c r="T64" s="32">
        <f t="shared" ca="1" si="4"/>
        <v>2735</v>
      </c>
      <c r="U64" s="33" t="s">
        <v>23</v>
      </c>
      <c r="V64" s="23" t="s">
        <v>24</v>
      </c>
      <c r="W64" s="22">
        <f t="shared" si="5"/>
        <v>44624</v>
      </c>
      <c r="X64" s="23" t="s">
        <v>19</v>
      </c>
      <c r="Y64" s="22">
        <f t="shared" si="6"/>
        <v>44783</v>
      </c>
      <c r="Z64" s="23" t="s">
        <v>26</v>
      </c>
      <c r="AA64" s="23">
        <f t="shared" ca="1" si="7"/>
        <v>16022</v>
      </c>
      <c r="AB64" s="24" t="s">
        <v>23</v>
      </c>
    </row>
    <row r="65" spans="1:28">
      <c r="A65" s="7">
        <f t="shared" si="12"/>
        <v>64</v>
      </c>
      <c r="B65" s="8">
        <f t="shared" si="12"/>
        <v>44625</v>
      </c>
      <c r="C65" s="6">
        <v>35</v>
      </c>
      <c r="E65" s="41" t="s">
        <v>18</v>
      </c>
      <c r="F65" s="42">
        <f t="shared" si="9"/>
        <v>44625</v>
      </c>
      <c r="G65" s="43" t="s">
        <v>19</v>
      </c>
      <c r="H65" s="42" cm="1">
        <f t="array" ref="H65">IFERROR(INDEX(B65:B429,J65),"")</f>
        <v>44702</v>
      </c>
      <c r="I65" s="43" t="s">
        <v>20</v>
      </c>
      <c r="J65" s="43" cm="1">
        <f t="array" ref="J65">IFERROR(_xlfn.XLOOKUP(2000,_xlfn.BYROW(ROW(65:429),_xlfn.LAMBDA(_xlpm.in,SUMIF(A65:A429,"&lt;="&amp;_xlpm.in,C65:C429))),A65:A429,,1)-A65+2,"")</f>
        <v>78</v>
      </c>
      <c r="K65" s="43" t="s">
        <v>21</v>
      </c>
      <c r="L65" s="43" t="s">
        <v>22</v>
      </c>
      <c r="M65" s="43">
        <f t="shared" ca="1" si="1"/>
        <v>2010</v>
      </c>
      <c r="N65" s="44" t="s">
        <v>23</v>
      </c>
      <c r="O65" s="32" t="s">
        <v>24</v>
      </c>
      <c r="P65" s="31">
        <f t="shared" si="2"/>
        <v>44625</v>
      </c>
      <c r="Q65" s="32" t="s">
        <v>19</v>
      </c>
      <c r="R65" s="31">
        <f t="shared" si="3"/>
        <v>44744</v>
      </c>
      <c r="S65" s="32" t="s">
        <v>25</v>
      </c>
      <c r="T65" s="32">
        <f t="shared" ca="1" si="4"/>
        <v>2718</v>
      </c>
      <c r="U65" s="33" t="s">
        <v>23</v>
      </c>
      <c r="V65" s="23" t="s">
        <v>24</v>
      </c>
      <c r="W65" s="22">
        <f t="shared" si="5"/>
        <v>44625</v>
      </c>
      <c r="X65" s="23" t="s">
        <v>19</v>
      </c>
      <c r="Y65" s="22">
        <f t="shared" si="6"/>
        <v>44784</v>
      </c>
      <c r="Z65" s="23" t="s">
        <v>26</v>
      </c>
      <c r="AA65" s="23">
        <f t="shared" ca="1" si="7"/>
        <v>16017</v>
      </c>
      <c r="AB65" s="24" t="s">
        <v>23</v>
      </c>
    </row>
    <row r="66" spans="1:28">
      <c r="A66" s="7">
        <f t="shared" si="12"/>
        <v>65</v>
      </c>
      <c r="B66" s="8">
        <f t="shared" si="12"/>
        <v>44626</v>
      </c>
      <c r="C66" s="6">
        <v>36</v>
      </c>
      <c r="E66" s="41" t="s">
        <v>18</v>
      </c>
      <c r="F66" s="42">
        <f t="shared" si="9"/>
        <v>44626</v>
      </c>
      <c r="G66" s="43" t="s">
        <v>19</v>
      </c>
      <c r="H66" s="42" cm="1">
        <f t="array" ref="H66">IFERROR(INDEX(B66:B430,J66),"")</f>
        <v>44704</v>
      </c>
      <c r="I66" s="43" t="s">
        <v>20</v>
      </c>
      <c r="J66" s="43" cm="1">
        <f t="array" ref="J66">IFERROR(_xlfn.XLOOKUP(2000,_xlfn.BYROW(ROW(66:430),_xlfn.LAMBDA(_xlpm.in,SUMIF(A66:A430,"&lt;="&amp;_xlpm.in,C66:C430))),A66:A430,,1)-A66+2,"")</f>
        <v>79</v>
      </c>
      <c r="K66" s="43" t="s">
        <v>21</v>
      </c>
      <c r="L66" s="43" t="s">
        <v>22</v>
      </c>
      <c r="M66" s="43">
        <f t="shared" ca="1" si="1"/>
        <v>2007</v>
      </c>
      <c r="N66" s="44" t="s">
        <v>23</v>
      </c>
      <c r="O66" s="32" t="s">
        <v>24</v>
      </c>
      <c r="P66" s="31">
        <f t="shared" si="2"/>
        <v>44626</v>
      </c>
      <c r="Q66" s="32" t="s">
        <v>19</v>
      </c>
      <c r="R66" s="31">
        <f t="shared" si="3"/>
        <v>44745</v>
      </c>
      <c r="S66" s="32" t="s">
        <v>25</v>
      </c>
      <c r="T66" s="32">
        <f t="shared" ca="1" si="4"/>
        <v>2701</v>
      </c>
      <c r="U66" s="33" t="s">
        <v>23</v>
      </c>
      <c r="V66" s="23" t="s">
        <v>24</v>
      </c>
      <c r="W66" s="22">
        <f t="shared" si="5"/>
        <v>44626</v>
      </c>
      <c r="X66" s="23" t="s">
        <v>19</v>
      </c>
      <c r="Y66" s="22">
        <f t="shared" si="6"/>
        <v>44785</v>
      </c>
      <c r="Z66" s="23" t="s">
        <v>26</v>
      </c>
      <c r="AA66" s="23">
        <f t="shared" ca="1" si="7"/>
        <v>16011</v>
      </c>
      <c r="AB66" s="24" t="s">
        <v>23</v>
      </c>
    </row>
    <row r="67" spans="1:28">
      <c r="A67" s="7">
        <f t="shared" si="12"/>
        <v>66</v>
      </c>
      <c r="B67" s="8">
        <f t="shared" si="12"/>
        <v>44627</v>
      </c>
      <c r="C67" s="6">
        <v>34</v>
      </c>
      <c r="E67" s="41" t="s">
        <v>18</v>
      </c>
      <c r="F67" s="42">
        <f t="shared" si="9"/>
        <v>44627</v>
      </c>
      <c r="G67" s="43" t="s">
        <v>19</v>
      </c>
      <c r="H67" s="42" cm="1">
        <f t="array" ref="H67">IFERROR(INDEX(B67:B431,J67),"")</f>
        <v>44706</v>
      </c>
      <c r="I67" s="43" t="s">
        <v>20</v>
      </c>
      <c r="J67" s="43" cm="1">
        <f t="array" ref="J67">IFERROR(_xlfn.XLOOKUP(2000,_xlfn.BYROW(ROW(67:431),_xlfn.LAMBDA(_xlpm.in,SUMIF(A67:A431,"&lt;="&amp;_xlpm.in,C67:C431))),A67:A431,,1)-A67+2,"")</f>
        <v>80</v>
      </c>
      <c r="K67" s="43" t="s">
        <v>21</v>
      </c>
      <c r="L67" s="43" t="s">
        <v>22</v>
      </c>
      <c r="M67" s="43">
        <f t="shared" ref="M67:M130" ca="1" si="13">IFERROR(SUM(OFFSET(C67,0,0,J67)),"")</f>
        <v>2003</v>
      </c>
      <c r="N67" s="44" t="s">
        <v>23</v>
      </c>
      <c r="O67" s="32" t="s">
        <v>24</v>
      </c>
      <c r="P67" s="31">
        <f t="shared" ref="P67:P130" si="14">B67</f>
        <v>44627</v>
      </c>
      <c r="Q67" s="32" t="s">
        <v>19</v>
      </c>
      <c r="R67" s="31">
        <f t="shared" ref="R67:R130" si="15">INDEX(B67:B431,120)</f>
        <v>44746</v>
      </c>
      <c r="S67" s="32" t="s">
        <v>25</v>
      </c>
      <c r="T67" s="32">
        <f t="shared" ref="T67:T130" ca="1" si="16">SUM(OFFSET(C67,0,0,120))</f>
        <v>2685</v>
      </c>
      <c r="U67" s="33" t="s">
        <v>23</v>
      </c>
      <c r="V67" s="23" t="s">
        <v>24</v>
      </c>
      <c r="W67" s="22">
        <f t="shared" ref="W67:W130" si="17">B67</f>
        <v>44627</v>
      </c>
      <c r="X67" s="23" t="s">
        <v>19</v>
      </c>
      <c r="Y67" s="22">
        <f t="shared" ref="Y67:Y130" si="18">INDEX(B67:B431,160)</f>
        <v>44786</v>
      </c>
      <c r="Z67" s="23" t="s">
        <v>26</v>
      </c>
      <c r="AA67" s="23">
        <f t="shared" ref="AA67:AA130" ca="1" si="19">SUM(OFFSET(J67,0,0,160))</f>
        <v>16003</v>
      </c>
      <c r="AB67" s="24" t="s">
        <v>23</v>
      </c>
    </row>
    <row r="68" spans="1:28">
      <c r="A68" s="7">
        <f t="shared" ref="A68:B83" si="20">A67+1</f>
        <v>67</v>
      </c>
      <c r="B68" s="8">
        <f t="shared" si="20"/>
        <v>44628</v>
      </c>
      <c r="C68" s="6">
        <v>35</v>
      </c>
      <c r="E68" s="41" t="s">
        <v>18</v>
      </c>
      <c r="F68" s="42">
        <f t="shared" si="9"/>
        <v>44628</v>
      </c>
      <c r="G68" s="43" t="s">
        <v>19</v>
      </c>
      <c r="H68" s="42" cm="1">
        <f t="array" ref="H68">IFERROR(INDEX(B68:B432,J68),"")</f>
        <v>44708</v>
      </c>
      <c r="I68" s="43" t="s">
        <v>20</v>
      </c>
      <c r="J68" s="43" cm="1">
        <f t="array" ref="J68">IFERROR(_xlfn.XLOOKUP(2000,_xlfn.BYROW(ROW(68:432),_xlfn.LAMBDA(_xlpm.in,SUMIF(A68:A432,"&lt;="&amp;_xlpm.in,C68:C432))),A68:A432,,1)-A68+2,"")</f>
        <v>81</v>
      </c>
      <c r="K68" s="43" t="s">
        <v>21</v>
      </c>
      <c r="L68" s="43" t="s">
        <v>22</v>
      </c>
      <c r="M68" s="43">
        <f t="shared" ca="1" si="13"/>
        <v>2001</v>
      </c>
      <c r="N68" s="44" t="s">
        <v>23</v>
      </c>
      <c r="O68" s="32" t="s">
        <v>24</v>
      </c>
      <c r="P68" s="31">
        <f t="shared" si="14"/>
        <v>44628</v>
      </c>
      <c r="Q68" s="32" t="s">
        <v>19</v>
      </c>
      <c r="R68" s="31">
        <f t="shared" si="15"/>
        <v>44747</v>
      </c>
      <c r="S68" s="32" t="s">
        <v>25</v>
      </c>
      <c r="T68" s="32">
        <f t="shared" ca="1" si="16"/>
        <v>2670</v>
      </c>
      <c r="U68" s="33" t="s">
        <v>23</v>
      </c>
      <c r="V68" s="23" t="s">
        <v>24</v>
      </c>
      <c r="W68" s="22">
        <f t="shared" si="17"/>
        <v>44628</v>
      </c>
      <c r="X68" s="23" t="s">
        <v>19</v>
      </c>
      <c r="Y68" s="22">
        <f t="shared" si="18"/>
        <v>44787</v>
      </c>
      <c r="Z68" s="23" t="s">
        <v>26</v>
      </c>
      <c r="AA68" s="23">
        <f t="shared" ca="1" si="19"/>
        <v>15994</v>
      </c>
      <c r="AB68" s="24" t="s">
        <v>23</v>
      </c>
    </row>
    <row r="69" spans="1:28">
      <c r="A69" s="7">
        <f t="shared" si="20"/>
        <v>68</v>
      </c>
      <c r="B69" s="8">
        <f t="shared" si="20"/>
        <v>44629</v>
      </c>
      <c r="C69" s="6">
        <v>37</v>
      </c>
      <c r="E69" s="41" t="s">
        <v>18</v>
      </c>
      <c r="F69" s="42">
        <f t="shared" si="9"/>
        <v>44629</v>
      </c>
      <c r="G69" s="43" t="s">
        <v>19</v>
      </c>
      <c r="H69" s="42" cm="1">
        <f t="array" ref="H69">IFERROR(INDEX(B69:B433,J69),"")</f>
        <v>44711</v>
      </c>
      <c r="I69" s="43" t="s">
        <v>20</v>
      </c>
      <c r="J69" s="43" cm="1">
        <f t="array" ref="J69">IFERROR(_xlfn.XLOOKUP(2000,_xlfn.BYROW(ROW(69:433),_xlfn.LAMBDA(_xlpm.in,SUMIF(A69:A433,"&lt;="&amp;_xlpm.in,C69:C433))),A69:A433,,1)-A69+2,"")</f>
        <v>83</v>
      </c>
      <c r="K69" s="43" t="s">
        <v>21</v>
      </c>
      <c r="L69" s="43" t="s">
        <v>22</v>
      </c>
      <c r="M69" s="43">
        <f t="shared" ca="1" si="13"/>
        <v>2014</v>
      </c>
      <c r="N69" s="44" t="s">
        <v>23</v>
      </c>
      <c r="O69" s="32" t="s">
        <v>24</v>
      </c>
      <c r="P69" s="31">
        <f t="shared" si="14"/>
        <v>44629</v>
      </c>
      <c r="Q69" s="32" t="s">
        <v>19</v>
      </c>
      <c r="R69" s="31">
        <f t="shared" si="15"/>
        <v>44748</v>
      </c>
      <c r="S69" s="32" t="s">
        <v>25</v>
      </c>
      <c r="T69" s="32">
        <f t="shared" ca="1" si="16"/>
        <v>2650</v>
      </c>
      <c r="U69" s="33" t="s">
        <v>23</v>
      </c>
      <c r="V69" s="23" t="s">
        <v>24</v>
      </c>
      <c r="W69" s="22">
        <f t="shared" si="17"/>
        <v>44629</v>
      </c>
      <c r="X69" s="23" t="s">
        <v>19</v>
      </c>
      <c r="Y69" s="22">
        <f t="shared" si="18"/>
        <v>44788</v>
      </c>
      <c r="Z69" s="23" t="s">
        <v>26</v>
      </c>
      <c r="AA69" s="23">
        <f t="shared" ca="1" si="19"/>
        <v>15983</v>
      </c>
      <c r="AB69" s="24" t="s">
        <v>23</v>
      </c>
    </row>
    <row r="70" spans="1:28">
      <c r="A70" s="7">
        <f t="shared" si="20"/>
        <v>69</v>
      </c>
      <c r="B70" s="8">
        <f t="shared" si="20"/>
        <v>44630</v>
      </c>
      <c r="C70" s="6">
        <v>35</v>
      </c>
      <c r="E70" s="41" t="s">
        <v>18</v>
      </c>
      <c r="F70" s="42">
        <f t="shared" si="9"/>
        <v>44630</v>
      </c>
      <c r="G70" s="43" t="s">
        <v>19</v>
      </c>
      <c r="H70" s="42" cm="1">
        <f t="array" ref="H70">IFERROR(INDEX(B70:B434,J70),"")</f>
        <v>44713</v>
      </c>
      <c r="I70" s="43" t="s">
        <v>20</v>
      </c>
      <c r="J70" s="43" cm="1">
        <f t="array" ref="J70">IFERROR(_xlfn.XLOOKUP(2000,_xlfn.BYROW(ROW(70:434),_xlfn.LAMBDA(_xlpm.in,SUMIF(A70:A434,"&lt;="&amp;_xlpm.in,C70:C434))),A70:A434,,1)-A70+2,"")</f>
        <v>84</v>
      </c>
      <c r="K70" s="43" t="s">
        <v>21</v>
      </c>
      <c r="L70" s="43" t="s">
        <v>22</v>
      </c>
      <c r="M70" s="43">
        <f t="shared" ca="1" si="13"/>
        <v>2009</v>
      </c>
      <c r="N70" s="44" t="s">
        <v>23</v>
      </c>
      <c r="O70" s="32" t="s">
        <v>24</v>
      </c>
      <c r="P70" s="31">
        <f t="shared" si="14"/>
        <v>44630</v>
      </c>
      <c r="Q70" s="32" t="s">
        <v>19</v>
      </c>
      <c r="R70" s="31">
        <f t="shared" si="15"/>
        <v>44749</v>
      </c>
      <c r="S70" s="32" t="s">
        <v>25</v>
      </c>
      <c r="T70" s="32">
        <f t="shared" ca="1" si="16"/>
        <v>2624</v>
      </c>
      <c r="U70" s="33" t="s">
        <v>23</v>
      </c>
      <c r="V70" s="23" t="s">
        <v>24</v>
      </c>
      <c r="W70" s="22">
        <f t="shared" si="17"/>
        <v>44630</v>
      </c>
      <c r="X70" s="23" t="s">
        <v>19</v>
      </c>
      <c r="Y70" s="22">
        <f t="shared" si="18"/>
        <v>44789</v>
      </c>
      <c r="Z70" s="23" t="s">
        <v>26</v>
      </c>
      <c r="AA70" s="23">
        <f t="shared" ca="1" si="19"/>
        <v>15970</v>
      </c>
      <c r="AB70" s="24" t="s">
        <v>23</v>
      </c>
    </row>
    <row r="71" spans="1:28">
      <c r="A71" s="7">
        <f t="shared" si="20"/>
        <v>70</v>
      </c>
      <c r="B71" s="8">
        <f t="shared" si="20"/>
        <v>44631</v>
      </c>
      <c r="C71" s="6">
        <v>29</v>
      </c>
      <c r="E71" s="41" t="s">
        <v>18</v>
      </c>
      <c r="F71" s="42">
        <f t="shared" si="9"/>
        <v>44631</v>
      </c>
      <c r="G71" s="43" t="s">
        <v>19</v>
      </c>
      <c r="H71" s="42" cm="1">
        <f t="array" ref="H71">IFERROR(INDEX(B71:B435,J71),"")</f>
        <v>44715</v>
      </c>
      <c r="I71" s="43" t="s">
        <v>20</v>
      </c>
      <c r="J71" s="43" cm="1">
        <f t="array" ref="J71">IFERROR(_xlfn.XLOOKUP(2000,_xlfn.BYROW(ROW(71:435),_xlfn.LAMBDA(_xlpm.in,SUMIF(A71:A435,"&lt;="&amp;_xlpm.in,C71:C435))),A71:A435,,1)-A71+2,"")</f>
        <v>85</v>
      </c>
      <c r="K71" s="43" t="s">
        <v>21</v>
      </c>
      <c r="L71" s="43" t="s">
        <v>22</v>
      </c>
      <c r="M71" s="43">
        <f t="shared" ca="1" si="13"/>
        <v>2006</v>
      </c>
      <c r="N71" s="44" t="s">
        <v>23</v>
      </c>
      <c r="O71" s="32" t="s">
        <v>24</v>
      </c>
      <c r="P71" s="31">
        <f t="shared" si="14"/>
        <v>44631</v>
      </c>
      <c r="Q71" s="32" t="s">
        <v>19</v>
      </c>
      <c r="R71" s="31">
        <f t="shared" si="15"/>
        <v>44750</v>
      </c>
      <c r="S71" s="32" t="s">
        <v>25</v>
      </c>
      <c r="T71" s="32">
        <f t="shared" ca="1" si="16"/>
        <v>2600</v>
      </c>
      <c r="U71" s="33" t="s">
        <v>23</v>
      </c>
      <c r="V71" s="23" t="s">
        <v>24</v>
      </c>
      <c r="W71" s="22">
        <f t="shared" si="17"/>
        <v>44631</v>
      </c>
      <c r="X71" s="23" t="s">
        <v>19</v>
      </c>
      <c r="Y71" s="22">
        <f t="shared" si="18"/>
        <v>44790</v>
      </c>
      <c r="Z71" s="23" t="s">
        <v>26</v>
      </c>
      <c r="AA71" s="23">
        <f t="shared" ca="1" si="19"/>
        <v>15956</v>
      </c>
      <c r="AB71" s="24" t="s">
        <v>23</v>
      </c>
    </row>
    <row r="72" spans="1:28">
      <c r="A72" s="7">
        <f t="shared" si="20"/>
        <v>71</v>
      </c>
      <c r="B72" s="8">
        <f t="shared" si="20"/>
        <v>44632</v>
      </c>
      <c r="C72" s="6">
        <v>31</v>
      </c>
      <c r="E72" s="41" t="s">
        <v>18</v>
      </c>
      <c r="F72" s="42">
        <f t="shared" si="9"/>
        <v>44632</v>
      </c>
      <c r="G72" s="43" t="s">
        <v>19</v>
      </c>
      <c r="H72" s="42" cm="1">
        <f t="array" ref="H72">IFERROR(INDEX(B72:B436,J72),"")</f>
        <v>44717</v>
      </c>
      <c r="I72" s="43" t="s">
        <v>20</v>
      </c>
      <c r="J72" s="43" cm="1">
        <f t="array" ref="J72">IFERROR(_xlfn.XLOOKUP(2000,_xlfn.BYROW(ROW(72:436),_xlfn.LAMBDA(_xlpm.in,SUMIF(A72:A436,"&lt;="&amp;_xlpm.in,C72:C436))),A72:A436,,1)-A72+2,"")</f>
        <v>86</v>
      </c>
      <c r="K72" s="43" t="s">
        <v>21</v>
      </c>
      <c r="L72" s="43" t="s">
        <v>22</v>
      </c>
      <c r="M72" s="43">
        <f t="shared" ca="1" si="13"/>
        <v>2009</v>
      </c>
      <c r="N72" s="44" t="s">
        <v>23</v>
      </c>
      <c r="O72" s="32" t="s">
        <v>24</v>
      </c>
      <c r="P72" s="31">
        <f t="shared" si="14"/>
        <v>44632</v>
      </c>
      <c r="Q72" s="32" t="s">
        <v>19</v>
      </c>
      <c r="R72" s="31">
        <f t="shared" si="15"/>
        <v>44751</v>
      </c>
      <c r="S72" s="32" t="s">
        <v>25</v>
      </c>
      <c r="T72" s="32">
        <f t="shared" ca="1" si="16"/>
        <v>2584</v>
      </c>
      <c r="U72" s="33" t="s">
        <v>23</v>
      </c>
      <c r="V72" s="23" t="s">
        <v>24</v>
      </c>
      <c r="W72" s="22">
        <f t="shared" si="17"/>
        <v>44632</v>
      </c>
      <c r="X72" s="23" t="s">
        <v>19</v>
      </c>
      <c r="Y72" s="22">
        <f t="shared" si="18"/>
        <v>44791</v>
      </c>
      <c r="Z72" s="23" t="s">
        <v>26</v>
      </c>
      <c r="AA72" s="23">
        <f t="shared" ca="1" si="19"/>
        <v>15940</v>
      </c>
      <c r="AB72" s="24" t="s">
        <v>23</v>
      </c>
    </row>
    <row r="73" spans="1:28">
      <c r="A73" s="7">
        <f t="shared" si="20"/>
        <v>72</v>
      </c>
      <c r="B73" s="8">
        <f t="shared" si="20"/>
        <v>44633</v>
      </c>
      <c r="C73" s="6">
        <v>31</v>
      </c>
      <c r="E73" s="41" t="s">
        <v>18</v>
      </c>
      <c r="F73" s="42">
        <f t="shared" si="9"/>
        <v>44633</v>
      </c>
      <c r="G73" s="43" t="s">
        <v>19</v>
      </c>
      <c r="H73" s="42" cm="1">
        <f t="array" ref="H73">IFERROR(INDEX(B73:B437,J73),"")</f>
        <v>44719</v>
      </c>
      <c r="I73" s="43" t="s">
        <v>20</v>
      </c>
      <c r="J73" s="43" cm="1">
        <f t="array" ref="J73">IFERROR(_xlfn.XLOOKUP(2000,_xlfn.BYROW(ROW(73:437),_xlfn.LAMBDA(_xlpm.in,SUMIF(A73:A437,"&lt;="&amp;_xlpm.in,C73:C437))),A73:A437,,1)-A73+2,"")</f>
        <v>87</v>
      </c>
      <c r="K73" s="43" t="s">
        <v>21</v>
      </c>
      <c r="L73" s="43" t="s">
        <v>22</v>
      </c>
      <c r="M73" s="43">
        <f t="shared" ca="1" si="13"/>
        <v>2010</v>
      </c>
      <c r="N73" s="44" t="s">
        <v>23</v>
      </c>
      <c r="O73" s="32" t="s">
        <v>24</v>
      </c>
      <c r="P73" s="31">
        <f t="shared" si="14"/>
        <v>44633</v>
      </c>
      <c r="Q73" s="32" t="s">
        <v>19</v>
      </c>
      <c r="R73" s="31">
        <f t="shared" si="15"/>
        <v>44752</v>
      </c>
      <c r="S73" s="32" t="s">
        <v>25</v>
      </c>
      <c r="T73" s="32">
        <f t="shared" ca="1" si="16"/>
        <v>2565</v>
      </c>
      <c r="U73" s="33" t="s">
        <v>23</v>
      </c>
      <c r="V73" s="23" t="s">
        <v>24</v>
      </c>
      <c r="W73" s="22">
        <f t="shared" si="17"/>
        <v>44633</v>
      </c>
      <c r="X73" s="23" t="s">
        <v>19</v>
      </c>
      <c r="Y73" s="22">
        <f t="shared" si="18"/>
        <v>44792</v>
      </c>
      <c r="Z73" s="23" t="s">
        <v>26</v>
      </c>
      <c r="AA73" s="23">
        <f t="shared" ca="1" si="19"/>
        <v>15923</v>
      </c>
      <c r="AB73" s="24" t="s">
        <v>23</v>
      </c>
    </row>
    <row r="74" spans="1:28">
      <c r="A74" s="7">
        <f t="shared" si="20"/>
        <v>73</v>
      </c>
      <c r="B74" s="8">
        <f t="shared" si="20"/>
        <v>44634</v>
      </c>
      <c r="C74" s="6">
        <v>30</v>
      </c>
      <c r="E74" s="41" t="s">
        <v>18</v>
      </c>
      <c r="F74" s="42">
        <f t="shared" ref="F74:F137" si="21">B74</f>
        <v>44634</v>
      </c>
      <c r="G74" s="43" t="s">
        <v>19</v>
      </c>
      <c r="H74" s="42" cm="1">
        <f t="array" ref="H74">IFERROR(INDEX(B74:B438,J74),"")</f>
        <v>44721</v>
      </c>
      <c r="I74" s="43" t="s">
        <v>20</v>
      </c>
      <c r="J74" s="43" cm="1">
        <f t="array" ref="J74">IFERROR(_xlfn.XLOOKUP(2000,_xlfn.BYROW(ROW(74:438),_xlfn.LAMBDA(_xlpm.in,SUMIF(A74:A438,"&lt;="&amp;_xlpm.in,C74:C438))),A74:A438,,1)-A74+2,"")</f>
        <v>88</v>
      </c>
      <c r="K74" s="43" t="s">
        <v>21</v>
      </c>
      <c r="L74" s="43" t="s">
        <v>22</v>
      </c>
      <c r="M74" s="43">
        <f t="shared" ca="1" si="13"/>
        <v>2011</v>
      </c>
      <c r="N74" s="44" t="s">
        <v>23</v>
      </c>
      <c r="O74" s="32" t="s">
        <v>24</v>
      </c>
      <c r="P74" s="31">
        <f t="shared" si="14"/>
        <v>44634</v>
      </c>
      <c r="Q74" s="32" t="s">
        <v>19</v>
      </c>
      <c r="R74" s="31">
        <f t="shared" si="15"/>
        <v>44753</v>
      </c>
      <c r="S74" s="32" t="s">
        <v>25</v>
      </c>
      <c r="T74" s="32">
        <f t="shared" ca="1" si="16"/>
        <v>2549</v>
      </c>
      <c r="U74" s="33" t="s">
        <v>23</v>
      </c>
      <c r="V74" s="23" t="s">
        <v>24</v>
      </c>
      <c r="W74" s="22">
        <f t="shared" si="17"/>
        <v>44634</v>
      </c>
      <c r="X74" s="23" t="s">
        <v>19</v>
      </c>
      <c r="Y74" s="22">
        <f t="shared" si="18"/>
        <v>44793</v>
      </c>
      <c r="Z74" s="23" t="s">
        <v>26</v>
      </c>
      <c r="AA74" s="23">
        <f t="shared" ca="1" si="19"/>
        <v>15905</v>
      </c>
      <c r="AB74" s="24" t="s">
        <v>23</v>
      </c>
    </row>
    <row r="75" spans="1:28">
      <c r="A75" s="7">
        <f t="shared" si="20"/>
        <v>74</v>
      </c>
      <c r="B75" s="8">
        <f t="shared" si="20"/>
        <v>44635</v>
      </c>
      <c r="C75" s="6">
        <v>32</v>
      </c>
      <c r="E75" s="41" t="s">
        <v>18</v>
      </c>
      <c r="F75" s="42">
        <f t="shared" si="21"/>
        <v>44635</v>
      </c>
      <c r="G75" s="43" t="s">
        <v>19</v>
      </c>
      <c r="H75" s="42" cm="1">
        <f t="array" ref="H75">IFERROR(INDEX(B75:B439,J75),"")</f>
        <v>44723</v>
      </c>
      <c r="I75" s="43" t="s">
        <v>20</v>
      </c>
      <c r="J75" s="43" cm="1">
        <f t="array" ref="J75">IFERROR(_xlfn.XLOOKUP(2000,_xlfn.BYROW(ROW(75:439),_xlfn.LAMBDA(_xlpm.in,SUMIF(A75:A439,"&lt;="&amp;_xlpm.in,C75:C439))),A75:A439,,1)-A75+2,"")</f>
        <v>89</v>
      </c>
      <c r="K75" s="43" t="s">
        <v>21</v>
      </c>
      <c r="L75" s="43" t="s">
        <v>22</v>
      </c>
      <c r="M75" s="43">
        <f t="shared" ca="1" si="13"/>
        <v>2013</v>
      </c>
      <c r="N75" s="44" t="s">
        <v>23</v>
      </c>
      <c r="O75" s="32" t="s">
        <v>24</v>
      </c>
      <c r="P75" s="31">
        <f t="shared" si="14"/>
        <v>44635</v>
      </c>
      <c r="Q75" s="32" t="s">
        <v>19</v>
      </c>
      <c r="R75" s="31">
        <f t="shared" si="15"/>
        <v>44754</v>
      </c>
      <c r="S75" s="32" t="s">
        <v>25</v>
      </c>
      <c r="T75" s="32">
        <f t="shared" ca="1" si="16"/>
        <v>2536</v>
      </c>
      <c r="U75" s="33" t="s">
        <v>23</v>
      </c>
      <c r="V75" s="23" t="s">
        <v>24</v>
      </c>
      <c r="W75" s="22">
        <f t="shared" si="17"/>
        <v>44635</v>
      </c>
      <c r="X75" s="23" t="s">
        <v>19</v>
      </c>
      <c r="Y75" s="22">
        <f t="shared" si="18"/>
        <v>44794</v>
      </c>
      <c r="Z75" s="23" t="s">
        <v>26</v>
      </c>
      <c r="AA75" s="23">
        <f t="shared" ca="1" si="19"/>
        <v>15885</v>
      </c>
      <c r="AB75" s="24" t="s">
        <v>23</v>
      </c>
    </row>
    <row r="76" spans="1:28">
      <c r="A76" s="7">
        <f t="shared" si="20"/>
        <v>75</v>
      </c>
      <c r="B76" s="8">
        <f t="shared" si="20"/>
        <v>44636</v>
      </c>
      <c r="C76" s="6">
        <v>34</v>
      </c>
      <c r="E76" s="41" t="s">
        <v>18</v>
      </c>
      <c r="F76" s="42">
        <f t="shared" si="21"/>
        <v>44636</v>
      </c>
      <c r="G76" s="43" t="s">
        <v>19</v>
      </c>
      <c r="H76" s="42" cm="1">
        <f t="array" ref="H76">IFERROR(INDEX(B76:B440,J76),"")</f>
        <v>44725</v>
      </c>
      <c r="I76" s="43" t="s">
        <v>20</v>
      </c>
      <c r="J76" s="43" cm="1">
        <f t="array" ref="J76">IFERROR(_xlfn.XLOOKUP(2000,_xlfn.BYROW(ROW(76:440),_xlfn.LAMBDA(_xlpm.in,SUMIF(A76:A440,"&lt;="&amp;_xlpm.in,C76:C440))),A76:A440,,1)-A76+2,"")</f>
        <v>90</v>
      </c>
      <c r="K76" s="43" t="s">
        <v>21</v>
      </c>
      <c r="L76" s="43" t="s">
        <v>22</v>
      </c>
      <c r="M76" s="43">
        <f t="shared" ca="1" si="13"/>
        <v>2013</v>
      </c>
      <c r="N76" s="44" t="s">
        <v>23</v>
      </c>
      <c r="O76" s="32" t="s">
        <v>24</v>
      </c>
      <c r="P76" s="31">
        <f t="shared" si="14"/>
        <v>44636</v>
      </c>
      <c r="Q76" s="32" t="s">
        <v>19</v>
      </c>
      <c r="R76" s="31">
        <f t="shared" si="15"/>
        <v>44755</v>
      </c>
      <c r="S76" s="32" t="s">
        <v>25</v>
      </c>
      <c r="T76" s="32">
        <f t="shared" ca="1" si="16"/>
        <v>2519</v>
      </c>
      <c r="U76" s="33" t="s">
        <v>23</v>
      </c>
      <c r="V76" s="23" t="s">
        <v>24</v>
      </c>
      <c r="W76" s="22">
        <f t="shared" si="17"/>
        <v>44636</v>
      </c>
      <c r="X76" s="23" t="s">
        <v>19</v>
      </c>
      <c r="Y76" s="22">
        <f t="shared" si="18"/>
        <v>44795</v>
      </c>
      <c r="Z76" s="23" t="s">
        <v>26</v>
      </c>
      <c r="AA76" s="23">
        <f t="shared" ca="1" si="19"/>
        <v>15864</v>
      </c>
      <c r="AB76" s="24" t="s">
        <v>23</v>
      </c>
    </row>
    <row r="77" spans="1:28">
      <c r="A77" s="7">
        <f t="shared" si="20"/>
        <v>76</v>
      </c>
      <c r="B77" s="8">
        <f t="shared" si="20"/>
        <v>44637</v>
      </c>
      <c r="C77" s="6">
        <v>34</v>
      </c>
      <c r="E77" s="41" t="s">
        <v>18</v>
      </c>
      <c r="F77" s="42">
        <f t="shared" si="21"/>
        <v>44637</v>
      </c>
      <c r="G77" s="43" t="s">
        <v>19</v>
      </c>
      <c r="H77" s="42" cm="1">
        <f t="array" ref="H77">IFERROR(INDEX(B77:B441,J77),"")</f>
        <v>44727</v>
      </c>
      <c r="I77" s="43" t="s">
        <v>20</v>
      </c>
      <c r="J77" s="43" cm="1">
        <f t="array" ref="J77">IFERROR(_xlfn.XLOOKUP(2000,_xlfn.BYROW(ROW(77:441),_xlfn.LAMBDA(_xlpm.in,SUMIF(A77:A441,"&lt;="&amp;_xlpm.in,C77:C441))),A77:A441,,1)-A77+2,"")</f>
        <v>91</v>
      </c>
      <c r="K77" s="43" t="s">
        <v>21</v>
      </c>
      <c r="L77" s="43" t="s">
        <v>22</v>
      </c>
      <c r="M77" s="43">
        <f t="shared" ca="1" si="13"/>
        <v>2011</v>
      </c>
      <c r="N77" s="44" t="s">
        <v>23</v>
      </c>
      <c r="O77" s="32" t="s">
        <v>24</v>
      </c>
      <c r="P77" s="31">
        <f t="shared" si="14"/>
        <v>44637</v>
      </c>
      <c r="Q77" s="32" t="s">
        <v>19</v>
      </c>
      <c r="R77" s="31">
        <f t="shared" si="15"/>
        <v>44756</v>
      </c>
      <c r="S77" s="32" t="s">
        <v>25</v>
      </c>
      <c r="T77" s="32">
        <f t="shared" ca="1" si="16"/>
        <v>2503</v>
      </c>
      <c r="U77" s="33" t="s">
        <v>23</v>
      </c>
      <c r="V77" s="23" t="s">
        <v>24</v>
      </c>
      <c r="W77" s="22">
        <f t="shared" si="17"/>
        <v>44637</v>
      </c>
      <c r="X77" s="23" t="s">
        <v>19</v>
      </c>
      <c r="Y77" s="22">
        <f t="shared" si="18"/>
        <v>44796</v>
      </c>
      <c r="Z77" s="23" t="s">
        <v>26</v>
      </c>
      <c r="AA77" s="23">
        <f t="shared" ca="1" si="19"/>
        <v>15841</v>
      </c>
      <c r="AB77" s="24" t="s">
        <v>23</v>
      </c>
    </row>
    <row r="78" spans="1:28">
      <c r="A78" s="7">
        <f t="shared" si="20"/>
        <v>77</v>
      </c>
      <c r="B78" s="8">
        <f t="shared" si="20"/>
        <v>44638</v>
      </c>
      <c r="C78" s="6">
        <v>35</v>
      </c>
      <c r="E78" s="41" t="s">
        <v>18</v>
      </c>
      <c r="F78" s="42">
        <f t="shared" si="21"/>
        <v>44638</v>
      </c>
      <c r="G78" s="43" t="s">
        <v>19</v>
      </c>
      <c r="H78" s="42" cm="1">
        <f t="array" ref="H78">IFERROR(INDEX(B78:B442,J78),"")</f>
        <v>44729</v>
      </c>
      <c r="I78" s="43" t="s">
        <v>20</v>
      </c>
      <c r="J78" s="43" cm="1">
        <f t="array" ref="J78">IFERROR(_xlfn.XLOOKUP(2000,_xlfn.BYROW(ROW(78:442),_xlfn.LAMBDA(_xlpm.in,SUMIF(A78:A442,"&lt;="&amp;_xlpm.in,C78:C442))),A78:A442,,1)-A78+2,"")</f>
        <v>92</v>
      </c>
      <c r="K78" s="43" t="s">
        <v>21</v>
      </c>
      <c r="L78" s="43" t="s">
        <v>22</v>
      </c>
      <c r="M78" s="43">
        <f t="shared" ca="1" si="13"/>
        <v>2009</v>
      </c>
      <c r="N78" s="44" t="s">
        <v>23</v>
      </c>
      <c r="O78" s="32" t="s">
        <v>24</v>
      </c>
      <c r="P78" s="31">
        <f t="shared" si="14"/>
        <v>44638</v>
      </c>
      <c r="Q78" s="32" t="s">
        <v>19</v>
      </c>
      <c r="R78" s="31">
        <f t="shared" si="15"/>
        <v>44757</v>
      </c>
      <c r="S78" s="32" t="s">
        <v>25</v>
      </c>
      <c r="T78" s="32">
        <f t="shared" ca="1" si="16"/>
        <v>2487</v>
      </c>
      <c r="U78" s="33" t="s">
        <v>23</v>
      </c>
      <c r="V78" s="23" t="s">
        <v>24</v>
      </c>
      <c r="W78" s="22">
        <f t="shared" si="17"/>
        <v>44638</v>
      </c>
      <c r="X78" s="23" t="s">
        <v>19</v>
      </c>
      <c r="Y78" s="22">
        <f t="shared" si="18"/>
        <v>44797</v>
      </c>
      <c r="Z78" s="23" t="s">
        <v>26</v>
      </c>
      <c r="AA78" s="23">
        <f t="shared" ca="1" si="19"/>
        <v>15817</v>
      </c>
      <c r="AB78" s="24" t="s">
        <v>23</v>
      </c>
    </row>
    <row r="79" spans="1:28">
      <c r="A79" s="7">
        <f t="shared" si="20"/>
        <v>78</v>
      </c>
      <c r="B79" s="8">
        <f t="shared" si="20"/>
        <v>44639</v>
      </c>
      <c r="C79" s="6">
        <v>35</v>
      </c>
      <c r="E79" s="41" t="s">
        <v>18</v>
      </c>
      <c r="F79" s="42">
        <f t="shared" si="21"/>
        <v>44639</v>
      </c>
      <c r="G79" s="43" t="s">
        <v>19</v>
      </c>
      <c r="H79" s="42" cm="1">
        <f t="array" ref="H79">IFERROR(INDEX(B79:B443,J79),"")</f>
        <v>44731</v>
      </c>
      <c r="I79" s="43" t="s">
        <v>20</v>
      </c>
      <c r="J79" s="43" cm="1">
        <f t="array" ref="J79">IFERROR(_xlfn.XLOOKUP(2000,_xlfn.BYROW(ROW(79:443),_xlfn.LAMBDA(_xlpm.in,SUMIF(A79:A443,"&lt;="&amp;_xlpm.in,C79:C443))),A79:A443,,1)-A79+2,"")</f>
        <v>93</v>
      </c>
      <c r="K79" s="43" t="s">
        <v>21</v>
      </c>
      <c r="L79" s="43" t="s">
        <v>22</v>
      </c>
      <c r="M79" s="43">
        <f t="shared" ca="1" si="13"/>
        <v>2006</v>
      </c>
      <c r="N79" s="44" t="s">
        <v>23</v>
      </c>
      <c r="O79" s="32" t="s">
        <v>24</v>
      </c>
      <c r="P79" s="31">
        <f t="shared" si="14"/>
        <v>44639</v>
      </c>
      <c r="Q79" s="32" t="s">
        <v>19</v>
      </c>
      <c r="R79" s="31">
        <f t="shared" si="15"/>
        <v>44758</v>
      </c>
      <c r="S79" s="32" t="s">
        <v>25</v>
      </c>
      <c r="T79" s="32">
        <f t="shared" ca="1" si="16"/>
        <v>2470</v>
      </c>
      <c r="U79" s="33" t="s">
        <v>23</v>
      </c>
      <c r="V79" s="23" t="s">
        <v>24</v>
      </c>
      <c r="W79" s="22">
        <f t="shared" si="17"/>
        <v>44639</v>
      </c>
      <c r="X79" s="23" t="s">
        <v>19</v>
      </c>
      <c r="Y79" s="22">
        <f t="shared" si="18"/>
        <v>44798</v>
      </c>
      <c r="Z79" s="23" t="s">
        <v>26</v>
      </c>
      <c r="AA79" s="23">
        <f t="shared" ca="1" si="19"/>
        <v>15792</v>
      </c>
      <c r="AB79" s="24" t="s">
        <v>23</v>
      </c>
    </row>
    <row r="80" spans="1:28">
      <c r="A80" s="7">
        <f t="shared" si="20"/>
        <v>79</v>
      </c>
      <c r="B80" s="8">
        <f t="shared" si="20"/>
        <v>44640</v>
      </c>
      <c r="C80" s="6">
        <v>31</v>
      </c>
      <c r="E80" s="41" t="s">
        <v>18</v>
      </c>
      <c r="F80" s="42">
        <f t="shared" si="21"/>
        <v>44640</v>
      </c>
      <c r="G80" s="43" t="s">
        <v>19</v>
      </c>
      <c r="H80" s="42" cm="1">
        <f t="array" ref="H80">IFERROR(INDEX(B80:B444,J80),"")</f>
        <v>44733</v>
      </c>
      <c r="I80" s="43" t="s">
        <v>20</v>
      </c>
      <c r="J80" s="43" cm="1">
        <f t="array" ref="J80">IFERROR(_xlfn.XLOOKUP(2000,_xlfn.BYROW(ROW(80:444),_xlfn.LAMBDA(_xlpm.in,SUMIF(A80:A444,"&lt;="&amp;_xlpm.in,C80:C444))),A80:A444,,1)-A80+2,"")</f>
        <v>94</v>
      </c>
      <c r="K80" s="43" t="s">
        <v>21</v>
      </c>
      <c r="L80" s="43" t="s">
        <v>22</v>
      </c>
      <c r="M80" s="43">
        <f t="shared" ca="1" si="13"/>
        <v>2007</v>
      </c>
      <c r="N80" s="44" t="s">
        <v>23</v>
      </c>
      <c r="O80" s="32" t="s">
        <v>24</v>
      </c>
      <c r="P80" s="31">
        <f t="shared" si="14"/>
        <v>44640</v>
      </c>
      <c r="Q80" s="32" t="s">
        <v>19</v>
      </c>
      <c r="R80" s="31">
        <f t="shared" si="15"/>
        <v>44759</v>
      </c>
      <c r="S80" s="32" t="s">
        <v>25</v>
      </c>
      <c r="T80" s="32">
        <f t="shared" ca="1" si="16"/>
        <v>2453</v>
      </c>
      <c r="U80" s="33" t="s">
        <v>23</v>
      </c>
      <c r="V80" s="23" t="s">
        <v>24</v>
      </c>
      <c r="W80" s="22">
        <f t="shared" si="17"/>
        <v>44640</v>
      </c>
      <c r="X80" s="23" t="s">
        <v>19</v>
      </c>
      <c r="Y80" s="22">
        <f t="shared" si="18"/>
        <v>44799</v>
      </c>
      <c r="Z80" s="23" t="s">
        <v>26</v>
      </c>
      <c r="AA80" s="23">
        <f t="shared" ca="1" si="19"/>
        <v>15765</v>
      </c>
      <c r="AB80" s="24" t="s">
        <v>23</v>
      </c>
    </row>
    <row r="81" spans="1:28">
      <c r="A81" s="7">
        <f t="shared" si="20"/>
        <v>80</v>
      </c>
      <c r="B81" s="8">
        <f t="shared" si="20"/>
        <v>44641</v>
      </c>
      <c r="C81" s="6">
        <v>33</v>
      </c>
      <c r="E81" s="41" t="s">
        <v>18</v>
      </c>
      <c r="F81" s="42">
        <f t="shared" si="21"/>
        <v>44641</v>
      </c>
      <c r="G81" s="43" t="s">
        <v>19</v>
      </c>
      <c r="H81" s="42" cm="1">
        <f t="array" ref="H81">IFERROR(INDEX(B81:B445,J81),"")</f>
        <v>44735</v>
      </c>
      <c r="I81" s="43" t="s">
        <v>20</v>
      </c>
      <c r="J81" s="43" cm="1">
        <f t="array" ref="J81">IFERROR(_xlfn.XLOOKUP(2000,_xlfn.BYROW(ROW(81:445),_xlfn.LAMBDA(_xlpm.in,SUMIF(A81:A445,"&lt;="&amp;_xlpm.in,C81:C445))),A81:A445,,1)-A81+2,"")</f>
        <v>95</v>
      </c>
      <c r="K81" s="43" t="s">
        <v>21</v>
      </c>
      <c r="L81" s="43" t="s">
        <v>22</v>
      </c>
      <c r="M81" s="43">
        <f t="shared" ca="1" si="13"/>
        <v>2025</v>
      </c>
      <c r="N81" s="44" t="s">
        <v>23</v>
      </c>
      <c r="O81" s="32" t="s">
        <v>24</v>
      </c>
      <c r="P81" s="31">
        <f t="shared" si="14"/>
        <v>44641</v>
      </c>
      <c r="Q81" s="32" t="s">
        <v>19</v>
      </c>
      <c r="R81" s="31">
        <f t="shared" si="15"/>
        <v>44760</v>
      </c>
      <c r="S81" s="32" t="s">
        <v>25</v>
      </c>
      <c r="T81" s="32">
        <f t="shared" ca="1" si="16"/>
        <v>2438</v>
      </c>
      <c r="U81" s="33" t="s">
        <v>23</v>
      </c>
      <c r="V81" s="23" t="s">
        <v>24</v>
      </c>
      <c r="W81" s="22">
        <f t="shared" si="17"/>
        <v>44641</v>
      </c>
      <c r="X81" s="23" t="s">
        <v>19</v>
      </c>
      <c r="Y81" s="22">
        <f t="shared" si="18"/>
        <v>44800</v>
      </c>
      <c r="Z81" s="23" t="s">
        <v>26</v>
      </c>
      <c r="AA81" s="23">
        <f t="shared" ca="1" si="19"/>
        <v>15736</v>
      </c>
      <c r="AB81" s="24" t="s">
        <v>23</v>
      </c>
    </row>
    <row r="82" spans="1:28">
      <c r="A82" s="7">
        <f t="shared" si="20"/>
        <v>81</v>
      </c>
      <c r="B82" s="8">
        <f t="shared" si="20"/>
        <v>44642</v>
      </c>
      <c r="C82" s="6">
        <v>35</v>
      </c>
      <c r="E82" s="41" t="s">
        <v>18</v>
      </c>
      <c r="F82" s="42">
        <f t="shared" si="21"/>
        <v>44642</v>
      </c>
      <c r="G82" s="43" t="s">
        <v>19</v>
      </c>
      <c r="H82" s="42" cm="1">
        <f t="array" ref="H82">IFERROR(INDEX(B82:B446,J82),"")</f>
        <v>44736</v>
      </c>
      <c r="I82" s="43" t="s">
        <v>20</v>
      </c>
      <c r="J82" s="43" cm="1">
        <f t="array" ref="J82">IFERROR(_xlfn.XLOOKUP(2000,_xlfn.BYROW(ROW(82:446),_xlfn.LAMBDA(_xlpm.in,SUMIF(A82:A446,"&lt;="&amp;_xlpm.in,C82:C446))),A82:A446,,1)-A82+2,"")</f>
        <v>95</v>
      </c>
      <c r="K82" s="43" t="s">
        <v>21</v>
      </c>
      <c r="L82" s="43" t="s">
        <v>22</v>
      </c>
      <c r="M82" s="43">
        <f t="shared" ca="1" si="13"/>
        <v>2012</v>
      </c>
      <c r="N82" s="44" t="s">
        <v>23</v>
      </c>
      <c r="O82" s="32" t="s">
        <v>24</v>
      </c>
      <c r="P82" s="31">
        <f t="shared" si="14"/>
        <v>44642</v>
      </c>
      <c r="Q82" s="32" t="s">
        <v>19</v>
      </c>
      <c r="R82" s="31">
        <f t="shared" si="15"/>
        <v>44761</v>
      </c>
      <c r="S82" s="32" t="s">
        <v>25</v>
      </c>
      <c r="T82" s="32">
        <f t="shared" ca="1" si="16"/>
        <v>2421</v>
      </c>
      <c r="U82" s="33" t="s">
        <v>23</v>
      </c>
      <c r="V82" s="23" t="s">
        <v>24</v>
      </c>
      <c r="W82" s="22">
        <f t="shared" si="17"/>
        <v>44642</v>
      </c>
      <c r="X82" s="23" t="s">
        <v>19</v>
      </c>
      <c r="Y82" s="22">
        <f t="shared" si="18"/>
        <v>44801</v>
      </c>
      <c r="Z82" s="23" t="s">
        <v>26</v>
      </c>
      <c r="AA82" s="23">
        <f t="shared" ca="1" si="19"/>
        <v>15706</v>
      </c>
      <c r="AB82" s="24" t="s">
        <v>23</v>
      </c>
    </row>
    <row r="83" spans="1:28">
      <c r="A83" s="7">
        <f t="shared" si="20"/>
        <v>82</v>
      </c>
      <c r="B83" s="8">
        <f t="shared" si="20"/>
        <v>44643</v>
      </c>
      <c r="C83" s="6">
        <v>34</v>
      </c>
      <c r="E83" s="41" t="s">
        <v>18</v>
      </c>
      <c r="F83" s="42">
        <f t="shared" si="21"/>
        <v>44643</v>
      </c>
      <c r="G83" s="43" t="s">
        <v>19</v>
      </c>
      <c r="H83" s="42" cm="1">
        <f t="array" ref="H83">IFERROR(INDEX(B83:B447,J83),"")</f>
        <v>44738</v>
      </c>
      <c r="I83" s="43" t="s">
        <v>20</v>
      </c>
      <c r="J83" s="43" cm="1">
        <f t="array" ref="J83">IFERROR(_xlfn.XLOOKUP(2000,_xlfn.BYROW(ROW(83:447),_xlfn.LAMBDA(_xlpm.in,SUMIF(A83:A447,"&lt;="&amp;_xlpm.in,C83:C447))),A83:A447,,1)-A83+2,"")</f>
        <v>96</v>
      </c>
      <c r="K83" s="43" t="s">
        <v>21</v>
      </c>
      <c r="L83" s="43" t="s">
        <v>22</v>
      </c>
      <c r="M83" s="43">
        <f t="shared" ca="1" si="13"/>
        <v>2017</v>
      </c>
      <c r="N83" s="44" t="s">
        <v>23</v>
      </c>
      <c r="O83" s="32" t="s">
        <v>24</v>
      </c>
      <c r="P83" s="31">
        <f t="shared" si="14"/>
        <v>44643</v>
      </c>
      <c r="Q83" s="32" t="s">
        <v>19</v>
      </c>
      <c r="R83" s="31">
        <f t="shared" si="15"/>
        <v>44762</v>
      </c>
      <c r="S83" s="32" t="s">
        <v>25</v>
      </c>
      <c r="T83" s="32">
        <f t="shared" ca="1" si="16"/>
        <v>2398</v>
      </c>
      <c r="U83" s="33" t="s">
        <v>23</v>
      </c>
      <c r="V83" s="23" t="s">
        <v>24</v>
      </c>
      <c r="W83" s="22">
        <f t="shared" si="17"/>
        <v>44643</v>
      </c>
      <c r="X83" s="23" t="s">
        <v>19</v>
      </c>
      <c r="Y83" s="22">
        <f t="shared" si="18"/>
        <v>44802</v>
      </c>
      <c r="Z83" s="23" t="s">
        <v>26</v>
      </c>
      <c r="AA83" s="23">
        <f t="shared" ca="1" si="19"/>
        <v>15675</v>
      </c>
      <c r="AB83" s="24" t="s">
        <v>23</v>
      </c>
    </row>
    <row r="84" spans="1:28">
      <c r="A84" s="7">
        <f t="shared" ref="A84:B99" si="22">A83+1</f>
        <v>83</v>
      </c>
      <c r="B84" s="8">
        <f t="shared" si="22"/>
        <v>44644</v>
      </c>
      <c r="C84" s="6">
        <v>30</v>
      </c>
      <c r="E84" s="41" t="s">
        <v>18</v>
      </c>
      <c r="F84" s="42">
        <f t="shared" si="21"/>
        <v>44644</v>
      </c>
      <c r="G84" s="43" t="s">
        <v>19</v>
      </c>
      <c r="H84" s="42" cm="1">
        <f t="array" ref="H84">IFERROR(INDEX(B84:B448,J84),"")</f>
        <v>44739</v>
      </c>
      <c r="I84" s="43" t="s">
        <v>20</v>
      </c>
      <c r="J84" s="43" cm="1">
        <f t="array" ref="J84">IFERROR(_xlfn.XLOOKUP(2000,_xlfn.BYROW(ROW(84:448),_xlfn.LAMBDA(_xlpm.in,SUMIF(A84:A448,"&lt;="&amp;_xlpm.in,C84:C448))),A84:A448,,1)-A84+2,"")</f>
        <v>96</v>
      </c>
      <c r="K84" s="43" t="s">
        <v>21</v>
      </c>
      <c r="L84" s="43" t="s">
        <v>22</v>
      </c>
      <c r="M84" s="43">
        <f t="shared" ca="1" si="13"/>
        <v>2002</v>
      </c>
      <c r="N84" s="44" t="s">
        <v>23</v>
      </c>
      <c r="O84" s="32" t="s">
        <v>24</v>
      </c>
      <c r="P84" s="31">
        <f t="shared" si="14"/>
        <v>44644</v>
      </c>
      <c r="Q84" s="32" t="s">
        <v>19</v>
      </c>
      <c r="R84" s="31">
        <f t="shared" si="15"/>
        <v>44763</v>
      </c>
      <c r="S84" s="32" t="s">
        <v>25</v>
      </c>
      <c r="T84" s="32">
        <f t="shared" ca="1" si="16"/>
        <v>2382</v>
      </c>
      <c r="U84" s="33" t="s">
        <v>23</v>
      </c>
      <c r="V84" s="23" t="s">
        <v>24</v>
      </c>
      <c r="W84" s="22">
        <f t="shared" si="17"/>
        <v>44644</v>
      </c>
      <c r="X84" s="23" t="s">
        <v>19</v>
      </c>
      <c r="Y84" s="22">
        <f t="shared" si="18"/>
        <v>44803</v>
      </c>
      <c r="Z84" s="23" t="s">
        <v>26</v>
      </c>
      <c r="AA84" s="23">
        <f t="shared" ca="1" si="19"/>
        <v>15643</v>
      </c>
      <c r="AB84" s="24" t="s">
        <v>23</v>
      </c>
    </row>
    <row r="85" spans="1:28">
      <c r="A85" s="7">
        <f t="shared" si="22"/>
        <v>84</v>
      </c>
      <c r="B85" s="8">
        <f t="shared" si="22"/>
        <v>44645</v>
      </c>
      <c r="C85" s="6">
        <v>31</v>
      </c>
      <c r="E85" s="41" t="s">
        <v>18</v>
      </c>
      <c r="F85" s="42">
        <f t="shared" si="21"/>
        <v>44645</v>
      </c>
      <c r="G85" s="43" t="s">
        <v>19</v>
      </c>
      <c r="H85" s="42" cm="1">
        <f t="array" ref="H85">IFERROR(INDEX(B85:B449,J85),"")</f>
        <v>44741</v>
      </c>
      <c r="I85" s="43" t="s">
        <v>20</v>
      </c>
      <c r="J85" s="43" cm="1">
        <f t="array" ref="J85">IFERROR(_xlfn.XLOOKUP(2000,_xlfn.BYROW(ROW(85:449),_xlfn.LAMBDA(_xlpm.in,SUMIF(A85:A449,"&lt;="&amp;_xlpm.in,C85:C449))),A85:A449,,1)-A85+2,"")</f>
        <v>97</v>
      </c>
      <c r="K85" s="43" t="s">
        <v>21</v>
      </c>
      <c r="L85" s="43" t="s">
        <v>22</v>
      </c>
      <c r="M85" s="43">
        <f t="shared" ca="1" si="13"/>
        <v>2001</v>
      </c>
      <c r="N85" s="44" t="s">
        <v>23</v>
      </c>
      <c r="O85" s="32" t="s">
        <v>24</v>
      </c>
      <c r="P85" s="31">
        <f t="shared" si="14"/>
        <v>44645</v>
      </c>
      <c r="Q85" s="32" t="s">
        <v>19</v>
      </c>
      <c r="R85" s="31">
        <f t="shared" si="15"/>
        <v>44764</v>
      </c>
      <c r="S85" s="32" t="s">
        <v>25</v>
      </c>
      <c r="T85" s="32">
        <f t="shared" ca="1" si="16"/>
        <v>2367</v>
      </c>
      <c r="U85" s="33" t="s">
        <v>23</v>
      </c>
      <c r="V85" s="23" t="s">
        <v>24</v>
      </c>
      <c r="W85" s="22">
        <f t="shared" si="17"/>
        <v>44645</v>
      </c>
      <c r="X85" s="23" t="s">
        <v>19</v>
      </c>
      <c r="Y85" s="22">
        <f t="shared" si="18"/>
        <v>44804</v>
      </c>
      <c r="Z85" s="23" t="s">
        <v>26</v>
      </c>
      <c r="AA85" s="23">
        <f t="shared" ca="1" si="19"/>
        <v>15610</v>
      </c>
      <c r="AB85" s="24" t="s">
        <v>23</v>
      </c>
    </row>
    <row r="86" spans="1:28">
      <c r="A86" s="7">
        <f t="shared" si="22"/>
        <v>85</v>
      </c>
      <c r="B86" s="8">
        <f t="shared" si="22"/>
        <v>44646</v>
      </c>
      <c r="C86" s="6">
        <v>31</v>
      </c>
      <c r="E86" s="41" t="s">
        <v>18</v>
      </c>
      <c r="F86" s="42">
        <f t="shared" si="21"/>
        <v>44646</v>
      </c>
      <c r="G86" s="43" t="s">
        <v>19</v>
      </c>
      <c r="H86" s="42" cm="1">
        <f t="array" ref="H86">IFERROR(INDEX(B86:B450,J86),"")</f>
        <v>44743</v>
      </c>
      <c r="I86" s="43" t="s">
        <v>20</v>
      </c>
      <c r="J86" s="43" cm="1">
        <f t="array" ref="J86">IFERROR(_xlfn.XLOOKUP(2000,_xlfn.BYROW(ROW(86:450),_xlfn.LAMBDA(_xlpm.in,SUMIF(A86:A450,"&lt;="&amp;_xlpm.in,C86:C450))),A86:A450,,1)-A86+2,"")</f>
        <v>98</v>
      </c>
      <c r="K86" s="43" t="s">
        <v>21</v>
      </c>
      <c r="L86" s="43" t="s">
        <v>22</v>
      </c>
      <c r="M86" s="43">
        <f t="shared" ca="1" si="13"/>
        <v>2004</v>
      </c>
      <c r="N86" s="44" t="s">
        <v>23</v>
      </c>
      <c r="O86" s="32" t="s">
        <v>24</v>
      </c>
      <c r="P86" s="31">
        <f t="shared" si="14"/>
        <v>44646</v>
      </c>
      <c r="Q86" s="32" t="s">
        <v>19</v>
      </c>
      <c r="R86" s="31">
        <f t="shared" si="15"/>
        <v>44765</v>
      </c>
      <c r="S86" s="32" t="s">
        <v>25</v>
      </c>
      <c r="T86" s="32">
        <f t="shared" ca="1" si="16"/>
        <v>2353</v>
      </c>
      <c r="U86" s="33" t="s">
        <v>23</v>
      </c>
      <c r="V86" s="23" t="s">
        <v>24</v>
      </c>
      <c r="W86" s="22">
        <f t="shared" si="17"/>
        <v>44646</v>
      </c>
      <c r="X86" s="23" t="s">
        <v>19</v>
      </c>
      <c r="Y86" s="22">
        <f t="shared" si="18"/>
        <v>44805</v>
      </c>
      <c r="Z86" s="23" t="s">
        <v>26</v>
      </c>
      <c r="AA86" s="23">
        <f t="shared" ca="1" si="19"/>
        <v>15576</v>
      </c>
      <c r="AB86" s="24" t="s">
        <v>23</v>
      </c>
    </row>
    <row r="87" spans="1:28">
      <c r="A87" s="7">
        <f t="shared" si="22"/>
        <v>86</v>
      </c>
      <c r="B87" s="8">
        <f t="shared" si="22"/>
        <v>44647</v>
      </c>
      <c r="C87" s="6">
        <v>33</v>
      </c>
      <c r="E87" s="41" t="s">
        <v>18</v>
      </c>
      <c r="F87" s="42">
        <f t="shared" si="21"/>
        <v>44647</v>
      </c>
      <c r="G87" s="43" t="s">
        <v>19</v>
      </c>
      <c r="H87" s="42" cm="1">
        <f t="array" ref="H87">IFERROR(INDEX(B87:B451,J87),"")</f>
        <v>44745</v>
      </c>
      <c r="I87" s="43" t="s">
        <v>20</v>
      </c>
      <c r="J87" s="43" cm="1">
        <f t="array" ref="J87">IFERROR(_xlfn.XLOOKUP(2000,_xlfn.BYROW(ROW(87:451),_xlfn.LAMBDA(_xlpm.in,SUMIF(A87:A451,"&lt;="&amp;_xlpm.in,C87:C451))),A87:A451,,1)-A87+2,"")</f>
        <v>99</v>
      </c>
      <c r="K87" s="43" t="s">
        <v>21</v>
      </c>
      <c r="L87" s="43" t="s">
        <v>22</v>
      </c>
      <c r="M87" s="43">
        <f t="shared" ca="1" si="13"/>
        <v>2008</v>
      </c>
      <c r="N87" s="44" t="s">
        <v>23</v>
      </c>
      <c r="O87" s="32" t="s">
        <v>24</v>
      </c>
      <c r="P87" s="31">
        <f t="shared" si="14"/>
        <v>44647</v>
      </c>
      <c r="Q87" s="32" t="s">
        <v>19</v>
      </c>
      <c r="R87" s="31">
        <f t="shared" si="15"/>
        <v>44766</v>
      </c>
      <c r="S87" s="32" t="s">
        <v>25</v>
      </c>
      <c r="T87" s="32">
        <f t="shared" ca="1" si="16"/>
        <v>2337</v>
      </c>
      <c r="U87" s="33" t="s">
        <v>23</v>
      </c>
      <c r="V87" s="23" t="s">
        <v>24</v>
      </c>
      <c r="W87" s="22">
        <f t="shared" si="17"/>
        <v>44647</v>
      </c>
      <c r="X87" s="23" t="s">
        <v>19</v>
      </c>
      <c r="Y87" s="22">
        <f t="shared" si="18"/>
        <v>44806</v>
      </c>
      <c r="Z87" s="23" t="s">
        <v>26</v>
      </c>
      <c r="AA87" s="23">
        <f t="shared" ca="1" si="19"/>
        <v>15540</v>
      </c>
      <c r="AB87" s="24" t="s">
        <v>23</v>
      </c>
    </row>
    <row r="88" spans="1:28">
      <c r="A88" s="7">
        <f t="shared" si="22"/>
        <v>87</v>
      </c>
      <c r="B88" s="8">
        <f t="shared" si="22"/>
        <v>44648</v>
      </c>
      <c r="C88" s="6">
        <v>33</v>
      </c>
      <c r="E88" s="41" t="s">
        <v>18</v>
      </c>
      <c r="F88" s="42">
        <f t="shared" si="21"/>
        <v>44648</v>
      </c>
      <c r="G88" s="43" t="s">
        <v>19</v>
      </c>
      <c r="H88" s="42" cm="1">
        <f t="array" ref="H88">IFERROR(INDEX(B88:B452,J88),"")</f>
        <v>44747</v>
      </c>
      <c r="I88" s="43" t="s">
        <v>20</v>
      </c>
      <c r="J88" s="43" cm="1">
        <f t="array" ref="J88">IFERROR(_xlfn.XLOOKUP(2000,_xlfn.BYROW(ROW(88:452),_xlfn.LAMBDA(_xlpm.in,SUMIF(A88:A452,"&lt;="&amp;_xlpm.in,C88:C452))),A88:A452,,1)-A88+2,"")</f>
        <v>100</v>
      </c>
      <c r="K88" s="43" t="s">
        <v>21</v>
      </c>
      <c r="L88" s="43" t="s">
        <v>22</v>
      </c>
      <c r="M88" s="43">
        <f t="shared" ca="1" si="13"/>
        <v>2014</v>
      </c>
      <c r="N88" s="44" t="s">
        <v>23</v>
      </c>
      <c r="O88" s="32" t="s">
        <v>24</v>
      </c>
      <c r="P88" s="31">
        <f t="shared" si="14"/>
        <v>44648</v>
      </c>
      <c r="Q88" s="32" t="s">
        <v>19</v>
      </c>
      <c r="R88" s="31">
        <f t="shared" si="15"/>
        <v>44767</v>
      </c>
      <c r="S88" s="32" t="s">
        <v>25</v>
      </c>
      <c r="T88" s="32">
        <f t="shared" ca="1" si="16"/>
        <v>2315</v>
      </c>
      <c r="U88" s="33" t="s">
        <v>23</v>
      </c>
      <c r="V88" s="23" t="s">
        <v>24</v>
      </c>
      <c r="W88" s="22">
        <f t="shared" si="17"/>
        <v>44648</v>
      </c>
      <c r="X88" s="23" t="s">
        <v>19</v>
      </c>
      <c r="Y88" s="22">
        <f t="shared" si="18"/>
        <v>44807</v>
      </c>
      <c r="Z88" s="23" t="s">
        <v>26</v>
      </c>
      <c r="AA88" s="23">
        <f t="shared" ca="1" si="19"/>
        <v>15503</v>
      </c>
      <c r="AB88" s="24" t="s">
        <v>23</v>
      </c>
    </row>
    <row r="89" spans="1:28">
      <c r="A89" s="7">
        <f t="shared" si="22"/>
        <v>88</v>
      </c>
      <c r="B89" s="8">
        <f t="shared" si="22"/>
        <v>44649</v>
      </c>
      <c r="C89" s="6">
        <v>33</v>
      </c>
      <c r="E89" s="41" t="s">
        <v>18</v>
      </c>
      <c r="F89" s="42">
        <f t="shared" si="21"/>
        <v>44649</v>
      </c>
      <c r="G89" s="43" t="s">
        <v>19</v>
      </c>
      <c r="H89" s="42" cm="1">
        <f t="array" ref="H89">IFERROR(INDEX(B89:B453,J89),"")</f>
        <v>44749</v>
      </c>
      <c r="I89" s="43" t="s">
        <v>20</v>
      </c>
      <c r="J89" s="43" cm="1">
        <f t="array" ref="J89">IFERROR(_xlfn.XLOOKUP(2000,_xlfn.BYROW(ROW(89:453),_xlfn.LAMBDA(_xlpm.in,SUMIF(A89:A453,"&lt;="&amp;_xlpm.in,C89:C453))),A89:A453,,1)-A89+2,"")</f>
        <v>101</v>
      </c>
      <c r="K89" s="43" t="s">
        <v>21</v>
      </c>
      <c r="L89" s="43" t="s">
        <v>22</v>
      </c>
      <c r="M89" s="43">
        <f t="shared" ca="1" si="13"/>
        <v>2007</v>
      </c>
      <c r="N89" s="44" t="s">
        <v>23</v>
      </c>
      <c r="O89" s="32" t="s">
        <v>24</v>
      </c>
      <c r="P89" s="31">
        <f t="shared" si="14"/>
        <v>44649</v>
      </c>
      <c r="Q89" s="32" t="s">
        <v>19</v>
      </c>
      <c r="R89" s="31">
        <f t="shared" si="15"/>
        <v>44768</v>
      </c>
      <c r="S89" s="32" t="s">
        <v>25</v>
      </c>
      <c r="T89" s="32">
        <f t="shared" ca="1" si="16"/>
        <v>2292</v>
      </c>
      <c r="U89" s="33" t="s">
        <v>23</v>
      </c>
      <c r="V89" s="23" t="s">
        <v>24</v>
      </c>
      <c r="W89" s="22">
        <f t="shared" si="17"/>
        <v>44649</v>
      </c>
      <c r="X89" s="23" t="s">
        <v>19</v>
      </c>
      <c r="Y89" s="22">
        <f t="shared" si="18"/>
        <v>44808</v>
      </c>
      <c r="Z89" s="23" t="s">
        <v>26</v>
      </c>
      <c r="AA89" s="23">
        <f t="shared" ca="1" si="19"/>
        <v>15465</v>
      </c>
      <c r="AB89" s="24" t="s">
        <v>23</v>
      </c>
    </row>
    <row r="90" spans="1:28">
      <c r="A90" s="7">
        <f t="shared" si="22"/>
        <v>89</v>
      </c>
      <c r="B90" s="8">
        <f t="shared" si="22"/>
        <v>44650</v>
      </c>
      <c r="C90" s="6">
        <v>34</v>
      </c>
      <c r="E90" s="41" t="s">
        <v>18</v>
      </c>
      <c r="F90" s="42">
        <f t="shared" si="21"/>
        <v>44650</v>
      </c>
      <c r="G90" s="43" t="s">
        <v>19</v>
      </c>
      <c r="H90" s="42" cm="1">
        <f t="array" ref="H90">IFERROR(INDEX(B90:B454,J90),"")</f>
        <v>44752</v>
      </c>
      <c r="I90" s="43" t="s">
        <v>20</v>
      </c>
      <c r="J90" s="43" cm="1">
        <f t="array" ref="J90">IFERROR(_xlfn.XLOOKUP(2000,_xlfn.BYROW(ROW(90:454),_xlfn.LAMBDA(_xlpm.in,SUMIF(A90:A454,"&lt;="&amp;_xlpm.in,C90:C454))),A90:A454,,1)-A90+2,"")</f>
        <v>103</v>
      </c>
      <c r="K90" s="43" t="s">
        <v>21</v>
      </c>
      <c r="L90" s="43" t="s">
        <v>22</v>
      </c>
      <c r="M90" s="43">
        <f t="shared" ca="1" si="13"/>
        <v>2010</v>
      </c>
      <c r="N90" s="44" t="s">
        <v>23</v>
      </c>
      <c r="O90" s="32" t="s">
        <v>24</v>
      </c>
      <c r="P90" s="31">
        <f t="shared" si="14"/>
        <v>44650</v>
      </c>
      <c r="Q90" s="32" t="s">
        <v>19</v>
      </c>
      <c r="R90" s="31">
        <f t="shared" si="15"/>
        <v>44769</v>
      </c>
      <c r="S90" s="32" t="s">
        <v>25</v>
      </c>
      <c r="T90" s="32">
        <f t="shared" ca="1" si="16"/>
        <v>2275</v>
      </c>
      <c r="U90" s="33" t="s">
        <v>23</v>
      </c>
      <c r="V90" s="23" t="s">
        <v>24</v>
      </c>
      <c r="W90" s="22">
        <f t="shared" si="17"/>
        <v>44650</v>
      </c>
      <c r="X90" s="23" t="s">
        <v>19</v>
      </c>
      <c r="Y90" s="22">
        <f t="shared" si="18"/>
        <v>44809</v>
      </c>
      <c r="Z90" s="23" t="s">
        <v>26</v>
      </c>
      <c r="AA90" s="23">
        <f t="shared" ca="1" si="19"/>
        <v>15425</v>
      </c>
      <c r="AB90" s="24" t="s">
        <v>23</v>
      </c>
    </row>
    <row r="91" spans="1:28">
      <c r="A91" s="7">
        <f t="shared" si="22"/>
        <v>90</v>
      </c>
      <c r="B91" s="8">
        <f t="shared" si="22"/>
        <v>44651</v>
      </c>
      <c r="C91" s="6">
        <v>35</v>
      </c>
      <c r="E91" s="41" t="s">
        <v>18</v>
      </c>
      <c r="F91" s="42">
        <f t="shared" si="21"/>
        <v>44651</v>
      </c>
      <c r="G91" s="43" t="s">
        <v>19</v>
      </c>
      <c r="H91" s="42" cm="1">
        <f t="array" ref="H91">IFERROR(INDEX(B91:B455,J91),"")</f>
        <v>44754</v>
      </c>
      <c r="I91" s="43" t="s">
        <v>20</v>
      </c>
      <c r="J91" s="43" cm="1">
        <f t="array" ref="J91">IFERROR(_xlfn.XLOOKUP(2000,_xlfn.BYROW(ROW(91:455),_xlfn.LAMBDA(_xlpm.in,SUMIF(A91:A455,"&lt;="&amp;_xlpm.in,C91:C455))),A91:A455,,1)-A91+2,"")</f>
        <v>104</v>
      </c>
      <c r="K91" s="43" t="s">
        <v>21</v>
      </c>
      <c r="L91" s="43" t="s">
        <v>22</v>
      </c>
      <c r="M91" s="43">
        <f t="shared" ca="1" si="13"/>
        <v>2008</v>
      </c>
      <c r="N91" s="44" t="s">
        <v>23</v>
      </c>
      <c r="O91" s="32" t="s">
        <v>24</v>
      </c>
      <c r="P91" s="31">
        <f t="shared" si="14"/>
        <v>44651</v>
      </c>
      <c r="Q91" s="32" t="s">
        <v>19</v>
      </c>
      <c r="R91" s="31">
        <f t="shared" si="15"/>
        <v>44770</v>
      </c>
      <c r="S91" s="32" t="s">
        <v>25</v>
      </c>
      <c r="T91" s="32">
        <f t="shared" ca="1" si="16"/>
        <v>2257</v>
      </c>
      <c r="U91" s="33" t="s">
        <v>23</v>
      </c>
      <c r="V91" s="23" t="s">
        <v>24</v>
      </c>
      <c r="W91" s="22">
        <f t="shared" si="17"/>
        <v>44651</v>
      </c>
      <c r="X91" s="23" t="s">
        <v>19</v>
      </c>
      <c r="Y91" s="22">
        <f t="shared" si="18"/>
        <v>44810</v>
      </c>
      <c r="Z91" s="23" t="s">
        <v>26</v>
      </c>
      <c r="AA91" s="23">
        <f t="shared" ca="1" si="19"/>
        <v>15383</v>
      </c>
      <c r="AB91" s="24" t="s">
        <v>23</v>
      </c>
    </row>
    <row r="92" spans="1:28">
      <c r="A92" s="7">
        <f t="shared" si="22"/>
        <v>91</v>
      </c>
      <c r="B92" s="8">
        <f t="shared" si="22"/>
        <v>44652</v>
      </c>
      <c r="C92" s="6">
        <v>34</v>
      </c>
      <c r="E92" s="41" t="s">
        <v>18</v>
      </c>
      <c r="F92" s="42">
        <f t="shared" si="21"/>
        <v>44652</v>
      </c>
      <c r="G92" s="43" t="s">
        <v>19</v>
      </c>
      <c r="H92" s="42" cm="1">
        <f t="array" ref="H92">IFERROR(INDEX(B92:B456,J92),"")</f>
        <v>44756</v>
      </c>
      <c r="I92" s="43" t="s">
        <v>20</v>
      </c>
      <c r="J92" s="43" cm="1">
        <f t="array" ref="J92">IFERROR(_xlfn.XLOOKUP(2000,_xlfn.BYROW(ROW(92:456),_xlfn.LAMBDA(_xlpm.in,SUMIF(A92:A456,"&lt;="&amp;_xlpm.in,C92:C456))),A92:A456,,1)-A92+2,"")</f>
        <v>105</v>
      </c>
      <c r="K92" s="43" t="s">
        <v>21</v>
      </c>
      <c r="L92" s="43" t="s">
        <v>22</v>
      </c>
      <c r="M92" s="43">
        <f t="shared" ca="1" si="13"/>
        <v>2006</v>
      </c>
      <c r="N92" s="44" t="s">
        <v>23</v>
      </c>
      <c r="O92" s="32" t="s">
        <v>24</v>
      </c>
      <c r="P92" s="31">
        <f t="shared" si="14"/>
        <v>44652</v>
      </c>
      <c r="Q92" s="32" t="s">
        <v>19</v>
      </c>
      <c r="R92" s="31">
        <f t="shared" si="15"/>
        <v>44771</v>
      </c>
      <c r="S92" s="32" t="s">
        <v>25</v>
      </c>
      <c r="T92" s="32">
        <f t="shared" ca="1" si="16"/>
        <v>2239</v>
      </c>
      <c r="U92" s="33" t="s">
        <v>23</v>
      </c>
      <c r="V92" s="23" t="s">
        <v>24</v>
      </c>
      <c r="W92" s="22">
        <f t="shared" si="17"/>
        <v>44652</v>
      </c>
      <c r="X92" s="23" t="s">
        <v>19</v>
      </c>
      <c r="Y92" s="22">
        <f t="shared" si="18"/>
        <v>44811</v>
      </c>
      <c r="Z92" s="23" t="s">
        <v>26</v>
      </c>
      <c r="AA92" s="23">
        <f t="shared" ca="1" si="19"/>
        <v>15340</v>
      </c>
      <c r="AB92" s="24" t="s">
        <v>23</v>
      </c>
    </row>
    <row r="93" spans="1:28">
      <c r="A93" s="7">
        <f t="shared" si="22"/>
        <v>92</v>
      </c>
      <c r="B93" s="8">
        <f t="shared" si="22"/>
        <v>44653</v>
      </c>
      <c r="C93" s="6">
        <v>33</v>
      </c>
      <c r="E93" s="41" t="s">
        <v>18</v>
      </c>
      <c r="F93" s="42">
        <f t="shared" si="21"/>
        <v>44653</v>
      </c>
      <c r="G93" s="43" t="s">
        <v>19</v>
      </c>
      <c r="H93" s="42" cm="1">
        <f t="array" ref="H93">IFERROR(INDEX(B93:B457,J93),"")</f>
        <v>44758</v>
      </c>
      <c r="I93" s="43" t="s">
        <v>20</v>
      </c>
      <c r="J93" s="43" cm="1">
        <f t="array" ref="J93">IFERROR(_xlfn.XLOOKUP(2000,_xlfn.BYROW(ROW(93:457),_xlfn.LAMBDA(_xlpm.in,SUMIF(A93:A457,"&lt;="&amp;_xlpm.in,C93:C457))),A93:A457,,1)-A93+2,"")</f>
        <v>106</v>
      </c>
      <c r="K93" s="43" t="s">
        <v>21</v>
      </c>
      <c r="L93" s="43" t="s">
        <v>22</v>
      </c>
      <c r="M93" s="43">
        <f t="shared" ca="1" si="13"/>
        <v>2008</v>
      </c>
      <c r="N93" s="44" t="s">
        <v>23</v>
      </c>
      <c r="O93" s="32" t="s">
        <v>24</v>
      </c>
      <c r="P93" s="31">
        <f t="shared" si="14"/>
        <v>44653</v>
      </c>
      <c r="Q93" s="32" t="s">
        <v>19</v>
      </c>
      <c r="R93" s="31">
        <f t="shared" si="15"/>
        <v>44772</v>
      </c>
      <c r="S93" s="32" t="s">
        <v>25</v>
      </c>
      <c r="T93" s="32">
        <f t="shared" ca="1" si="16"/>
        <v>2222</v>
      </c>
      <c r="U93" s="33" t="s">
        <v>23</v>
      </c>
      <c r="V93" s="23" t="s">
        <v>24</v>
      </c>
      <c r="W93" s="22">
        <f t="shared" si="17"/>
        <v>44653</v>
      </c>
      <c r="X93" s="23" t="s">
        <v>19</v>
      </c>
      <c r="Y93" s="22">
        <f t="shared" si="18"/>
        <v>44812</v>
      </c>
      <c r="Z93" s="23" t="s">
        <v>26</v>
      </c>
      <c r="AA93" s="23">
        <f t="shared" ca="1" si="19"/>
        <v>15295</v>
      </c>
      <c r="AB93" s="24" t="s">
        <v>23</v>
      </c>
    </row>
    <row r="94" spans="1:28">
      <c r="A94" s="7">
        <f t="shared" si="22"/>
        <v>93</v>
      </c>
      <c r="B94" s="8">
        <f t="shared" si="22"/>
        <v>44654</v>
      </c>
      <c r="C94" s="6">
        <v>32</v>
      </c>
      <c r="E94" s="41" t="s">
        <v>18</v>
      </c>
      <c r="F94" s="42">
        <f t="shared" si="21"/>
        <v>44654</v>
      </c>
      <c r="G94" s="43" t="s">
        <v>19</v>
      </c>
      <c r="H94" s="42" cm="1">
        <f t="array" ref="H94">IFERROR(INDEX(B94:B458,J94),"")</f>
        <v>44760</v>
      </c>
      <c r="I94" s="43" t="s">
        <v>20</v>
      </c>
      <c r="J94" s="43" cm="1">
        <f t="array" ref="J94">IFERROR(_xlfn.XLOOKUP(2000,_xlfn.BYROW(ROW(94:458),_xlfn.LAMBDA(_xlpm.in,SUMIF(A94:A458,"&lt;="&amp;_xlpm.in,C94:C458))),A94:A458,,1)-A94+2,"")</f>
        <v>107</v>
      </c>
      <c r="K94" s="43" t="s">
        <v>21</v>
      </c>
      <c r="L94" s="43" t="s">
        <v>22</v>
      </c>
      <c r="M94" s="43">
        <f t="shared" ca="1" si="13"/>
        <v>2009</v>
      </c>
      <c r="N94" s="44" t="s">
        <v>23</v>
      </c>
      <c r="O94" s="32" t="s">
        <v>24</v>
      </c>
      <c r="P94" s="31">
        <f t="shared" si="14"/>
        <v>44654</v>
      </c>
      <c r="Q94" s="32" t="s">
        <v>19</v>
      </c>
      <c r="R94" s="31">
        <f t="shared" si="15"/>
        <v>44773</v>
      </c>
      <c r="S94" s="32" t="s">
        <v>25</v>
      </c>
      <c r="T94" s="32">
        <f t="shared" ca="1" si="16"/>
        <v>2207</v>
      </c>
      <c r="U94" s="33" t="s">
        <v>23</v>
      </c>
      <c r="V94" s="23" t="s">
        <v>24</v>
      </c>
      <c r="W94" s="22">
        <f t="shared" si="17"/>
        <v>44654</v>
      </c>
      <c r="X94" s="23" t="s">
        <v>19</v>
      </c>
      <c r="Y94" s="22">
        <f t="shared" si="18"/>
        <v>44813</v>
      </c>
      <c r="Z94" s="23" t="s">
        <v>26</v>
      </c>
      <c r="AA94" s="23">
        <f t="shared" ca="1" si="19"/>
        <v>15249</v>
      </c>
      <c r="AB94" s="24" t="s">
        <v>23</v>
      </c>
    </row>
    <row r="95" spans="1:28">
      <c r="A95" s="7">
        <f t="shared" si="22"/>
        <v>94</v>
      </c>
      <c r="B95" s="8">
        <f t="shared" si="22"/>
        <v>44655</v>
      </c>
      <c r="C95" s="6">
        <v>31</v>
      </c>
      <c r="E95" s="41" t="s">
        <v>18</v>
      </c>
      <c r="F95" s="42">
        <f t="shared" si="21"/>
        <v>44655</v>
      </c>
      <c r="G95" s="43" t="s">
        <v>19</v>
      </c>
      <c r="H95" s="42" cm="1">
        <f t="array" ref="H95">IFERROR(INDEX(B95:B459,J95),"")</f>
        <v>44762</v>
      </c>
      <c r="I95" s="43" t="s">
        <v>20</v>
      </c>
      <c r="J95" s="43" cm="1">
        <f t="array" ref="J95">IFERROR(_xlfn.XLOOKUP(2000,_xlfn.BYROW(ROW(95:459),_xlfn.LAMBDA(_xlpm.in,SUMIF(A95:A459,"&lt;="&amp;_xlpm.in,C95:C459))),A95:A459,,1)-A95+2,"")</f>
        <v>108</v>
      </c>
      <c r="K95" s="43" t="s">
        <v>21</v>
      </c>
      <c r="L95" s="43" t="s">
        <v>22</v>
      </c>
      <c r="M95" s="43">
        <f t="shared" ca="1" si="13"/>
        <v>2005</v>
      </c>
      <c r="N95" s="44" t="s">
        <v>23</v>
      </c>
      <c r="O95" s="32" t="s">
        <v>24</v>
      </c>
      <c r="P95" s="31">
        <f t="shared" si="14"/>
        <v>44655</v>
      </c>
      <c r="Q95" s="32" t="s">
        <v>19</v>
      </c>
      <c r="R95" s="31">
        <f t="shared" si="15"/>
        <v>44774</v>
      </c>
      <c r="S95" s="32" t="s">
        <v>25</v>
      </c>
      <c r="T95" s="32">
        <f t="shared" ca="1" si="16"/>
        <v>2194</v>
      </c>
      <c r="U95" s="33" t="s">
        <v>23</v>
      </c>
      <c r="V95" s="23" t="s">
        <v>24</v>
      </c>
      <c r="W95" s="22">
        <f t="shared" si="17"/>
        <v>44655</v>
      </c>
      <c r="X95" s="23" t="s">
        <v>19</v>
      </c>
      <c r="Y95" s="22">
        <f t="shared" si="18"/>
        <v>44814</v>
      </c>
      <c r="Z95" s="23" t="s">
        <v>26</v>
      </c>
      <c r="AA95" s="23">
        <f t="shared" ca="1" si="19"/>
        <v>15202</v>
      </c>
      <c r="AB95" s="24" t="s">
        <v>23</v>
      </c>
    </row>
    <row r="96" spans="1:28">
      <c r="A96" s="7">
        <f t="shared" si="22"/>
        <v>95</v>
      </c>
      <c r="B96" s="8">
        <f t="shared" si="22"/>
        <v>44656</v>
      </c>
      <c r="C96" s="6">
        <v>32</v>
      </c>
      <c r="E96" s="41" t="s">
        <v>18</v>
      </c>
      <c r="F96" s="42">
        <f t="shared" si="21"/>
        <v>44656</v>
      </c>
      <c r="G96" s="43" t="s">
        <v>19</v>
      </c>
      <c r="H96" s="42" cm="1">
        <f t="array" ref="H96">IFERROR(INDEX(B96:B460,J96),"")</f>
        <v>44764</v>
      </c>
      <c r="I96" s="43" t="s">
        <v>20</v>
      </c>
      <c r="J96" s="43" cm="1">
        <f t="array" ref="J96">IFERROR(_xlfn.XLOOKUP(2000,_xlfn.BYROW(ROW(96:460),_xlfn.LAMBDA(_xlpm.in,SUMIF(A96:A460,"&lt;="&amp;_xlpm.in,C96:C460))),A96:A460,,1)-A96+2,"")</f>
        <v>109</v>
      </c>
      <c r="K96" s="43" t="s">
        <v>21</v>
      </c>
      <c r="L96" s="43" t="s">
        <v>22</v>
      </c>
      <c r="M96" s="43">
        <f t="shared" ca="1" si="13"/>
        <v>2007</v>
      </c>
      <c r="N96" s="44" t="s">
        <v>23</v>
      </c>
      <c r="O96" s="32" t="s">
        <v>24</v>
      </c>
      <c r="P96" s="31">
        <f t="shared" si="14"/>
        <v>44656</v>
      </c>
      <c r="Q96" s="32" t="s">
        <v>19</v>
      </c>
      <c r="R96" s="31">
        <f t="shared" si="15"/>
        <v>44775</v>
      </c>
      <c r="S96" s="32" t="s">
        <v>25</v>
      </c>
      <c r="T96" s="32">
        <f t="shared" ca="1" si="16"/>
        <v>2181</v>
      </c>
      <c r="U96" s="33" t="s">
        <v>23</v>
      </c>
      <c r="V96" s="23" t="s">
        <v>24</v>
      </c>
      <c r="W96" s="22">
        <f t="shared" si="17"/>
        <v>44656</v>
      </c>
      <c r="X96" s="23" t="s">
        <v>19</v>
      </c>
      <c r="Y96" s="22">
        <f t="shared" si="18"/>
        <v>44815</v>
      </c>
      <c r="Z96" s="23" t="s">
        <v>26</v>
      </c>
      <c r="AA96" s="23">
        <f t="shared" ca="1" si="19"/>
        <v>15153</v>
      </c>
      <c r="AB96" s="24" t="s">
        <v>23</v>
      </c>
    </row>
    <row r="97" spans="1:28">
      <c r="A97" s="7">
        <f t="shared" si="22"/>
        <v>96</v>
      </c>
      <c r="B97" s="8">
        <f t="shared" si="22"/>
        <v>44657</v>
      </c>
      <c r="C97" s="6">
        <v>32</v>
      </c>
      <c r="E97" s="41" t="s">
        <v>18</v>
      </c>
      <c r="F97" s="42">
        <f t="shared" si="21"/>
        <v>44657</v>
      </c>
      <c r="G97" s="43" t="s">
        <v>19</v>
      </c>
      <c r="H97" s="42" cm="1">
        <f t="array" ref="H97">IFERROR(INDEX(B97:B461,J97),"")</f>
        <v>44766</v>
      </c>
      <c r="I97" s="43" t="s">
        <v>20</v>
      </c>
      <c r="J97" s="43" cm="1">
        <f t="array" ref="J97">IFERROR(_xlfn.XLOOKUP(2000,_xlfn.BYROW(ROW(97:461),_xlfn.LAMBDA(_xlpm.in,SUMIF(A97:A461,"&lt;="&amp;_xlpm.in,C97:C461))),A97:A461,,1)-A97+2,"")</f>
        <v>110</v>
      </c>
      <c r="K97" s="43" t="s">
        <v>21</v>
      </c>
      <c r="L97" s="43" t="s">
        <v>22</v>
      </c>
      <c r="M97" s="43">
        <f t="shared" ca="1" si="13"/>
        <v>2007</v>
      </c>
      <c r="N97" s="44" t="s">
        <v>23</v>
      </c>
      <c r="O97" s="32" t="s">
        <v>24</v>
      </c>
      <c r="P97" s="31">
        <f t="shared" si="14"/>
        <v>44657</v>
      </c>
      <c r="Q97" s="32" t="s">
        <v>19</v>
      </c>
      <c r="R97" s="31">
        <f t="shared" si="15"/>
        <v>44776</v>
      </c>
      <c r="S97" s="32" t="s">
        <v>25</v>
      </c>
      <c r="T97" s="32">
        <f t="shared" ca="1" si="16"/>
        <v>2168</v>
      </c>
      <c r="U97" s="33" t="s">
        <v>23</v>
      </c>
      <c r="V97" s="23" t="s">
        <v>24</v>
      </c>
      <c r="W97" s="22">
        <f t="shared" si="17"/>
        <v>44657</v>
      </c>
      <c r="X97" s="23" t="s">
        <v>19</v>
      </c>
      <c r="Y97" s="22">
        <f t="shared" si="18"/>
        <v>44816</v>
      </c>
      <c r="Z97" s="23" t="s">
        <v>26</v>
      </c>
      <c r="AA97" s="23">
        <f t="shared" ca="1" si="19"/>
        <v>15103</v>
      </c>
      <c r="AB97" s="24" t="s">
        <v>23</v>
      </c>
    </row>
    <row r="98" spans="1:28">
      <c r="A98" s="7">
        <f t="shared" si="22"/>
        <v>97</v>
      </c>
      <c r="B98" s="8">
        <f t="shared" si="22"/>
        <v>44658</v>
      </c>
      <c r="C98" s="6">
        <v>32</v>
      </c>
      <c r="E98" s="41" t="s">
        <v>18</v>
      </c>
      <c r="F98" s="42">
        <f t="shared" si="21"/>
        <v>44658</v>
      </c>
      <c r="G98" s="43" t="s">
        <v>19</v>
      </c>
      <c r="H98" s="42" cm="1">
        <f t="array" ref="H98">IFERROR(INDEX(B98:B462,J98),"")</f>
        <v>44769</v>
      </c>
      <c r="I98" s="43" t="s">
        <v>20</v>
      </c>
      <c r="J98" s="43" cm="1">
        <f t="array" ref="J98">IFERROR(_xlfn.XLOOKUP(2000,_xlfn.BYROW(ROW(98:462),_xlfn.LAMBDA(_xlpm.in,SUMIF(A98:A462,"&lt;="&amp;_xlpm.in,C98:C462))),A98:A462,,1)-A98+2,"")</f>
        <v>112</v>
      </c>
      <c r="K98" s="43" t="s">
        <v>21</v>
      </c>
      <c r="L98" s="43" t="s">
        <v>22</v>
      </c>
      <c r="M98" s="43">
        <f t="shared" ca="1" si="13"/>
        <v>2012</v>
      </c>
      <c r="N98" s="44" t="s">
        <v>23</v>
      </c>
      <c r="O98" s="32" t="s">
        <v>24</v>
      </c>
      <c r="P98" s="31">
        <f t="shared" si="14"/>
        <v>44658</v>
      </c>
      <c r="Q98" s="32" t="s">
        <v>19</v>
      </c>
      <c r="R98" s="31">
        <f t="shared" si="15"/>
        <v>44777</v>
      </c>
      <c r="S98" s="32" t="s">
        <v>25</v>
      </c>
      <c r="T98" s="32">
        <f t="shared" ca="1" si="16"/>
        <v>2155</v>
      </c>
      <c r="U98" s="33" t="s">
        <v>23</v>
      </c>
      <c r="V98" s="23" t="s">
        <v>24</v>
      </c>
      <c r="W98" s="22">
        <f t="shared" si="17"/>
        <v>44658</v>
      </c>
      <c r="X98" s="23" t="s">
        <v>19</v>
      </c>
      <c r="Y98" s="22">
        <f t="shared" si="18"/>
        <v>44817</v>
      </c>
      <c r="Z98" s="23" t="s">
        <v>26</v>
      </c>
      <c r="AA98" s="23">
        <f t="shared" ca="1" si="19"/>
        <v>15052</v>
      </c>
      <c r="AB98" s="24" t="s">
        <v>23</v>
      </c>
    </row>
    <row r="99" spans="1:28">
      <c r="A99" s="7">
        <f t="shared" si="22"/>
        <v>98</v>
      </c>
      <c r="B99" s="8">
        <f t="shared" si="22"/>
        <v>44659</v>
      </c>
      <c r="C99" s="6">
        <v>32</v>
      </c>
      <c r="E99" s="41" t="s">
        <v>18</v>
      </c>
      <c r="F99" s="42">
        <f t="shared" si="21"/>
        <v>44659</v>
      </c>
      <c r="G99" s="43" t="s">
        <v>19</v>
      </c>
      <c r="H99" s="42" cm="1">
        <f t="array" ref="H99">IFERROR(INDEX(B99:B463,J99),"")</f>
        <v>44771</v>
      </c>
      <c r="I99" s="43" t="s">
        <v>20</v>
      </c>
      <c r="J99" s="43" cm="1">
        <f t="array" ref="J99">IFERROR(_xlfn.XLOOKUP(2000,_xlfn.BYROW(ROW(99:463),_xlfn.LAMBDA(_xlpm.in,SUMIF(A99:A463,"&lt;="&amp;_xlpm.in,C99:C463))),A99:A463,,1)-A99+2,"")</f>
        <v>113</v>
      </c>
      <c r="K99" s="43" t="s">
        <v>21</v>
      </c>
      <c r="L99" s="43" t="s">
        <v>22</v>
      </c>
      <c r="M99" s="43">
        <f t="shared" ca="1" si="13"/>
        <v>2013</v>
      </c>
      <c r="N99" s="44" t="s">
        <v>23</v>
      </c>
      <c r="O99" s="32" t="s">
        <v>24</v>
      </c>
      <c r="P99" s="31">
        <f t="shared" si="14"/>
        <v>44659</v>
      </c>
      <c r="Q99" s="32" t="s">
        <v>19</v>
      </c>
      <c r="R99" s="31">
        <f t="shared" si="15"/>
        <v>44778</v>
      </c>
      <c r="S99" s="32" t="s">
        <v>25</v>
      </c>
      <c r="T99" s="32">
        <f t="shared" ca="1" si="16"/>
        <v>2139</v>
      </c>
      <c r="U99" s="33" t="s">
        <v>23</v>
      </c>
      <c r="V99" s="23" t="s">
        <v>24</v>
      </c>
      <c r="W99" s="22">
        <f t="shared" si="17"/>
        <v>44659</v>
      </c>
      <c r="X99" s="23" t="s">
        <v>19</v>
      </c>
      <c r="Y99" s="22">
        <f t="shared" si="18"/>
        <v>44818</v>
      </c>
      <c r="Z99" s="23" t="s">
        <v>26</v>
      </c>
      <c r="AA99" s="23">
        <f t="shared" ca="1" si="19"/>
        <v>14999</v>
      </c>
      <c r="AB99" s="24" t="s">
        <v>23</v>
      </c>
    </row>
    <row r="100" spans="1:28">
      <c r="A100" s="7">
        <f t="shared" ref="A100:B115" si="23">A99+1</f>
        <v>99</v>
      </c>
      <c r="B100" s="8">
        <f t="shared" si="23"/>
        <v>44660</v>
      </c>
      <c r="C100" s="6">
        <v>33</v>
      </c>
      <c r="E100" s="41" t="s">
        <v>18</v>
      </c>
      <c r="F100" s="42">
        <f t="shared" si="21"/>
        <v>44660</v>
      </c>
      <c r="G100" s="43" t="s">
        <v>19</v>
      </c>
      <c r="H100" s="42" cm="1">
        <f t="array" ref="H100">IFERROR(INDEX(B100:B464,J100),"")</f>
        <v>44773</v>
      </c>
      <c r="I100" s="43" t="s">
        <v>20</v>
      </c>
      <c r="J100" s="43" cm="1">
        <f t="array" ref="J100">IFERROR(_xlfn.XLOOKUP(2000,_xlfn.BYROW(ROW(100:464),_xlfn.LAMBDA(_xlpm.in,SUMIF(A100:A464,"&lt;="&amp;_xlpm.in,C100:C464))),A100:A464,,1)-A100+2,"")</f>
        <v>114</v>
      </c>
      <c r="K100" s="43" t="s">
        <v>21</v>
      </c>
      <c r="L100" s="43" t="s">
        <v>22</v>
      </c>
      <c r="M100" s="43">
        <f t="shared" ca="1" si="13"/>
        <v>2016</v>
      </c>
      <c r="N100" s="44" t="s">
        <v>23</v>
      </c>
      <c r="O100" s="32" t="s">
        <v>24</v>
      </c>
      <c r="P100" s="31">
        <f t="shared" si="14"/>
        <v>44660</v>
      </c>
      <c r="Q100" s="32" t="s">
        <v>19</v>
      </c>
      <c r="R100" s="31">
        <f t="shared" si="15"/>
        <v>44779</v>
      </c>
      <c r="S100" s="32" t="s">
        <v>25</v>
      </c>
      <c r="T100" s="32">
        <f t="shared" ca="1" si="16"/>
        <v>2122</v>
      </c>
      <c r="U100" s="33" t="s">
        <v>23</v>
      </c>
      <c r="V100" s="23" t="s">
        <v>24</v>
      </c>
      <c r="W100" s="22">
        <f t="shared" si="17"/>
        <v>44660</v>
      </c>
      <c r="X100" s="23" t="s">
        <v>19</v>
      </c>
      <c r="Y100" s="22">
        <f t="shared" si="18"/>
        <v>44819</v>
      </c>
      <c r="Z100" s="23" t="s">
        <v>26</v>
      </c>
      <c r="AA100" s="23">
        <f t="shared" ca="1" si="19"/>
        <v>14944</v>
      </c>
      <c r="AB100" s="24" t="s">
        <v>23</v>
      </c>
    </row>
    <row r="101" spans="1:28">
      <c r="A101" s="7">
        <f t="shared" si="23"/>
        <v>100</v>
      </c>
      <c r="B101" s="8">
        <f t="shared" si="23"/>
        <v>44661</v>
      </c>
      <c r="C101" s="6">
        <v>32</v>
      </c>
      <c r="E101" s="41" t="s">
        <v>18</v>
      </c>
      <c r="F101" s="42">
        <f t="shared" si="21"/>
        <v>44661</v>
      </c>
      <c r="G101" s="43" t="s">
        <v>19</v>
      </c>
      <c r="H101" s="42" cm="1">
        <f t="array" ref="H101">IFERROR(INDEX(B101:B465,J101),"")</f>
        <v>44774</v>
      </c>
      <c r="I101" s="43" t="s">
        <v>20</v>
      </c>
      <c r="J101" s="43" cm="1">
        <f t="array" ref="J101">IFERROR(_xlfn.XLOOKUP(2000,_xlfn.BYROW(ROW(101:465),_xlfn.LAMBDA(_xlpm.in,SUMIF(A101:A465,"&lt;="&amp;_xlpm.in,C101:C465))),A101:A465,,1)-A101+2,"")</f>
        <v>114</v>
      </c>
      <c r="K101" s="43" t="s">
        <v>21</v>
      </c>
      <c r="L101" s="43" t="s">
        <v>22</v>
      </c>
      <c r="M101" s="43">
        <f t="shared" ca="1" si="13"/>
        <v>2002</v>
      </c>
      <c r="N101" s="44" t="s">
        <v>23</v>
      </c>
      <c r="O101" s="32" t="s">
        <v>24</v>
      </c>
      <c r="P101" s="31">
        <f t="shared" si="14"/>
        <v>44661</v>
      </c>
      <c r="Q101" s="32" t="s">
        <v>19</v>
      </c>
      <c r="R101" s="31">
        <f t="shared" si="15"/>
        <v>44780</v>
      </c>
      <c r="S101" s="32" t="s">
        <v>25</v>
      </c>
      <c r="T101" s="32">
        <f t="shared" ca="1" si="16"/>
        <v>2104</v>
      </c>
      <c r="U101" s="33" t="s">
        <v>23</v>
      </c>
      <c r="V101" s="23" t="s">
        <v>24</v>
      </c>
      <c r="W101" s="22">
        <f t="shared" si="17"/>
        <v>44661</v>
      </c>
      <c r="X101" s="23" t="s">
        <v>19</v>
      </c>
      <c r="Y101" s="22">
        <f t="shared" si="18"/>
        <v>44820</v>
      </c>
      <c r="Z101" s="23" t="s">
        <v>26</v>
      </c>
      <c r="AA101" s="23">
        <f t="shared" ca="1" si="19"/>
        <v>14888</v>
      </c>
      <c r="AB101" s="24" t="s">
        <v>23</v>
      </c>
    </row>
    <row r="102" spans="1:28">
      <c r="A102" s="7">
        <f t="shared" si="23"/>
        <v>101</v>
      </c>
      <c r="B102" s="8">
        <f t="shared" si="23"/>
        <v>44662</v>
      </c>
      <c r="C102" s="6">
        <v>33</v>
      </c>
      <c r="E102" s="41" t="s">
        <v>18</v>
      </c>
      <c r="F102" s="42">
        <f t="shared" si="21"/>
        <v>44662</v>
      </c>
      <c r="G102" s="43" t="s">
        <v>19</v>
      </c>
      <c r="H102" s="42" cm="1">
        <f t="array" ref="H102">IFERROR(INDEX(B102:B466,J102),"")</f>
        <v>44776</v>
      </c>
      <c r="I102" s="43" t="s">
        <v>20</v>
      </c>
      <c r="J102" s="43" cm="1">
        <f t="array" ref="J102">IFERROR(_xlfn.XLOOKUP(2000,_xlfn.BYROW(ROW(102:466),_xlfn.LAMBDA(_xlpm.in,SUMIF(A102:A466,"&lt;="&amp;_xlpm.in,C102:C466))),A102:A466,,1)-A102+2,"")</f>
        <v>115</v>
      </c>
      <c r="K102" s="43" t="s">
        <v>21</v>
      </c>
      <c r="L102" s="43" t="s">
        <v>22</v>
      </c>
      <c r="M102" s="43">
        <f t="shared" ca="1" si="13"/>
        <v>2007</v>
      </c>
      <c r="N102" s="44" t="s">
        <v>23</v>
      </c>
      <c r="O102" s="32" t="s">
        <v>24</v>
      </c>
      <c r="P102" s="31">
        <f t="shared" si="14"/>
        <v>44662</v>
      </c>
      <c r="Q102" s="32" t="s">
        <v>19</v>
      </c>
      <c r="R102" s="31">
        <f t="shared" si="15"/>
        <v>44781</v>
      </c>
      <c r="S102" s="32" t="s">
        <v>25</v>
      </c>
      <c r="T102" s="32">
        <f t="shared" ca="1" si="16"/>
        <v>2089</v>
      </c>
      <c r="U102" s="33" t="s">
        <v>23</v>
      </c>
      <c r="V102" s="23" t="s">
        <v>24</v>
      </c>
      <c r="W102" s="22">
        <f t="shared" si="17"/>
        <v>44662</v>
      </c>
      <c r="X102" s="23" t="s">
        <v>19</v>
      </c>
      <c r="Y102" s="22">
        <f t="shared" si="18"/>
        <v>44821</v>
      </c>
      <c r="Z102" s="23" t="s">
        <v>26</v>
      </c>
      <c r="AA102" s="23">
        <f t="shared" ca="1" si="19"/>
        <v>14832</v>
      </c>
      <c r="AB102" s="24" t="s">
        <v>23</v>
      </c>
    </row>
    <row r="103" spans="1:28">
      <c r="A103" s="7">
        <f t="shared" si="23"/>
        <v>102</v>
      </c>
      <c r="B103" s="8">
        <f t="shared" si="23"/>
        <v>44663</v>
      </c>
      <c r="C103" s="6">
        <v>31</v>
      </c>
      <c r="E103" s="41" t="s">
        <v>18</v>
      </c>
      <c r="F103" s="42">
        <f t="shared" si="21"/>
        <v>44663</v>
      </c>
      <c r="G103" s="43" t="s">
        <v>19</v>
      </c>
      <c r="H103" s="42" cm="1">
        <f t="array" ref="H103">IFERROR(INDEX(B103:B467,J103),"")</f>
        <v>44778</v>
      </c>
      <c r="I103" s="43" t="s">
        <v>20</v>
      </c>
      <c r="J103" s="43" cm="1">
        <f t="array" ref="J103">IFERROR(_xlfn.XLOOKUP(2000,_xlfn.BYROW(ROW(103:467),_xlfn.LAMBDA(_xlpm.in,SUMIF(A103:A467,"&lt;="&amp;_xlpm.in,C103:C467))),A103:A467,,1)-A103+2,"")</f>
        <v>116</v>
      </c>
      <c r="K103" s="43" t="s">
        <v>21</v>
      </c>
      <c r="L103" s="43" t="s">
        <v>22</v>
      </c>
      <c r="M103" s="43">
        <f t="shared" ca="1" si="13"/>
        <v>2009</v>
      </c>
      <c r="N103" s="44" t="s">
        <v>23</v>
      </c>
      <c r="O103" s="32" t="s">
        <v>24</v>
      </c>
      <c r="P103" s="31">
        <f t="shared" si="14"/>
        <v>44663</v>
      </c>
      <c r="Q103" s="32" t="s">
        <v>19</v>
      </c>
      <c r="R103" s="31">
        <f t="shared" si="15"/>
        <v>44782</v>
      </c>
      <c r="S103" s="32" t="s">
        <v>25</v>
      </c>
      <c r="T103" s="32">
        <f t="shared" ca="1" si="16"/>
        <v>2075</v>
      </c>
      <c r="U103" s="33" t="s">
        <v>23</v>
      </c>
      <c r="V103" s="23" t="s">
        <v>24</v>
      </c>
      <c r="W103" s="22">
        <f t="shared" si="17"/>
        <v>44663</v>
      </c>
      <c r="X103" s="23" t="s">
        <v>19</v>
      </c>
      <c r="Y103" s="22">
        <f t="shared" si="18"/>
        <v>44822</v>
      </c>
      <c r="Z103" s="23" t="s">
        <v>26</v>
      </c>
      <c r="AA103" s="23">
        <f t="shared" ca="1" si="19"/>
        <v>14775</v>
      </c>
      <c r="AB103" s="24" t="s">
        <v>23</v>
      </c>
    </row>
    <row r="104" spans="1:28">
      <c r="A104" s="7">
        <f t="shared" si="23"/>
        <v>103</v>
      </c>
      <c r="B104" s="8">
        <f t="shared" si="23"/>
        <v>44664</v>
      </c>
      <c r="C104" s="6">
        <v>30</v>
      </c>
      <c r="E104" s="41" t="s">
        <v>18</v>
      </c>
      <c r="F104" s="42">
        <f t="shared" si="21"/>
        <v>44664</v>
      </c>
      <c r="G104" s="43" t="s">
        <v>19</v>
      </c>
      <c r="H104" s="42" cm="1">
        <f t="array" ref="H104">IFERROR(INDEX(B104:B468,J104),"")</f>
        <v>44780</v>
      </c>
      <c r="I104" s="43" t="s">
        <v>20</v>
      </c>
      <c r="J104" s="43" cm="1">
        <f t="array" ref="J104">IFERROR(_xlfn.XLOOKUP(2000,_xlfn.BYROW(ROW(104:468),_xlfn.LAMBDA(_xlpm.in,SUMIF(A104:A468,"&lt;="&amp;_xlpm.in,C104:C468))),A104:A468,,1)-A104+2,"")</f>
        <v>117</v>
      </c>
      <c r="K104" s="43" t="s">
        <v>21</v>
      </c>
      <c r="L104" s="43" t="s">
        <v>22</v>
      </c>
      <c r="M104" s="43">
        <f t="shared" ca="1" si="13"/>
        <v>2008</v>
      </c>
      <c r="N104" s="44" t="s">
        <v>23</v>
      </c>
      <c r="O104" s="32" t="s">
        <v>24</v>
      </c>
      <c r="P104" s="31">
        <f t="shared" si="14"/>
        <v>44664</v>
      </c>
      <c r="Q104" s="32" t="s">
        <v>19</v>
      </c>
      <c r="R104" s="31">
        <f t="shared" si="15"/>
        <v>44783</v>
      </c>
      <c r="S104" s="32" t="s">
        <v>25</v>
      </c>
      <c r="T104" s="32">
        <f t="shared" ca="1" si="16"/>
        <v>2064</v>
      </c>
      <c r="U104" s="33" t="s">
        <v>23</v>
      </c>
      <c r="V104" s="23" t="s">
        <v>24</v>
      </c>
      <c r="W104" s="22">
        <f t="shared" si="17"/>
        <v>44664</v>
      </c>
      <c r="X104" s="23" t="s">
        <v>19</v>
      </c>
      <c r="Y104" s="22">
        <f t="shared" si="18"/>
        <v>44823</v>
      </c>
      <c r="Z104" s="23" t="s">
        <v>26</v>
      </c>
      <c r="AA104" s="23">
        <f t="shared" ca="1" si="19"/>
        <v>14717</v>
      </c>
      <c r="AB104" s="24" t="s">
        <v>23</v>
      </c>
    </row>
    <row r="105" spans="1:28">
      <c r="A105" s="7">
        <f t="shared" si="23"/>
        <v>104</v>
      </c>
      <c r="B105" s="8">
        <f t="shared" si="23"/>
        <v>44665</v>
      </c>
      <c r="C105" s="6">
        <v>31</v>
      </c>
      <c r="E105" s="41" t="s">
        <v>18</v>
      </c>
      <c r="F105" s="42">
        <f t="shared" si="21"/>
        <v>44665</v>
      </c>
      <c r="G105" s="43" t="s">
        <v>19</v>
      </c>
      <c r="H105" s="42" cm="1">
        <f t="array" ref="H105">IFERROR(INDEX(B105:B469,J105),"")</f>
        <v>44782</v>
      </c>
      <c r="I105" s="43" t="s">
        <v>20</v>
      </c>
      <c r="J105" s="43" cm="1">
        <f t="array" ref="J105">IFERROR(_xlfn.XLOOKUP(2000,_xlfn.BYROW(ROW(105:469),_xlfn.LAMBDA(_xlpm.in,SUMIF(A105:A469,"&lt;="&amp;_xlpm.in,C105:C469))),A105:A469,,1)-A105+2,"")</f>
        <v>118</v>
      </c>
      <c r="K105" s="43" t="s">
        <v>21</v>
      </c>
      <c r="L105" s="43" t="s">
        <v>22</v>
      </c>
      <c r="M105" s="43">
        <f t="shared" ca="1" si="13"/>
        <v>2014</v>
      </c>
      <c r="N105" s="44" t="s">
        <v>23</v>
      </c>
      <c r="O105" s="32" t="s">
        <v>24</v>
      </c>
      <c r="P105" s="31">
        <f t="shared" si="14"/>
        <v>44665</v>
      </c>
      <c r="Q105" s="32" t="s">
        <v>19</v>
      </c>
      <c r="R105" s="31">
        <f t="shared" si="15"/>
        <v>44784</v>
      </c>
      <c r="S105" s="32" t="s">
        <v>25</v>
      </c>
      <c r="T105" s="32">
        <f t="shared" ca="1" si="16"/>
        <v>2053</v>
      </c>
      <c r="U105" s="33" t="s">
        <v>23</v>
      </c>
      <c r="V105" s="23" t="s">
        <v>24</v>
      </c>
      <c r="W105" s="22">
        <f t="shared" si="17"/>
        <v>44665</v>
      </c>
      <c r="X105" s="23" t="s">
        <v>19</v>
      </c>
      <c r="Y105" s="22">
        <f t="shared" si="18"/>
        <v>44824</v>
      </c>
      <c r="Z105" s="23" t="s">
        <v>26</v>
      </c>
      <c r="AA105" s="23">
        <f t="shared" ca="1" si="19"/>
        <v>14657</v>
      </c>
      <c r="AB105" s="24" t="s">
        <v>23</v>
      </c>
    </row>
    <row r="106" spans="1:28">
      <c r="A106" s="7">
        <f t="shared" si="23"/>
        <v>105</v>
      </c>
      <c r="B106" s="8">
        <f t="shared" si="23"/>
        <v>44666</v>
      </c>
      <c r="C106" s="6">
        <v>30</v>
      </c>
      <c r="E106" s="41" t="s">
        <v>18</v>
      </c>
      <c r="F106" s="42">
        <f t="shared" si="21"/>
        <v>44666</v>
      </c>
      <c r="G106" s="43" t="s">
        <v>19</v>
      </c>
      <c r="H106" s="42" cm="1">
        <f t="array" ref="H106">IFERROR(INDEX(B106:B470,J106),"")</f>
        <v>44783</v>
      </c>
      <c r="I106" s="43" t="s">
        <v>20</v>
      </c>
      <c r="J106" s="43" cm="1">
        <f t="array" ref="J106">IFERROR(_xlfn.XLOOKUP(2000,_xlfn.BYROW(ROW(106:470),_xlfn.LAMBDA(_xlpm.in,SUMIF(A106:A470,"&lt;="&amp;_xlpm.in,C106:C470))),A106:A470,,1)-A106+2,"")</f>
        <v>118</v>
      </c>
      <c r="K106" s="43" t="s">
        <v>21</v>
      </c>
      <c r="L106" s="43" t="s">
        <v>22</v>
      </c>
      <c r="M106" s="43">
        <f t="shared" ca="1" si="13"/>
        <v>2003</v>
      </c>
      <c r="N106" s="44" t="s">
        <v>23</v>
      </c>
      <c r="O106" s="32" t="s">
        <v>24</v>
      </c>
      <c r="P106" s="31">
        <f t="shared" si="14"/>
        <v>44666</v>
      </c>
      <c r="Q106" s="32" t="s">
        <v>19</v>
      </c>
      <c r="R106" s="31">
        <f t="shared" si="15"/>
        <v>44785</v>
      </c>
      <c r="S106" s="32" t="s">
        <v>25</v>
      </c>
      <c r="T106" s="32">
        <f t="shared" ca="1" si="16"/>
        <v>2042</v>
      </c>
      <c r="U106" s="33" t="s">
        <v>23</v>
      </c>
      <c r="V106" s="23" t="s">
        <v>24</v>
      </c>
      <c r="W106" s="22">
        <f t="shared" si="17"/>
        <v>44666</v>
      </c>
      <c r="X106" s="23" t="s">
        <v>19</v>
      </c>
      <c r="Y106" s="22">
        <f t="shared" si="18"/>
        <v>44825</v>
      </c>
      <c r="Z106" s="23" t="s">
        <v>26</v>
      </c>
      <c r="AA106" s="23">
        <f t="shared" ca="1" si="19"/>
        <v>14596</v>
      </c>
      <c r="AB106" s="24" t="s">
        <v>23</v>
      </c>
    </row>
    <row r="107" spans="1:28">
      <c r="A107" s="7">
        <f t="shared" si="23"/>
        <v>106</v>
      </c>
      <c r="B107" s="8">
        <f t="shared" si="23"/>
        <v>44667</v>
      </c>
      <c r="C107" s="6">
        <v>31</v>
      </c>
      <c r="E107" s="41" t="s">
        <v>18</v>
      </c>
      <c r="F107" s="42">
        <f t="shared" si="21"/>
        <v>44667</v>
      </c>
      <c r="G107" s="43" t="s">
        <v>19</v>
      </c>
      <c r="H107" s="42" cm="1">
        <f t="array" ref="H107">IFERROR(INDEX(B107:B471,J107),"")</f>
        <v>44785</v>
      </c>
      <c r="I107" s="43" t="s">
        <v>20</v>
      </c>
      <c r="J107" s="43" cm="1">
        <f t="array" ref="J107">IFERROR(_xlfn.XLOOKUP(2000,_xlfn.BYROW(ROW(107:471),_xlfn.LAMBDA(_xlpm.in,SUMIF(A107:A471,"&lt;="&amp;_xlpm.in,C107:C471))),A107:A471,,1)-A107+2,"")</f>
        <v>119</v>
      </c>
      <c r="K107" s="43" t="s">
        <v>21</v>
      </c>
      <c r="L107" s="43" t="s">
        <v>22</v>
      </c>
      <c r="M107" s="43">
        <f t="shared" ca="1" si="13"/>
        <v>2012</v>
      </c>
      <c r="N107" s="44" t="s">
        <v>23</v>
      </c>
      <c r="O107" s="32" t="s">
        <v>24</v>
      </c>
      <c r="P107" s="31">
        <f t="shared" si="14"/>
        <v>44667</v>
      </c>
      <c r="Q107" s="32" t="s">
        <v>19</v>
      </c>
      <c r="R107" s="31">
        <f t="shared" si="15"/>
        <v>44786</v>
      </c>
      <c r="S107" s="32" t="s">
        <v>25</v>
      </c>
      <c r="T107" s="32">
        <f t="shared" ca="1" si="16"/>
        <v>2031</v>
      </c>
      <c r="U107" s="33" t="s">
        <v>23</v>
      </c>
      <c r="V107" s="23" t="s">
        <v>24</v>
      </c>
      <c r="W107" s="22">
        <f t="shared" si="17"/>
        <v>44667</v>
      </c>
      <c r="X107" s="23" t="s">
        <v>19</v>
      </c>
      <c r="Y107" s="22">
        <f t="shared" si="18"/>
        <v>44826</v>
      </c>
      <c r="Z107" s="23" t="s">
        <v>26</v>
      </c>
      <c r="AA107" s="23">
        <f t="shared" ca="1" si="19"/>
        <v>14535</v>
      </c>
      <c r="AB107" s="24" t="s">
        <v>23</v>
      </c>
    </row>
    <row r="108" spans="1:28">
      <c r="A108" s="7">
        <f t="shared" si="23"/>
        <v>107</v>
      </c>
      <c r="B108" s="8">
        <f t="shared" si="23"/>
        <v>44668</v>
      </c>
      <c r="C108" s="6">
        <v>33</v>
      </c>
      <c r="E108" s="41" t="s">
        <v>18</v>
      </c>
      <c r="F108" s="42">
        <f t="shared" si="21"/>
        <v>44668</v>
      </c>
      <c r="G108" s="43" t="s">
        <v>19</v>
      </c>
      <c r="H108" s="42" cm="1">
        <f t="array" ref="H108">IFERROR(INDEX(B108:B472,J108),"")</f>
        <v>44786</v>
      </c>
      <c r="I108" s="43" t="s">
        <v>20</v>
      </c>
      <c r="J108" s="43" cm="1">
        <f t="array" ref="J108">IFERROR(_xlfn.XLOOKUP(2000,_xlfn.BYROW(ROW(108:472),_xlfn.LAMBDA(_xlpm.in,SUMIF(A108:A472,"&lt;="&amp;_xlpm.in,C108:C472))),A108:A472,,1)-A108+2,"")</f>
        <v>119</v>
      </c>
      <c r="K108" s="43" t="s">
        <v>21</v>
      </c>
      <c r="L108" s="43" t="s">
        <v>22</v>
      </c>
      <c r="M108" s="43">
        <f t="shared" ca="1" si="13"/>
        <v>2000</v>
      </c>
      <c r="N108" s="44" t="s">
        <v>23</v>
      </c>
      <c r="O108" s="32" t="s">
        <v>24</v>
      </c>
      <c r="P108" s="31">
        <f t="shared" si="14"/>
        <v>44668</v>
      </c>
      <c r="Q108" s="32" t="s">
        <v>19</v>
      </c>
      <c r="R108" s="31">
        <f t="shared" si="15"/>
        <v>44787</v>
      </c>
      <c r="S108" s="32" t="s">
        <v>25</v>
      </c>
      <c r="T108" s="32">
        <f t="shared" ca="1" si="16"/>
        <v>2020</v>
      </c>
      <c r="U108" s="33" t="s">
        <v>23</v>
      </c>
      <c r="V108" s="23" t="s">
        <v>24</v>
      </c>
      <c r="W108" s="22">
        <f t="shared" si="17"/>
        <v>44668</v>
      </c>
      <c r="X108" s="23" t="s">
        <v>19</v>
      </c>
      <c r="Y108" s="22">
        <f t="shared" si="18"/>
        <v>44827</v>
      </c>
      <c r="Z108" s="23" t="s">
        <v>26</v>
      </c>
      <c r="AA108" s="23">
        <f t="shared" ca="1" si="19"/>
        <v>14473</v>
      </c>
      <c r="AB108" s="24" t="s">
        <v>23</v>
      </c>
    </row>
    <row r="109" spans="1:28">
      <c r="A109" s="7">
        <f t="shared" si="23"/>
        <v>108</v>
      </c>
      <c r="B109" s="8">
        <f t="shared" si="23"/>
        <v>44669</v>
      </c>
      <c r="C109" s="6">
        <v>32</v>
      </c>
      <c r="E109" s="41" t="s">
        <v>18</v>
      </c>
      <c r="F109" s="42">
        <f t="shared" si="21"/>
        <v>44669</v>
      </c>
      <c r="G109" s="43" t="s">
        <v>19</v>
      </c>
      <c r="H109" s="42" cm="1">
        <f t="array" ref="H109">IFERROR(INDEX(B109:B473,J109),"")</f>
        <v>44788</v>
      </c>
      <c r="I109" s="43" t="s">
        <v>20</v>
      </c>
      <c r="J109" s="43" cm="1">
        <f t="array" ref="J109">IFERROR(_xlfn.XLOOKUP(2000,_xlfn.BYROW(ROW(109:473),_xlfn.LAMBDA(_xlpm.in,SUMIF(A109:A473,"&lt;="&amp;_xlpm.in,C109:C473))),A109:A473,,1)-A109+2,"")</f>
        <v>120</v>
      </c>
      <c r="K109" s="43" t="s">
        <v>21</v>
      </c>
      <c r="L109" s="43" t="s">
        <v>22</v>
      </c>
      <c r="M109" s="43">
        <f t="shared" ca="1" si="13"/>
        <v>2009</v>
      </c>
      <c r="N109" s="44" t="s">
        <v>23</v>
      </c>
      <c r="O109" s="32" t="s">
        <v>24</v>
      </c>
      <c r="P109" s="31">
        <f t="shared" si="14"/>
        <v>44669</v>
      </c>
      <c r="Q109" s="32" t="s">
        <v>19</v>
      </c>
      <c r="R109" s="31">
        <f t="shared" si="15"/>
        <v>44788</v>
      </c>
      <c r="S109" s="32" t="s">
        <v>25</v>
      </c>
      <c r="T109" s="32">
        <f t="shared" ca="1" si="16"/>
        <v>2009</v>
      </c>
      <c r="U109" s="33" t="s">
        <v>23</v>
      </c>
      <c r="V109" s="23" t="s">
        <v>24</v>
      </c>
      <c r="W109" s="22">
        <f t="shared" si="17"/>
        <v>44669</v>
      </c>
      <c r="X109" s="23" t="s">
        <v>19</v>
      </c>
      <c r="Y109" s="22">
        <f t="shared" si="18"/>
        <v>44828</v>
      </c>
      <c r="Z109" s="23" t="s">
        <v>26</v>
      </c>
      <c r="AA109" s="23">
        <f t="shared" ca="1" si="19"/>
        <v>14411</v>
      </c>
      <c r="AB109" s="24" t="s">
        <v>23</v>
      </c>
    </row>
    <row r="110" spans="1:28">
      <c r="A110" s="7">
        <f t="shared" si="23"/>
        <v>109</v>
      </c>
      <c r="B110" s="8">
        <f t="shared" si="23"/>
        <v>44670</v>
      </c>
      <c r="C110" s="6">
        <v>28</v>
      </c>
      <c r="E110" s="41" t="s">
        <v>18</v>
      </c>
      <c r="F110" s="42">
        <f t="shared" si="21"/>
        <v>44670</v>
      </c>
      <c r="G110" s="43" t="s">
        <v>19</v>
      </c>
      <c r="H110" s="42" cm="1">
        <f t="array" ref="H110">IFERROR(INDEX(B110:B474,J110),"")</f>
        <v>44790</v>
      </c>
      <c r="I110" s="43" t="s">
        <v>20</v>
      </c>
      <c r="J110" s="43" cm="1">
        <f t="array" ref="J110">IFERROR(_xlfn.XLOOKUP(2000,_xlfn.BYROW(ROW(110:474),_xlfn.LAMBDA(_xlpm.in,SUMIF(A110:A474,"&lt;="&amp;_xlpm.in,C110:C474))),A110:A474,,1)-A110+2,"")</f>
        <v>121</v>
      </c>
      <c r="K110" s="43" t="s">
        <v>21</v>
      </c>
      <c r="L110" s="43" t="s">
        <v>22</v>
      </c>
      <c r="M110" s="43">
        <f t="shared" ca="1" si="13"/>
        <v>2019</v>
      </c>
      <c r="N110" s="44" t="s">
        <v>23</v>
      </c>
      <c r="O110" s="32" t="s">
        <v>24</v>
      </c>
      <c r="P110" s="31">
        <f t="shared" si="14"/>
        <v>44670</v>
      </c>
      <c r="Q110" s="32" t="s">
        <v>19</v>
      </c>
      <c r="R110" s="31">
        <f t="shared" si="15"/>
        <v>44789</v>
      </c>
      <c r="S110" s="32" t="s">
        <v>25</v>
      </c>
      <c r="T110" s="32">
        <f t="shared" ca="1" si="16"/>
        <v>1999</v>
      </c>
      <c r="U110" s="33" t="s">
        <v>23</v>
      </c>
      <c r="V110" s="23" t="s">
        <v>24</v>
      </c>
      <c r="W110" s="22">
        <f t="shared" si="17"/>
        <v>44670</v>
      </c>
      <c r="X110" s="23" t="s">
        <v>19</v>
      </c>
      <c r="Y110" s="22">
        <f t="shared" si="18"/>
        <v>44829</v>
      </c>
      <c r="Z110" s="23" t="s">
        <v>26</v>
      </c>
      <c r="AA110" s="23">
        <f t="shared" ca="1" si="19"/>
        <v>14347</v>
      </c>
      <c r="AB110" s="24" t="s">
        <v>23</v>
      </c>
    </row>
    <row r="111" spans="1:28">
      <c r="A111" s="7">
        <f t="shared" si="23"/>
        <v>110</v>
      </c>
      <c r="B111" s="8">
        <f t="shared" si="23"/>
        <v>44671</v>
      </c>
      <c r="C111" s="6">
        <v>16</v>
      </c>
      <c r="E111" s="41" t="s">
        <v>18</v>
      </c>
      <c r="F111" s="42">
        <f t="shared" si="21"/>
        <v>44671</v>
      </c>
      <c r="G111" s="43" t="s">
        <v>19</v>
      </c>
      <c r="H111" s="42" cm="1">
        <f t="array" ref="H111">IFERROR(INDEX(B111:B475,J111),"")</f>
        <v>44791</v>
      </c>
      <c r="I111" s="43" t="s">
        <v>20</v>
      </c>
      <c r="J111" s="43" cm="1">
        <f t="array" ref="J111">IFERROR(_xlfn.XLOOKUP(2000,_xlfn.BYROW(ROW(111:475),_xlfn.LAMBDA(_xlpm.in,SUMIF(A111:A475,"&lt;="&amp;_xlpm.in,C111:C475))),A111:A475,,1)-A111+2,"")</f>
        <v>121</v>
      </c>
      <c r="K111" s="43" t="s">
        <v>21</v>
      </c>
      <c r="L111" s="43" t="s">
        <v>22</v>
      </c>
      <c r="M111" s="43">
        <f t="shared" ca="1" si="13"/>
        <v>2012</v>
      </c>
      <c r="N111" s="44" t="s">
        <v>23</v>
      </c>
      <c r="O111" s="32" t="s">
        <v>24</v>
      </c>
      <c r="P111" s="31">
        <f t="shared" si="14"/>
        <v>44671</v>
      </c>
      <c r="Q111" s="32" t="s">
        <v>19</v>
      </c>
      <c r="R111" s="31">
        <f t="shared" si="15"/>
        <v>44790</v>
      </c>
      <c r="S111" s="32" t="s">
        <v>25</v>
      </c>
      <c r="T111" s="32">
        <f t="shared" ca="1" si="16"/>
        <v>1991</v>
      </c>
      <c r="U111" s="33" t="s">
        <v>23</v>
      </c>
      <c r="V111" s="23" t="s">
        <v>24</v>
      </c>
      <c r="W111" s="22">
        <f t="shared" si="17"/>
        <v>44671</v>
      </c>
      <c r="X111" s="23" t="s">
        <v>19</v>
      </c>
      <c r="Y111" s="22">
        <f t="shared" si="18"/>
        <v>44830</v>
      </c>
      <c r="Z111" s="23" t="s">
        <v>26</v>
      </c>
      <c r="AA111" s="23">
        <f t="shared" ca="1" si="19"/>
        <v>14282</v>
      </c>
      <c r="AB111" s="24" t="s">
        <v>23</v>
      </c>
    </row>
    <row r="112" spans="1:28">
      <c r="A112" s="7">
        <f t="shared" si="23"/>
        <v>111</v>
      </c>
      <c r="B112" s="8">
        <f t="shared" si="23"/>
        <v>44672</v>
      </c>
      <c r="C112" s="6">
        <v>16</v>
      </c>
      <c r="E112" s="41" t="s">
        <v>18</v>
      </c>
      <c r="F112" s="42">
        <f t="shared" si="21"/>
        <v>44672</v>
      </c>
      <c r="G112" s="43" t="s">
        <v>19</v>
      </c>
      <c r="H112" s="42" cm="1">
        <f t="array" ref="H112">IFERROR(INDEX(B112:B476,J112),"")</f>
        <v>44792</v>
      </c>
      <c r="I112" s="43" t="s">
        <v>20</v>
      </c>
      <c r="J112" s="43" cm="1">
        <f t="array" ref="J112">IFERROR(_xlfn.XLOOKUP(2000,_xlfn.BYROW(ROW(112:476),_xlfn.LAMBDA(_xlpm.in,SUMIF(A112:A476,"&lt;="&amp;_xlpm.in,C112:C476))),A112:A476,,1)-A112+2,"")</f>
        <v>121</v>
      </c>
      <c r="K112" s="43" t="s">
        <v>21</v>
      </c>
      <c r="L112" s="43" t="s">
        <v>22</v>
      </c>
      <c r="M112" s="43">
        <f t="shared" ca="1" si="13"/>
        <v>2018</v>
      </c>
      <c r="N112" s="44" t="s">
        <v>23</v>
      </c>
      <c r="O112" s="32" t="s">
        <v>24</v>
      </c>
      <c r="P112" s="31">
        <f t="shared" si="14"/>
        <v>44672</v>
      </c>
      <c r="Q112" s="32" t="s">
        <v>19</v>
      </c>
      <c r="R112" s="31">
        <f t="shared" si="15"/>
        <v>44791</v>
      </c>
      <c r="S112" s="32" t="s">
        <v>25</v>
      </c>
      <c r="T112" s="32">
        <f t="shared" ca="1" si="16"/>
        <v>1996</v>
      </c>
      <c r="U112" s="33" t="s">
        <v>23</v>
      </c>
      <c r="V112" s="23" t="s">
        <v>24</v>
      </c>
      <c r="W112" s="22">
        <f t="shared" si="17"/>
        <v>44672</v>
      </c>
      <c r="X112" s="23" t="s">
        <v>19</v>
      </c>
      <c r="Y112" s="22">
        <f t="shared" si="18"/>
        <v>44831</v>
      </c>
      <c r="Z112" s="23" t="s">
        <v>26</v>
      </c>
      <c r="AA112" s="23">
        <f t="shared" ca="1" si="19"/>
        <v>14217</v>
      </c>
      <c r="AB112" s="24" t="s">
        <v>23</v>
      </c>
    </row>
    <row r="113" spans="1:28">
      <c r="A113" s="7">
        <f t="shared" si="23"/>
        <v>112</v>
      </c>
      <c r="B113" s="8">
        <f t="shared" si="23"/>
        <v>44673</v>
      </c>
      <c r="C113" s="6">
        <v>16</v>
      </c>
      <c r="E113" s="41" t="s">
        <v>18</v>
      </c>
      <c r="F113" s="42">
        <f t="shared" si="21"/>
        <v>44673</v>
      </c>
      <c r="G113" s="43" t="s">
        <v>19</v>
      </c>
      <c r="H113" s="42" cm="1">
        <f t="array" ref="H113">IFERROR(INDEX(B113:B477,J113),"")</f>
        <v>44792</v>
      </c>
      <c r="I113" s="43" t="s">
        <v>20</v>
      </c>
      <c r="J113" s="43" cm="1">
        <f t="array" ref="J113">IFERROR(_xlfn.XLOOKUP(2000,_xlfn.BYROW(ROW(113:477),_xlfn.LAMBDA(_xlpm.in,SUMIF(A113:A477,"&lt;="&amp;_xlpm.in,C113:C477))),A113:A477,,1)-A113+2,"")</f>
        <v>120</v>
      </c>
      <c r="K113" s="43" t="s">
        <v>21</v>
      </c>
      <c r="L113" s="43" t="s">
        <v>22</v>
      </c>
      <c r="M113" s="43">
        <f t="shared" ca="1" si="13"/>
        <v>2002</v>
      </c>
      <c r="N113" s="44" t="s">
        <v>23</v>
      </c>
      <c r="O113" s="32" t="s">
        <v>24</v>
      </c>
      <c r="P113" s="31">
        <f t="shared" si="14"/>
        <v>44673</v>
      </c>
      <c r="Q113" s="32" t="s">
        <v>19</v>
      </c>
      <c r="R113" s="31">
        <f t="shared" si="15"/>
        <v>44792</v>
      </c>
      <c r="S113" s="32" t="s">
        <v>25</v>
      </c>
      <c r="T113" s="32">
        <f t="shared" ca="1" si="16"/>
        <v>2002</v>
      </c>
      <c r="U113" s="33" t="s">
        <v>23</v>
      </c>
      <c r="V113" s="23" t="s">
        <v>24</v>
      </c>
      <c r="W113" s="22">
        <f t="shared" si="17"/>
        <v>44673</v>
      </c>
      <c r="X113" s="23" t="s">
        <v>19</v>
      </c>
      <c r="Y113" s="22">
        <f t="shared" si="18"/>
        <v>44832</v>
      </c>
      <c r="Z113" s="23" t="s">
        <v>26</v>
      </c>
      <c r="AA113" s="23">
        <f t="shared" ca="1" si="19"/>
        <v>14152</v>
      </c>
      <c r="AB113" s="24" t="s">
        <v>23</v>
      </c>
    </row>
    <row r="114" spans="1:28">
      <c r="A114" s="7">
        <f t="shared" si="23"/>
        <v>113</v>
      </c>
      <c r="B114" s="8">
        <f t="shared" si="23"/>
        <v>44674</v>
      </c>
      <c r="C114" s="6">
        <v>16</v>
      </c>
      <c r="E114" s="41" t="s">
        <v>18</v>
      </c>
      <c r="F114" s="42">
        <f t="shared" si="21"/>
        <v>44674</v>
      </c>
      <c r="G114" s="43" t="s">
        <v>19</v>
      </c>
      <c r="H114" s="42" cm="1">
        <f t="array" ref="H114">IFERROR(INDEX(B114:B478,J114),"")</f>
        <v>44793</v>
      </c>
      <c r="I114" s="43" t="s">
        <v>20</v>
      </c>
      <c r="J114" s="43" cm="1">
        <f t="array" ref="J114">IFERROR(_xlfn.XLOOKUP(2000,_xlfn.BYROW(ROW(114:478),_xlfn.LAMBDA(_xlpm.in,SUMIF(A114:A478,"&lt;="&amp;_xlpm.in,C114:C478))),A114:A478,,1)-A114+2,"")</f>
        <v>120</v>
      </c>
      <c r="K114" s="43" t="s">
        <v>21</v>
      </c>
      <c r="L114" s="43" t="s">
        <v>22</v>
      </c>
      <c r="M114" s="43">
        <f t="shared" ca="1" si="13"/>
        <v>2009</v>
      </c>
      <c r="N114" s="44" t="s">
        <v>23</v>
      </c>
      <c r="O114" s="32" t="s">
        <v>24</v>
      </c>
      <c r="P114" s="31">
        <f t="shared" si="14"/>
        <v>44674</v>
      </c>
      <c r="Q114" s="32" t="s">
        <v>19</v>
      </c>
      <c r="R114" s="31">
        <f t="shared" si="15"/>
        <v>44793</v>
      </c>
      <c r="S114" s="32" t="s">
        <v>25</v>
      </c>
      <c r="T114" s="32">
        <f t="shared" ca="1" si="16"/>
        <v>2009</v>
      </c>
      <c r="U114" s="33" t="s">
        <v>23</v>
      </c>
      <c r="V114" s="23" t="s">
        <v>24</v>
      </c>
      <c r="W114" s="22">
        <f t="shared" si="17"/>
        <v>44674</v>
      </c>
      <c r="X114" s="23" t="s">
        <v>19</v>
      </c>
      <c r="Y114" s="22">
        <f t="shared" si="18"/>
        <v>44833</v>
      </c>
      <c r="Z114" s="23" t="s">
        <v>26</v>
      </c>
      <c r="AA114" s="23">
        <f t="shared" ca="1" si="19"/>
        <v>14088</v>
      </c>
      <c r="AB114" s="24" t="s">
        <v>23</v>
      </c>
    </row>
    <row r="115" spans="1:28">
      <c r="A115" s="7">
        <f t="shared" si="23"/>
        <v>114</v>
      </c>
      <c r="B115" s="8">
        <f t="shared" si="23"/>
        <v>44675</v>
      </c>
      <c r="C115" s="6">
        <v>16</v>
      </c>
      <c r="E115" s="41" t="s">
        <v>18</v>
      </c>
      <c r="F115" s="42">
        <f t="shared" si="21"/>
        <v>44675</v>
      </c>
      <c r="G115" s="43" t="s">
        <v>19</v>
      </c>
      <c r="H115" s="42" cm="1">
        <f t="array" ref="H115">IFERROR(INDEX(B115:B479,J115),"")</f>
        <v>44794</v>
      </c>
      <c r="I115" s="43" t="s">
        <v>20</v>
      </c>
      <c r="J115" s="43" cm="1">
        <f t="array" ref="J115">IFERROR(_xlfn.XLOOKUP(2000,_xlfn.BYROW(ROW(115:479),_xlfn.LAMBDA(_xlpm.in,SUMIF(A115:A479,"&lt;="&amp;_xlpm.in,C115:C479))),A115:A479,,1)-A115+2,"")</f>
        <v>120</v>
      </c>
      <c r="K115" s="43" t="s">
        <v>21</v>
      </c>
      <c r="L115" s="43" t="s">
        <v>22</v>
      </c>
      <c r="M115" s="43">
        <f t="shared" ca="1" si="13"/>
        <v>2013</v>
      </c>
      <c r="N115" s="44" t="s">
        <v>23</v>
      </c>
      <c r="O115" s="32" t="s">
        <v>24</v>
      </c>
      <c r="P115" s="31">
        <f t="shared" si="14"/>
        <v>44675</v>
      </c>
      <c r="Q115" s="32" t="s">
        <v>19</v>
      </c>
      <c r="R115" s="31">
        <f t="shared" si="15"/>
        <v>44794</v>
      </c>
      <c r="S115" s="32" t="s">
        <v>25</v>
      </c>
      <c r="T115" s="32">
        <f t="shared" ca="1" si="16"/>
        <v>2013</v>
      </c>
      <c r="U115" s="33" t="s">
        <v>23</v>
      </c>
      <c r="V115" s="23" t="s">
        <v>24</v>
      </c>
      <c r="W115" s="22">
        <f t="shared" si="17"/>
        <v>44675</v>
      </c>
      <c r="X115" s="23" t="s">
        <v>19</v>
      </c>
      <c r="Y115" s="22">
        <f t="shared" si="18"/>
        <v>44834</v>
      </c>
      <c r="Z115" s="23" t="s">
        <v>26</v>
      </c>
      <c r="AA115" s="23">
        <f t="shared" ca="1" si="19"/>
        <v>14024</v>
      </c>
      <c r="AB115" s="24" t="s">
        <v>23</v>
      </c>
    </row>
    <row r="116" spans="1:28">
      <c r="A116" s="7">
        <f t="shared" ref="A116:B131" si="24">A115+1</f>
        <v>115</v>
      </c>
      <c r="B116" s="8">
        <f t="shared" si="24"/>
        <v>44676</v>
      </c>
      <c r="C116" s="6">
        <v>16</v>
      </c>
      <c r="E116" s="41" t="s">
        <v>18</v>
      </c>
      <c r="F116" s="42">
        <f t="shared" si="21"/>
        <v>44676</v>
      </c>
      <c r="G116" s="43" t="s">
        <v>19</v>
      </c>
      <c r="H116" s="42" cm="1">
        <f t="array" ref="H116">IFERROR(INDEX(B116:B480,J116),"")</f>
        <v>44795</v>
      </c>
      <c r="I116" s="43" t="s">
        <v>20</v>
      </c>
      <c r="J116" s="43" cm="1">
        <f t="array" ref="J116">IFERROR(_xlfn.XLOOKUP(2000,_xlfn.BYROW(ROW(116:480),_xlfn.LAMBDA(_xlpm.in,SUMIF(A116:A480,"&lt;="&amp;_xlpm.in,C116:C480))),A116:A480,,1)-A116+2,"")</f>
        <v>120</v>
      </c>
      <c r="K116" s="43" t="s">
        <v>21</v>
      </c>
      <c r="L116" s="43" t="s">
        <v>22</v>
      </c>
      <c r="M116" s="43">
        <f t="shared" ca="1" si="13"/>
        <v>2019</v>
      </c>
      <c r="N116" s="44" t="s">
        <v>23</v>
      </c>
      <c r="O116" s="32" t="s">
        <v>24</v>
      </c>
      <c r="P116" s="31">
        <f t="shared" si="14"/>
        <v>44676</v>
      </c>
      <c r="Q116" s="32" t="s">
        <v>19</v>
      </c>
      <c r="R116" s="31">
        <f t="shared" si="15"/>
        <v>44795</v>
      </c>
      <c r="S116" s="32" t="s">
        <v>25</v>
      </c>
      <c r="T116" s="32">
        <f t="shared" ca="1" si="16"/>
        <v>2019</v>
      </c>
      <c r="U116" s="33" t="s">
        <v>23</v>
      </c>
      <c r="V116" s="23" t="s">
        <v>24</v>
      </c>
      <c r="W116" s="22">
        <f t="shared" si="17"/>
        <v>44676</v>
      </c>
      <c r="X116" s="23" t="s">
        <v>19</v>
      </c>
      <c r="Y116" s="22">
        <f t="shared" si="18"/>
        <v>44835</v>
      </c>
      <c r="Z116" s="23" t="s">
        <v>26</v>
      </c>
      <c r="AA116" s="23">
        <f t="shared" ca="1" si="19"/>
        <v>13960</v>
      </c>
      <c r="AB116" s="24" t="s">
        <v>23</v>
      </c>
    </row>
    <row r="117" spans="1:28">
      <c r="A117" s="7">
        <f t="shared" si="24"/>
        <v>116</v>
      </c>
      <c r="B117" s="8">
        <f t="shared" si="24"/>
        <v>44677</v>
      </c>
      <c r="C117" s="6">
        <v>16</v>
      </c>
      <c r="E117" s="41" t="s">
        <v>18</v>
      </c>
      <c r="F117" s="42">
        <f t="shared" si="21"/>
        <v>44677</v>
      </c>
      <c r="G117" s="43" t="s">
        <v>19</v>
      </c>
      <c r="H117" s="42" cm="1">
        <f t="array" ref="H117">IFERROR(INDEX(B117:B481,J117),"")</f>
        <v>44795</v>
      </c>
      <c r="I117" s="43" t="s">
        <v>20</v>
      </c>
      <c r="J117" s="43" cm="1">
        <f t="array" ref="J117">IFERROR(_xlfn.XLOOKUP(2000,_xlfn.BYROW(ROW(117:481),_xlfn.LAMBDA(_xlpm.in,SUMIF(A117:A481,"&lt;="&amp;_xlpm.in,C117:C481))),A117:A481,,1)-A117+2,"")</f>
        <v>119</v>
      </c>
      <c r="K117" s="43" t="s">
        <v>21</v>
      </c>
      <c r="L117" s="43" t="s">
        <v>22</v>
      </c>
      <c r="M117" s="43">
        <f t="shared" ca="1" si="13"/>
        <v>2003</v>
      </c>
      <c r="N117" s="44" t="s">
        <v>23</v>
      </c>
      <c r="O117" s="32" t="s">
        <v>24</v>
      </c>
      <c r="P117" s="31">
        <f t="shared" si="14"/>
        <v>44677</v>
      </c>
      <c r="Q117" s="32" t="s">
        <v>19</v>
      </c>
      <c r="R117" s="31">
        <f t="shared" si="15"/>
        <v>44796</v>
      </c>
      <c r="S117" s="32" t="s">
        <v>25</v>
      </c>
      <c r="T117" s="32">
        <f t="shared" ca="1" si="16"/>
        <v>2026</v>
      </c>
      <c r="U117" s="33" t="s">
        <v>23</v>
      </c>
      <c r="V117" s="23" t="s">
        <v>24</v>
      </c>
      <c r="W117" s="22">
        <f t="shared" si="17"/>
        <v>44677</v>
      </c>
      <c r="X117" s="23" t="s">
        <v>19</v>
      </c>
      <c r="Y117" s="22">
        <f t="shared" si="18"/>
        <v>44836</v>
      </c>
      <c r="Z117" s="23" t="s">
        <v>26</v>
      </c>
      <c r="AA117" s="23">
        <f t="shared" ca="1" si="19"/>
        <v>13896</v>
      </c>
      <c r="AB117" s="24" t="s">
        <v>23</v>
      </c>
    </row>
    <row r="118" spans="1:28">
      <c r="A118" s="7">
        <f t="shared" si="24"/>
        <v>117</v>
      </c>
      <c r="B118" s="8">
        <f t="shared" si="24"/>
        <v>44678</v>
      </c>
      <c r="C118" s="6">
        <v>16</v>
      </c>
      <c r="E118" s="41" t="s">
        <v>18</v>
      </c>
      <c r="F118" s="42">
        <f t="shared" si="21"/>
        <v>44678</v>
      </c>
      <c r="G118" s="43" t="s">
        <v>19</v>
      </c>
      <c r="H118" s="42" cm="1">
        <f t="array" ref="H118">IFERROR(INDEX(B118:B482,J118),"")</f>
        <v>44796</v>
      </c>
      <c r="I118" s="43" t="s">
        <v>20</v>
      </c>
      <c r="J118" s="43" cm="1">
        <f t="array" ref="J118">IFERROR(_xlfn.XLOOKUP(2000,_xlfn.BYROW(ROW(118:482),_xlfn.LAMBDA(_xlpm.in,SUMIF(A118:A482,"&lt;="&amp;_xlpm.in,C118:C482))),A118:A482,,1)-A118+2,"")</f>
        <v>119</v>
      </c>
      <c r="K118" s="43" t="s">
        <v>21</v>
      </c>
      <c r="L118" s="43" t="s">
        <v>22</v>
      </c>
      <c r="M118" s="43">
        <f t="shared" ca="1" si="13"/>
        <v>2010</v>
      </c>
      <c r="N118" s="44" t="s">
        <v>23</v>
      </c>
      <c r="O118" s="32" t="s">
        <v>24</v>
      </c>
      <c r="P118" s="31">
        <f t="shared" si="14"/>
        <v>44678</v>
      </c>
      <c r="Q118" s="32" t="s">
        <v>19</v>
      </c>
      <c r="R118" s="31">
        <f t="shared" si="15"/>
        <v>44797</v>
      </c>
      <c r="S118" s="32" t="s">
        <v>25</v>
      </c>
      <c r="T118" s="32">
        <f t="shared" ca="1" si="16"/>
        <v>2034</v>
      </c>
      <c r="U118" s="33" t="s">
        <v>23</v>
      </c>
      <c r="V118" s="23" t="s">
        <v>24</v>
      </c>
      <c r="W118" s="22">
        <f t="shared" si="17"/>
        <v>44678</v>
      </c>
      <c r="X118" s="23" t="s">
        <v>19</v>
      </c>
      <c r="Y118" s="22">
        <f t="shared" si="18"/>
        <v>44837</v>
      </c>
      <c r="Z118" s="23" t="s">
        <v>26</v>
      </c>
      <c r="AA118" s="23">
        <f t="shared" ca="1" si="19"/>
        <v>13833</v>
      </c>
      <c r="AB118" s="24" t="s">
        <v>23</v>
      </c>
    </row>
    <row r="119" spans="1:28">
      <c r="A119" s="7">
        <f t="shared" si="24"/>
        <v>118</v>
      </c>
      <c r="B119" s="8">
        <f t="shared" si="24"/>
        <v>44679</v>
      </c>
      <c r="C119" s="6">
        <v>16</v>
      </c>
      <c r="E119" s="41" t="s">
        <v>18</v>
      </c>
      <c r="F119" s="42">
        <f t="shared" si="21"/>
        <v>44679</v>
      </c>
      <c r="G119" s="43" t="s">
        <v>19</v>
      </c>
      <c r="H119" s="42" cm="1">
        <f t="array" ref="H119">IFERROR(INDEX(B119:B483,J119),"")</f>
        <v>44797</v>
      </c>
      <c r="I119" s="43" t="s">
        <v>20</v>
      </c>
      <c r="J119" s="43" cm="1">
        <f t="array" ref="J119">IFERROR(_xlfn.XLOOKUP(2000,_xlfn.BYROW(ROW(119:483),_xlfn.LAMBDA(_xlpm.in,SUMIF(A119:A483,"&lt;="&amp;_xlpm.in,C119:C483))),A119:A483,,1)-A119+2,"")</f>
        <v>119</v>
      </c>
      <c r="K119" s="43" t="s">
        <v>21</v>
      </c>
      <c r="L119" s="43" t="s">
        <v>22</v>
      </c>
      <c r="M119" s="43">
        <f t="shared" ca="1" si="13"/>
        <v>2018</v>
      </c>
      <c r="N119" s="44" t="s">
        <v>23</v>
      </c>
      <c r="O119" s="32" t="s">
        <v>24</v>
      </c>
      <c r="P119" s="31">
        <f t="shared" si="14"/>
        <v>44679</v>
      </c>
      <c r="Q119" s="32" t="s">
        <v>19</v>
      </c>
      <c r="R119" s="31">
        <f t="shared" si="15"/>
        <v>44798</v>
      </c>
      <c r="S119" s="32" t="s">
        <v>25</v>
      </c>
      <c r="T119" s="32">
        <f t="shared" ca="1" si="16"/>
        <v>2038</v>
      </c>
      <c r="U119" s="33" t="s">
        <v>23</v>
      </c>
      <c r="V119" s="23" t="s">
        <v>24</v>
      </c>
      <c r="W119" s="22">
        <f t="shared" si="17"/>
        <v>44679</v>
      </c>
      <c r="X119" s="23" t="s">
        <v>19</v>
      </c>
      <c r="Y119" s="22">
        <f t="shared" si="18"/>
        <v>44838</v>
      </c>
      <c r="Z119" s="23" t="s">
        <v>26</v>
      </c>
      <c r="AA119" s="23">
        <f t="shared" ca="1" si="19"/>
        <v>13770</v>
      </c>
      <c r="AB119" s="24" t="s">
        <v>23</v>
      </c>
    </row>
    <row r="120" spans="1:28">
      <c r="A120" s="7">
        <f t="shared" si="24"/>
        <v>119</v>
      </c>
      <c r="B120" s="8">
        <f t="shared" si="24"/>
        <v>44680</v>
      </c>
      <c r="C120" s="6">
        <v>16</v>
      </c>
      <c r="E120" s="41" t="s">
        <v>18</v>
      </c>
      <c r="F120" s="42">
        <f t="shared" si="21"/>
        <v>44680</v>
      </c>
      <c r="G120" s="43" t="s">
        <v>19</v>
      </c>
      <c r="H120" s="42" cm="1">
        <f t="array" ref="H120">IFERROR(INDEX(B120:B484,J120),"")</f>
        <v>44797</v>
      </c>
      <c r="I120" s="43" t="s">
        <v>20</v>
      </c>
      <c r="J120" s="43" cm="1">
        <f t="array" ref="J120">IFERROR(_xlfn.XLOOKUP(2000,_xlfn.BYROW(ROW(120:484),_xlfn.LAMBDA(_xlpm.in,SUMIF(A120:A484,"&lt;="&amp;_xlpm.in,C120:C484))),A120:A484,,1)-A120+2,"")</f>
        <v>118</v>
      </c>
      <c r="K120" s="43" t="s">
        <v>21</v>
      </c>
      <c r="L120" s="43" t="s">
        <v>22</v>
      </c>
      <c r="M120" s="43">
        <f t="shared" ca="1" si="13"/>
        <v>2002</v>
      </c>
      <c r="N120" s="44" t="s">
        <v>23</v>
      </c>
      <c r="O120" s="32" t="s">
        <v>24</v>
      </c>
      <c r="P120" s="31">
        <f t="shared" si="14"/>
        <v>44680</v>
      </c>
      <c r="Q120" s="32" t="s">
        <v>19</v>
      </c>
      <c r="R120" s="31">
        <f t="shared" si="15"/>
        <v>44799</v>
      </c>
      <c r="S120" s="32" t="s">
        <v>25</v>
      </c>
      <c r="T120" s="32">
        <f t="shared" ca="1" si="16"/>
        <v>2037</v>
      </c>
      <c r="U120" s="33" t="s">
        <v>23</v>
      </c>
      <c r="V120" s="23" t="s">
        <v>24</v>
      </c>
      <c r="W120" s="22">
        <f t="shared" si="17"/>
        <v>44680</v>
      </c>
      <c r="X120" s="23" t="s">
        <v>19</v>
      </c>
      <c r="Y120" s="22">
        <f t="shared" si="18"/>
        <v>44839</v>
      </c>
      <c r="Z120" s="23" t="s">
        <v>26</v>
      </c>
      <c r="AA120" s="23">
        <f t="shared" ca="1" si="19"/>
        <v>13707</v>
      </c>
      <c r="AB120" s="24" t="s">
        <v>23</v>
      </c>
    </row>
    <row r="121" spans="1:28">
      <c r="A121" s="7">
        <f t="shared" si="24"/>
        <v>120</v>
      </c>
      <c r="B121" s="8">
        <f t="shared" si="24"/>
        <v>44681</v>
      </c>
      <c r="C121" s="6">
        <v>16</v>
      </c>
      <c r="E121" s="41" t="s">
        <v>18</v>
      </c>
      <c r="F121" s="42">
        <f t="shared" si="21"/>
        <v>44681</v>
      </c>
      <c r="G121" s="43" t="s">
        <v>19</v>
      </c>
      <c r="H121" s="42" cm="1">
        <f t="array" ref="H121">IFERROR(INDEX(B121:B485,J121),"")</f>
        <v>44798</v>
      </c>
      <c r="I121" s="43" t="s">
        <v>20</v>
      </c>
      <c r="J121" s="43" cm="1">
        <f t="array" ref="J121">IFERROR(_xlfn.XLOOKUP(2000,_xlfn.BYROW(ROW(121:485),_xlfn.LAMBDA(_xlpm.in,SUMIF(A121:A485,"&lt;="&amp;_xlpm.in,C121:C485))),A121:A485,,1)-A121+2,"")</f>
        <v>118</v>
      </c>
      <c r="K121" s="43" t="s">
        <v>21</v>
      </c>
      <c r="L121" s="43" t="s">
        <v>22</v>
      </c>
      <c r="M121" s="43">
        <f t="shared" ca="1" si="13"/>
        <v>2006</v>
      </c>
      <c r="N121" s="44" t="s">
        <v>23</v>
      </c>
      <c r="O121" s="32" t="s">
        <v>24</v>
      </c>
      <c r="P121" s="31">
        <f t="shared" si="14"/>
        <v>44681</v>
      </c>
      <c r="Q121" s="32" t="s">
        <v>19</v>
      </c>
      <c r="R121" s="31">
        <f t="shared" si="15"/>
        <v>44800</v>
      </c>
      <c r="S121" s="32" t="s">
        <v>25</v>
      </c>
      <c r="T121" s="32">
        <f t="shared" ca="1" si="16"/>
        <v>2040</v>
      </c>
      <c r="U121" s="33" t="s">
        <v>23</v>
      </c>
      <c r="V121" s="23" t="s">
        <v>24</v>
      </c>
      <c r="W121" s="22">
        <f t="shared" si="17"/>
        <v>44681</v>
      </c>
      <c r="X121" s="23" t="s">
        <v>19</v>
      </c>
      <c r="Y121" s="22">
        <f t="shared" si="18"/>
        <v>44840</v>
      </c>
      <c r="Z121" s="23" t="s">
        <v>26</v>
      </c>
      <c r="AA121" s="23">
        <f t="shared" ca="1" si="19"/>
        <v>13645</v>
      </c>
      <c r="AB121" s="24" t="s">
        <v>23</v>
      </c>
    </row>
    <row r="122" spans="1:28">
      <c r="A122" s="7">
        <f t="shared" si="24"/>
        <v>121</v>
      </c>
      <c r="B122" s="8">
        <f t="shared" si="24"/>
        <v>44682</v>
      </c>
      <c r="C122" s="6">
        <v>16</v>
      </c>
      <c r="E122" s="41" t="s">
        <v>18</v>
      </c>
      <c r="F122" s="42">
        <f t="shared" si="21"/>
        <v>44682</v>
      </c>
      <c r="G122" s="43" t="s">
        <v>19</v>
      </c>
      <c r="H122" s="42" cm="1">
        <f t="array" ref="H122">IFERROR(INDEX(B122:B486,J122),"")</f>
        <v>44799</v>
      </c>
      <c r="I122" s="43" t="s">
        <v>20</v>
      </c>
      <c r="J122" s="43" cm="1">
        <f t="array" ref="J122">IFERROR(_xlfn.XLOOKUP(2000,_xlfn.BYROW(ROW(122:486),_xlfn.LAMBDA(_xlpm.in,SUMIF(A122:A486,"&lt;="&amp;_xlpm.in,C122:C486))),A122:A486,,1)-A122+2,"")</f>
        <v>118</v>
      </c>
      <c r="K122" s="43" t="s">
        <v>21</v>
      </c>
      <c r="L122" s="43" t="s">
        <v>22</v>
      </c>
      <c r="M122" s="43">
        <f t="shared" ca="1" si="13"/>
        <v>2005</v>
      </c>
      <c r="N122" s="44" t="s">
        <v>23</v>
      </c>
      <c r="O122" s="32" t="s">
        <v>24</v>
      </c>
      <c r="P122" s="31">
        <f t="shared" si="14"/>
        <v>44682</v>
      </c>
      <c r="Q122" s="32" t="s">
        <v>19</v>
      </c>
      <c r="R122" s="31">
        <f t="shared" si="15"/>
        <v>44801</v>
      </c>
      <c r="S122" s="32" t="s">
        <v>25</v>
      </c>
      <c r="T122" s="32">
        <f t="shared" ca="1" si="16"/>
        <v>2036</v>
      </c>
      <c r="U122" s="33" t="s">
        <v>23</v>
      </c>
      <c r="V122" s="23" t="s">
        <v>24</v>
      </c>
      <c r="W122" s="22">
        <f t="shared" si="17"/>
        <v>44682</v>
      </c>
      <c r="X122" s="23" t="s">
        <v>19</v>
      </c>
      <c r="Y122" s="22">
        <f t="shared" si="18"/>
        <v>44841</v>
      </c>
      <c r="Z122" s="23" t="s">
        <v>26</v>
      </c>
      <c r="AA122" s="23">
        <f t="shared" ca="1" si="19"/>
        <v>13582</v>
      </c>
      <c r="AB122" s="24" t="s">
        <v>23</v>
      </c>
    </row>
    <row r="123" spans="1:28">
      <c r="A123" s="7">
        <f t="shared" si="24"/>
        <v>122</v>
      </c>
      <c r="B123" s="8">
        <f t="shared" si="24"/>
        <v>44683</v>
      </c>
      <c r="C123" s="6">
        <v>16</v>
      </c>
      <c r="E123" s="41" t="s">
        <v>18</v>
      </c>
      <c r="F123" s="42">
        <f t="shared" si="21"/>
        <v>44683</v>
      </c>
      <c r="G123" s="43" t="s">
        <v>19</v>
      </c>
      <c r="H123" s="42" cm="1">
        <f t="array" ref="H123">IFERROR(INDEX(B123:B487,J123),"")</f>
        <v>44800</v>
      </c>
      <c r="I123" s="43" t="s">
        <v>20</v>
      </c>
      <c r="J123" s="43" cm="1">
        <f t="array" ref="J123">IFERROR(_xlfn.XLOOKUP(2000,_xlfn.BYROW(ROW(123:487),_xlfn.LAMBDA(_xlpm.in,SUMIF(A123:A487,"&lt;="&amp;_xlpm.in,C123:C487))),A123:A487,,1)-A123+2,"")</f>
        <v>118</v>
      </c>
      <c r="K123" s="43" t="s">
        <v>21</v>
      </c>
      <c r="L123" s="43" t="s">
        <v>22</v>
      </c>
      <c r="M123" s="43">
        <f t="shared" ca="1" si="13"/>
        <v>2008</v>
      </c>
      <c r="N123" s="44" t="s">
        <v>23</v>
      </c>
      <c r="O123" s="32" t="s">
        <v>24</v>
      </c>
      <c r="P123" s="31">
        <f t="shared" si="14"/>
        <v>44683</v>
      </c>
      <c r="Q123" s="32" t="s">
        <v>19</v>
      </c>
      <c r="R123" s="31">
        <f t="shared" si="15"/>
        <v>44802</v>
      </c>
      <c r="S123" s="32" t="s">
        <v>25</v>
      </c>
      <c r="T123" s="32">
        <f t="shared" ca="1" si="16"/>
        <v>2038</v>
      </c>
      <c r="U123" s="33" t="s">
        <v>23</v>
      </c>
      <c r="V123" s="23" t="s">
        <v>24</v>
      </c>
      <c r="W123" s="22">
        <f t="shared" si="17"/>
        <v>44683</v>
      </c>
      <c r="X123" s="23" t="s">
        <v>19</v>
      </c>
      <c r="Y123" s="22">
        <f t="shared" si="18"/>
        <v>44842</v>
      </c>
      <c r="Z123" s="23" t="s">
        <v>26</v>
      </c>
      <c r="AA123" s="23">
        <f t="shared" ca="1" si="19"/>
        <v>13519</v>
      </c>
      <c r="AB123" s="24" t="s">
        <v>23</v>
      </c>
    </row>
    <row r="124" spans="1:28">
      <c r="A124" s="7">
        <f t="shared" si="24"/>
        <v>123</v>
      </c>
      <c r="B124" s="8">
        <f t="shared" si="24"/>
        <v>44684</v>
      </c>
      <c r="C124" s="6">
        <v>16</v>
      </c>
      <c r="E124" s="41" t="s">
        <v>18</v>
      </c>
      <c r="F124" s="42">
        <f t="shared" si="21"/>
        <v>44684</v>
      </c>
      <c r="G124" s="43" t="s">
        <v>19</v>
      </c>
      <c r="H124" s="42" cm="1">
        <f t="array" ref="H124">IFERROR(INDEX(B124:B488,J124),"")</f>
        <v>44801</v>
      </c>
      <c r="I124" s="43" t="s">
        <v>20</v>
      </c>
      <c r="J124" s="43" cm="1">
        <f t="array" ref="J124">IFERROR(_xlfn.XLOOKUP(2000,_xlfn.BYROW(ROW(124:488),_xlfn.LAMBDA(_xlpm.in,SUMIF(A124:A488,"&lt;="&amp;_xlpm.in,C124:C488))),A124:A488,,1)-A124+2,"")</f>
        <v>118</v>
      </c>
      <c r="K124" s="43" t="s">
        <v>21</v>
      </c>
      <c r="L124" s="43" t="s">
        <v>22</v>
      </c>
      <c r="M124" s="43">
        <f t="shared" ca="1" si="13"/>
        <v>2004</v>
      </c>
      <c r="N124" s="44" t="s">
        <v>23</v>
      </c>
      <c r="O124" s="32" t="s">
        <v>24</v>
      </c>
      <c r="P124" s="31">
        <f t="shared" si="14"/>
        <v>44684</v>
      </c>
      <c r="Q124" s="32" t="s">
        <v>19</v>
      </c>
      <c r="R124" s="31">
        <f t="shared" si="15"/>
        <v>44803</v>
      </c>
      <c r="S124" s="32" t="s">
        <v>25</v>
      </c>
      <c r="T124" s="32">
        <f t="shared" ca="1" si="16"/>
        <v>2042</v>
      </c>
      <c r="U124" s="33" t="s">
        <v>23</v>
      </c>
      <c r="V124" s="23" t="s">
        <v>24</v>
      </c>
      <c r="W124" s="22">
        <f t="shared" si="17"/>
        <v>44684</v>
      </c>
      <c r="X124" s="23" t="s">
        <v>19</v>
      </c>
      <c r="Y124" s="22">
        <f t="shared" si="18"/>
        <v>44843</v>
      </c>
      <c r="Z124" s="23" t="s">
        <v>26</v>
      </c>
      <c r="AA124" s="23">
        <f t="shared" ca="1" si="19"/>
        <v>13456</v>
      </c>
      <c r="AB124" s="24" t="s">
        <v>23</v>
      </c>
    </row>
    <row r="125" spans="1:28">
      <c r="A125" s="7">
        <f t="shared" si="24"/>
        <v>124</v>
      </c>
      <c r="B125" s="8">
        <f t="shared" si="24"/>
        <v>44685</v>
      </c>
      <c r="C125" s="6">
        <v>16</v>
      </c>
      <c r="E125" s="41" t="s">
        <v>18</v>
      </c>
      <c r="F125" s="42">
        <f t="shared" si="21"/>
        <v>44685</v>
      </c>
      <c r="G125" s="43" t="s">
        <v>19</v>
      </c>
      <c r="H125" s="42" cm="1">
        <f t="array" ref="H125">IFERROR(INDEX(B125:B489,J125),"")</f>
        <v>44802</v>
      </c>
      <c r="I125" s="43" t="s">
        <v>20</v>
      </c>
      <c r="J125" s="43" cm="1">
        <f t="array" ref="J125">IFERROR(_xlfn.XLOOKUP(2000,_xlfn.BYROW(ROW(125:489),_xlfn.LAMBDA(_xlpm.in,SUMIF(A125:A489,"&lt;="&amp;_xlpm.in,C125:C489))),A125:A489,,1)-A125+2,"")</f>
        <v>118</v>
      </c>
      <c r="K125" s="43" t="s">
        <v>21</v>
      </c>
      <c r="L125" s="43" t="s">
        <v>22</v>
      </c>
      <c r="M125" s="43">
        <f t="shared" ca="1" si="13"/>
        <v>2006</v>
      </c>
      <c r="N125" s="44" t="s">
        <v>23</v>
      </c>
      <c r="O125" s="32" t="s">
        <v>24</v>
      </c>
      <c r="P125" s="31">
        <f t="shared" si="14"/>
        <v>44685</v>
      </c>
      <c r="Q125" s="32" t="s">
        <v>19</v>
      </c>
      <c r="R125" s="31">
        <f t="shared" si="15"/>
        <v>44804</v>
      </c>
      <c r="S125" s="32" t="s">
        <v>25</v>
      </c>
      <c r="T125" s="32">
        <f t="shared" ca="1" si="16"/>
        <v>2047</v>
      </c>
      <c r="U125" s="33" t="s">
        <v>23</v>
      </c>
      <c r="V125" s="23" t="s">
        <v>24</v>
      </c>
      <c r="W125" s="22">
        <f t="shared" si="17"/>
        <v>44685</v>
      </c>
      <c r="X125" s="23" t="s">
        <v>19</v>
      </c>
      <c r="Y125" s="22">
        <f t="shared" si="18"/>
        <v>44844</v>
      </c>
      <c r="Z125" s="23" t="s">
        <v>26</v>
      </c>
      <c r="AA125" s="23">
        <f t="shared" ca="1" si="19"/>
        <v>13393</v>
      </c>
      <c r="AB125" s="24" t="s">
        <v>23</v>
      </c>
    </row>
    <row r="126" spans="1:28">
      <c r="A126" s="7">
        <f t="shared" si="24"/>
        <v>125</v>
      </c>
      <c r="B126" s="8">
        <f t="shared" si="24"/>
        <v>44686</v>
      </c>
      <c r="C126" s="6">
        <v>16</v>
      </c>
      <c r="E126" s="41" t="s">
        <v>18</v>
      </c>
      <c r="F126" s="42">
        <f t="shared" si="21"/>
        <v>44686</v>
      </c>
      <c r="G126" s="43" t="s">
        <v>19</v>
      </c>
      <c r="H126" s="42" cm="1">
        <f t="array" ref="H126">IFERROR(INDEX(B126:B490,J126),"")</f>
        <v>44803</v>
      </c>
      <c r="I126" s="43" t="s">
        <v>20</v>
      </c>
      <c r="J126" s="43" cm="1">
        <f t="array" ref="J126">IFERROR(_xlfn.XLOOKUP(2000,_xlfn.BYROW(ROW(126:490),_xlfn.LAMBDA(_xlpm.in,SUMIF(A126:A490,"&lt;="&amp;_xlpm.in,C126:C490))),A126:A490,,1)-A126+2,"")</f>
        <v>118</v>
      </c>
      <c r="K126" s="43" t="s">
        <v>21</v>
      </c>
      <c r="L126" s="43" t="s">
        <v>22</v>
      </c>
      <c r="M126" s="43">
        <f t="shared" ca="1" si="13"/>
        <v>2010</v>
      </c>
      <c r="N126" s="44" t="s">
        <v>23</v>
      </c>
      <c r="O126" s="32" t="s">
        <v>24</v>
      </c>
      <c r="P126" s="31">
        <f t="shared" si="14"/>
        <v>44686</v>
      </c>
      <c r="Q126" s="32" t="s">
        <v>19</v>
      </c>
      <c r="R126" s="31">
        <f t="shared" si="15"/>
        <v>44805</v>
      </c>
      <c r="S126" s="32" t="s">
        <v>25</v>
      </c>
      <c r="T126" s="32">
        <f t="shared" ca="1" si="16"/>
        <v>2053</v>
      </c>
      <c r="U126" s="33" t="s">
        <v>23</v>
      </c>
      <c r="V126" s="23" t="s">
        <v>24</v>
      </c>
      <c r="W126" s="22">
        <f t="shared" si="17"/>
        <v>44686</v>
      </c>
      <c r="X126" s="23" t="s">
        <v>19</v>
      </c>
      <c r="Y126" s="22">
        <f t="shared" si="18"/>
        <v>44845</v>
      </c>
      <c r="Z126" s="23" t="s">
        <v>26</v>
      </c>
      <c r="AA126" s="23">
        <f t="shared" ca="1" si="19"/>
        <v>13330</v>
      </c>
      <c r="AB126" s="24" t="s">
        <v>23</v>
      </c>
    </row>
    <row r="127" spans="1:28">
      <c r="A127" s="7">
        <f t="shared" si="24"/>
        <v>126</v>
      </c>
      <c r="B127" s="8">
        <f t="shared" si="24"/>
        <v>44687</v>
      </c>
      <c r="C127" s="6">
        <v>16</v>
      </c>
      <c r="E127" s="41" t="s">
        <v>18</v>
      </c>
      <c r="F127" s="42">
        <f t="shared" si="21"/>
        <v>44687</v>
      </c>
      <c r="G127" s="43" t="s">
        <v>19</v>
      </c>
      <c r="H127" s="42" cm="1">
        <f t="array" ref="H127">IFERROR(INDEX(B127:B491,J127),"")</f>
        <v>44804</v>
      </c>
      <c r="I127" s="43" t="s">
        <v>20</v>
      </c>
      <c r="J127" s="43" cm="1">
        <f t="array" ref="J127">IFERROR(_xlfn.XLOOKUP(2000,_xlfn.BYROW(ROW(127:491),_xlfn.LAMBDA(_xlpm.in,SUMIF(A127:A491,"&lt;="&amp;_xlpm.in,C127:C491))),A127:A491,,1)-A127+2,"")</f>
        <v>118</v>
      </c>
      <c r="K127" s="43" t="s">
        <v>21</v>
      </c>
      <c r="L127" s="43" t="s">
        <v>22</v>
      </c>
      <c r="M127" s="43">
        <f t="shared" ca="1" si="13"/>
        <v>2015</v>
      </c>
      <c r="N127" s="44" t="s">
        <v>23</v>
      </c>
      <c r="O127" s="32" t="s">
        <v>24</v>
      </c>
      <c r="P127" s="31">
        <f t="shared" si="14"/>
        <v>44687</v>
      </c>
      <c r="Q127" s="32" t="s">
        <v>19</v>
      </c>
      <c r="R127" s="31">
        <f t="shared" si="15"/>
        <v>44806</v>
      </c>
      <c r="S127" s="32" t="s">
        <v>25</v>
      </c>
      <c r="T127" s="32">
        <f t="shared" ca="1" si="16"/>
        <v>2060</v>
      </c>
      <c r="U127" s="33" t="s">
        <v>23</v>
      </c>
      <c r="V127" s="23" t="s">
        <v>24</v>
      </c>
      <c r="W127" s="22">
        <f t="shared" si="17"/>
        <v>44687</v>
      </c>
      <c r="X127" s="23" t="s">
        <v>19</v>
      </c>
      <c r="Y127" s="22">
        <f t="shared" si="18"/>
        <v>44846</v>
      </c>
      <c r="Z127" s="23" t="s">
        <v>26</v>
      </c>
      <c r="AA127" s="23">
        <f t="shared" ca="1" si="19"/>
        <v>13267</v>
      </c>
      <c r="AB127" s="24" t="s">
        <v>23</v>
      </c>
    </row>
    <row r="128" spans="1:28">
      <c r="A128" s="7">
        <f t="shared" si="24"/>
        <v>127</v>
      </c>
      <c r="B128" s="8">
        <f t="shared" si="24"/>
        <v>44688</v>
      </c>
      <c r="C128" s="6">
        <v>16</v>
      </c>
      <c r="E128" s="41" t="s">
        <v>18</v>
      </c>
      <c r="F128" s="42">
        <f t="shared" si="21"/>
        <v>44688</v>
      </c>
      <c r="G128" s="43" t="s">
        <v>19</v>
      </c>
      <c r="H128" s="42" cm="1">
        <f t="array" ref="H128">IFERROR(INDEX(B128:B492,J128),"")</f>
        <v>44805</v>
      </c>
      <c r="I128" s="43" t="s">
        <v>20</v>
      </c>
      <c r="J128" s="43" cm="1">
        <f t="array" ref="J128">IFERROR(_xlfn.XLOOKUP(2000,_xlfn.BYROW(ROW(128:492),_xlfn.LAMBDA(_xlpm.in,SUMIF(A128:A492,"&lt;="&amp;_xlpm.in,C128:C492))),A128:A492,,1)-A128+2,"")</f>
        <v>118</v>
      </c>
      <c r="K128" s="43" t="s">
        <v>21</v>
      </c>
      <c r="L128" s="43" t="s">
        <v>22</v>
      </c>
      <c r="M128" s="43">
        <f t="shared" ca="1" si="13"/>
        <v>2021</v>
      </c>
      <c r="N128" s="44" t="s">
        <v>23</v>
      </c>
      <c r="O128" s="32" t="s">
        <v>24</v>
      </c>
      <c r="P128" s="31">
        <f t="shared" si="14"/>
        <v>44688</v>
      </c>
      <c r="Q128" s="32" t="s">
        <v>19</v>
      </c>
      <c r="R128" s="31">
        <f t="shared" si="15"/>
        <v>44807</v>
      </c>
      <c r="S128" s="32" t="s">
        <v>25</v>
      </c>
      <c r="T128" s="32">
        <f t="shared" ca="1" si="16"/>
        <v>2061</v>
      </c>
      <c r="U128" s="33" t="s">
        <v>23</v>
      </c>
      <c r="V128" s="23" t="s">
        <v>24</v>
      </c>
      <c r="W128" s="22">
        <f t="shared" si="17"/>
        <v>44688</v>
      </c>
      <c r="X128" s="23" t="s">
        <v>19</v>
      </c>
      <c r="Y128" s="22">
        <f t="shared" si="18"/>
        <v>44847</v>
      </c>
      <c r="Z128" s="23" t="s">
        <v>26</v>
      </c>
      <c r="AA128" s="23">
        <f t="shared" ca="1" si="19"/>
        <v>13204</v>
      </c>
      <c r="AB128" s="24" t="s">
        <v>23</v>
      </c>
    </row>
    <row r="129" spans="1:28">
      <c r="A129" s="7">
        <f t="shared" si="24"/>
        <v>128</v>
      </c>
      <c r="B129" s="8">
        <f t="shared" si="24"/>
        <v>44689</v>
      </c>
      <c r="C129" s="6">
        <v>16</v>
      </c>
      <c r="E129" s="41" t="s">
        <v>18</v>
      </c>
      <c r="F129" s="42">
        <f t="shared" si="21"/>
        <v>44689</v>
      </c>
      <c r="G129" s="43" t="s">
        <v>19</v>
      </c>
      <c r="H129" s="42" cm="1">
        <f t="array" ref="H129">IFERROR(INDEX(B129:B493,J129),"")</f>
        <v>44805</v>
      </c>
      <c r="I129" s="43" t="s">
        <v>20</v>
      </c>
      <c r="J129" s="43" cm="1">
        <f t="array" ref="J129">IFERROR(_xlfn.XLOOKUP(2000,_xlfn.BYROW(ROW(129:493),_xlfn.LAMBDA(_xlpm.in,SUMIF(A129:A493,"&lt;="&amp;_xlpm.in,C129:C493))),A129:A493,,1)-A129+2,"")</f>
        <v>117</v>
      </c>
      <c r="K129" s="43" t="s">
        <v>21</v>
      </c>
      <c r="L129" s="43" t="s">
        <v>22</v>
      </c>
      <c r="M129" s="43">
        <f t="shared" ca="1" si="13"/>
        <v>2005</v>
      </c>
      <c r="N129" s="44" t="s">
        <v>23</v>
      </c>
      <c r="O129" s="32" t="s">
        <v>24</v>
      </c>
      <c r="P129" s="31">
        <f t="shared" si="14"/>
        <v>44689</v>
      </c>
      <c r="Q129" s="32" t="s">
        <v>19</v>
      </c>
      <c r="R129" s="31">
        <f t="shared" si="15"/>
        <v>44808</v>
      </c>
      <c r="S129" s="32" t="s">
        <v>25</v>
      </c>
      <c r="T129" s="32">
        <f t="shared" ca="1" si="16"/>
        <v>2068</v>
      </c>
      <c r="U129" s="33" t="s">
        <v>23</v>
      </c>
      <c r="V129" s="23" t="s">
        <v>24</v>
      </c>
      <c r="W129" s="22">
        <f t="shared" si="17"/>
        <v>44689</v>
      </c>
      <c r="X129" s="23" t="s">
        <v>19</v>
      </c>
      <c r="Y129" s="22">
        <f t="shared" si="18"/>
        <v>44848</v>
      </c>
      <c r="Z129" s="23" t="s">
        <v>26</v>
      </c>
      <c r="AA129" s="23">
        <f t="shared" ca="1" si="19"/>
        <v>13141</v>
      </c>
      <c r="AB129" s="24" t="s">
        <v>23</v>
      </c>
    </row>
    <row r="130" spans="1:28">
      <c r="A130" s="7">
        <f t="shared" si="24"/>
        <v>129</v>
      </c>
      <c r="B130" s="8">
        <f t="shared" si="24"/>
        <v>44690</v>
      </c>
      <c r="C130" s="6">
        <v>16</v>
      </c>
      <c r="E130" s="41" t="s">
        <v>18</v>
      </c>
      <c r="F130" s="42">
        <f t="shared" si="21"/>
        <v>44690</v>
      </c>
      <c r="G130" s="43" t="s">
        <v>19</v>
      </c>
      <c r="H130" s="42" cm="1">
        <f t="array" ref="H130">IFERROR(INDEX(B130:B494,J130),"")</f>
        <v>44806</v>
      </c>
      <c r="I130" s="43" t="s">
        <v>20</v>
      </c>
      <c r="J130" s="43" cm="1">
        <f t="array" ref="J130">IFERROR(_xlfn.XLOOKUP(2000,_xlfn.BYROW(ROW(130:494),_xlfn.LAMBDA(_xlpm.in,SUMIF(A130:A494,"&lt;="&amp;_xlpm.in,C130:C494))),A130:A494,,1)-A130+2,"")</f>
        <v>117</v>
      </c>
      <c r="K130" s="43" t="s">
        <v>21</v>
      </c>
      <c r="L130" s="43" t="s">
        <v>22</v>
      </c>
      <c r="M130" s="43">
        <f t="shared" ca="1" si="13"/>
        <v>2012</v>
      </c>
      <c r="N130" s="44" t="s">
        <v>23</v>
      </c>
      <c r="O130" s="32" t="s">
        <v>24</v>
      </c>
      <c r="P130" s="31">
        <f t="shared" si="14"/>
        <v>44690</v>
      </c>
      <c r="Q130" s="32" t="s">
        <v>19</v>
      </c>
      <c r="R130" s="31">
        <f t="shared" si="15"/>
        <v>44809</v>
      </c>
      <c r="S130" s="32" t="s">
        <v>25</v>
      </c>
      <c r="T130" s="32">
        <f t="shared" ca="1" si="16"/>
        <v>2075</v>
      </c>
      <c r="U130" s="33" t="s">
        <v>23</v>
      </c>
      <c r="V130" s="23" t="s">
        <v>24</v>
      </c>
      <c r="W130" s="22">
        <f t="shared" si="17"/>
        <v>44690</v>
      </c>
      <c r="X130" s="23" t="s">
        <v>19</v>
      </c>
      <c r="Y130" s="22">
        <f t="shared" si="18"/>
        <v>44849</v>
      </c>
      <c r="Z130" s="23" t="s">
        <v>26</v>
      </c>
      <c r="AA130" s="23">
        <f t="shared" ca="1" si="19"/>
        <v>13079</v>
      </c>
      <c r="AB130" s="24" t="s">
        <v>23</v>
      </c>
    </row>
    <row r="131" spans="1:28">
      <c r="A131" s="7">
        <f t="shared" si="24"/>
        <v>130</v>
      </c>
      <c r="B131" s="8">
        <f t="shared" si="24"/>
        <v>44691</v>
      </c>
      <c r="C131" s="6">
        <v>16</v>
      </c>
      <c r="E131" s="41" t="s">
        <v>18</v>
      </c>
      <c r="F131" s="42">
        <f t="shared" si="21"/>
        <v>44691</v>
      </c>
      <c r="G131" s="43" t="s">
        <v>19</v>
      </c>
      <c r="H131" s="42" cm="1">
        <f t="array" ref="H131">IFERROR(INDEX(B131:B495,J131),"")</f>
        <v>44807</v>
      </c>
      <c r="I131" s="43" t="s">
        <v>20</v>
      </c>
      <c r="J131" s="43" cm="1">
        <f t="array" ref="J131">IFERROR(_xlfn.XLOOKUP(2000,_xlfn.BYROW(ROW(131:495),_xlfn.LAMBDA(_xlpm.in,SUMIF(A131:A495,"&lt;="&amp;_xlpm.in,C131:C495))),A131:A495,,1)-A131+2,"")</f>
        <v>117</v>
      </c>
      <c r="K131" s="43" t="s">
        <v>21</v>
      </c>
      <c r="L131" s="43" t="s">
        <v>22</v>
      </c>
      <c r="M131" s="43">
        <f t="shared" ref="M131:M194" ca="1" si="25">IFERROR(SUM(OFFSET(C131,0,0,J131)),"")</f>
        <v>2013</v>
      </c>
      <c r="N131" s="44" t="s">
        <v>23</v>
      </c>
      <c r="O131" s="32" t="s">
        <v>24</v>
      </c>
      <c r="P131" s="31">
        <f t="shared" ref="P131:P194" si="26">B131</f>
        <v>44691</v>
      </c>
      <c r="Q131" s="32" t="s">
        <v>19</v>
      </c>
      <c r="R131" s="31">
        <f t="shared" ref="R131:R194" si="27">INDEX(B131:B495,120)</f>
        <v>44810</v>
      </c>
      <c r="S131" s="32" t="s">
        <v>25</v>
      </c>
      <c r="T131" s="32">
        <f t="shared" ref="T131:T194" ca="1" si="28">SUM(OFFSET(C131,0,0,120))</f>
        <v>2082</v>
      </c>
      <c r="U131" s="33" t="s">
        <v>23</v>
      </c>
      <c r="V131" s="23" t="s">
        <v>24</v>
      </c>
      <c r="W131" s="22">
        <f t="shared" ref="W131:W194" si="29">B131</f>
        <v>44691</v>
      </c>
      <c r="X131" s="23" t="s">
        <v>19</v>
      </c>
      <c r="Y131" s="22">
        <f t="shared" ref="Y131:Y194" si="30">INDEX(B131:B495,160)</f>
        <v>44850</v>
      </c>
      <c r="Z131" s="23" t="s">
        <v>26</v>
      </c>
      <c r="AA131" s="23">
        <f t="shared" ref="AA131:AA194" ca="1" si="31">SUM(OFFSET(J131,0,0,160))</f>
        <v>13017</v>
      </c>
      <c r="AB131" s="24" t="s">
        <v>23</v>
      </c>
    </row>
    <row r="132" spans="1:28">
      <c r="A132" s="7">
        <f t="shared" ref="A132:B147" si="32">A131+1</f>
        <v>131</v>
      </c>
      <c r="B132" s="8">
        <f t="shared" si="32"/>
        <v>44692</v>
      </c>
      <c r="C132" s="6">
        <v>16</v>
      </c>
      <c r="E132" s="41" t="s">
        <v>18</v>
      </c>
      <c r="F132" s="42">
        <f t="shared" si="21"/>
        <v>44692</v>
      </c>
      <c r="G132" s="43" t="s">
        <v>19</v>
      </c>
      <c r="H132" s="42" cm="1">
        <f t="array" ref="H132">IFERROR(INDEX(B132:B496,J132),"")</f>
        <v>44808</v>
      </c>
      <c r="I132" s="43" t="s">
        <v>20</v>
      </c>
      <c r="J132" s="43" cm="1">
        <f t="array" ref="J132">IFERROR(_xlfn.XLOOKUP(2000,_xlfn.BYROW(ROW(132:496),_xlfn.LAMBDA(_xlpm.in,SUMIF(A132:A496,"&lt;="&amp;_xlpm.in,C132:C496))),A132:A496,,1)-A132+2,"")</f>
        <v>117</v>
      </c>
      <c r="K132" s="43" t="s">
        <v>21</v>
      </c>
      <c r="L132" s="43" t="s">
        <v>22</v>
      </c>
      <c r="M132" s="43">
        <f t="shared" ca="1" si="25"/>
        <v>2020</v>
      </c>
      <c r="N132" s="44" t="s">
        <v>23</v>
      </c>
      <c r="O132" s="32" t="s">
        <v>24</v>
      </c>
      <c r="P132" s="31">
        <f t="shared" si="26"/>
        <v>44692</v>
      </c>
      <c r="Q132" s="32" t="s">
        <v>19</v>
      </c>
      <c r="R132" s="31">
        <f t="shared" si="27"/>
        <v>44811</v>
      </c>
      <c r="S132" s="32" t="s">
        <v>25</v>
      </c>
      <c r="T132" s="32">
        <f t="shared" ca="1" si="28"/>
        <v>2088</v>
      </c>
      <c r="U132" s="33" t="s">
        <v>23</v>
      </c>
      <c r="V132" s="23" t="s">
        <v>24</v>
      </c>
      <c r="W132" s="22">
        <f t="shared" si="29"/>
        <v>44692</v>
      </c>
      <c r="X132" s="23" t="s">
        <v>19</v>
      </c>
      <c r="Y132" s="22">
        <f t="shared" si="30"/>
        <v>44851</v>
      </c>
      <c r="Z132" s="23" t="s">
        <v>26</v>
      </c>
      <c r="AA132" s="23">
        <f t="shared" ca="1" si="31"/>
        <v>12954</v>
      </c>
      <c r="AB132" s="24" t="s">
        <v>23</v>
      </c>
    </row>
    <row r="133" spans="1:28">
      <c r="A133" s="7">
        <f t="shared" si="32"/>
        <v>132</v>
      </c>
      <c r="B133" s="8">
        <f t="shared" si="32"/>
        <v>44693</v>
      </c>
      <c r="C133" s="6">
        <v>16</v>
      </c>
      <c r="E133" s="41" t="s">
        <v>18</v>
      </c>
      <c r="F133" s="42">
        <f t="shared" si="21"/>
        <v>44693</v>
      </c>
      <c r="G133" s="43" t="s">
        <v>19</v>
      </c>
      <c r="H133" s="42" cm="1">
        <f t="array" ref="H133">IFERROR(INDEX(B133:B497,J133),"")</f>
        <v>44808</v>
      </c>
      <c r="I133" s="43" t="s">
        <v>20</v>
      </c>
      <c r="J133" s="43" cm="1">
        <f t="array" ref="J133">IFERROR(_xlfn.XLOOKUP(2000,_xlfn.BYROW(ROW(133:497),_xlfn.LAMBDA(_xlpm.in,SUMIF(A133:A497,"&lt;="&amp;_xlpm.in,C133:C497))),A133:A497,,1)-A133+2,"")</f>
        <v>116</v>
      </c>
      <c r="K133" s="43" t="s">
        <v>21</v>
      </c>
      <c r="L133" s="43" t="s">
        <v>22</v>
      </c>
      <c r="M133" s="43">
        <f t="shared" ca="1" si="25"/>
        <v>2004</v>
      </c>
      <c r="N133" s="44" t="s">
        <v>23</v>
      </c>
      <c r="O133" s="32" t="s">
        <v>24</v>
      </c>
      <c r="P133" s="31">
        <f t="shared" si="26"/>
        <v>44693</v>
      </c>
      <c r="Q133" s="32" t="s">
        <v>19</v>
      </c>
      <c r="R133" s="31">
        <f t="shared" si="27"/>
        <v>44812</v>
      </c>
      <c r="S133" s="32" t="s">
        <v>25</v>
      </c>
      <c r="T133" s="32">
        <f t="shared" ca="1" si="28"/>
        <v>2095</v>
      </c>
      <c r="U133" s="33" t="s">
        <v>23</v>
      </c>
      <c r="V133" s="23" t="s">
        <v>24</v>
      </c>
      <c r="W133" s="22">
        <f t="shared" si="29"/>
        <v>44693</v>
      </c>
      <c r="X133" s="23" t="s">
        <v>19</v>
      </c>
      <c r="Y133" s="22">
        <f t="shared" si="30"/>
        <v>44852</v>
      </c>
      <c r="Z133" s="23" t="s">
        <v>26</v>
      </c>
      <c r="AA133" s="23">
        <f t="shared" ca="1" si="31"/>
        <v>12891</v>
      </c>
      <c r="AB133" s="24" t="s">
        <v>23</v>
      </c>
    </row>
    <row r="134" spans="1:28">
      <c r="A134" s="7">
        <f t="shared" si="32"/>
        <v>133</v>
      </c>
      <c r="B134" s="8">
        <f t="shared" si="32"/>
        <v>44694</v>
      </c>
      <c r="C134" s="6">
        <v>16</v>
      </c>
      <c r="E134" s="41" t="s">
        <v>18</v>
      </c>
      <c r="F134" s="42">
        <f t="shared" si="21"/>
        <v>44694</v>
      </c>
      <c r="G134" s="43" t="s">
        <v>19</v>
      </c>
      <c r="H134" s="42" cm="1">
        <f t="array" ref="H134">IFERROR(INDEX(B134:B498,J134),"")</f>
        <v>44809</v>
      </c>
      <c r="I134" s="43" t="s">
        <v>20</v>
      </c>
      <c r="J134" s="43" cm="1">
        <f t="array" ref="J134">IFERROR(_xlfn.XLOOKUP(2000,_xlfn.BYROW(ROW(134:498),_xlfn.LAMBDA(_xlpm.in,SUMIF(A134:A498,"&lt;="&amp;_xlpm.in,C134:C498))),A134:A498,,1)-A134+2,"")</f>
        <v>116</v>
      </c>
      <c r="K134" s="43" t="s">
        <v>21</v>
      </c>
      <c r="L134" s="43" t="s">
        <v>22</v>
      </c>
      <c r="M134" s="43">
        <f t="shared" ca="1" si="25"/>
        <v>2011</v>
      </c>
      <c r="N134" s="44" t="s">
        <v>23</v>
      </c>
      <c r="O134" s="32" t="s">
        <v>24</v>
      </c>
      <c r="P134" s="31">
        <f t="shared" si="26"/>
        <v>44694</v>
      </c>
      <c r="Q134" s="32" t="s">
        <v>19</v>
      </c>
      <c r="R134" s="31">
        <f t="shared" si="27"/>
        <v>44813</v>
      </c>
      <c r="S134" s="32" t="s">
        <v>25</v>
      </c>
      <c r="T134" s="32">
        <f t="shared" ca="1" si="28"/>
        <v>2103</v>
      </c>
      <c r="U134" s="33" t="s">
        <v>23</v>
      </c>
      <c r="V134" s="23" t="s">
        <v>24</v>
      </c>
      <c r="W134" s="22">
        <f t="shared" si="29"/>
        <v>44694</v>
      </c>
      <c r="X134" s="23" t="s">
        <v>19</v>
      </c>
      <c r="Y134" s="22">
        <f t="shared" si="30"/>
        <v>44853</v>
      </c>
      <c r="Z134" s="23" t="s">
        <v>26</v>
      </c>
      <c r="AA134" s="23">
        <f t="shared" ca="1" si="31"/>
        <v>12829</v>
      </c>
      <c r="AB134" s="24" t="s">
        <v>23</v>
      </c>
    </row>
    <row r="135" spans="1:28">
      <c r="A135" s="7">
        <f t="shared" si="32"/>
        <v>134</v>
      </c>
      <c r="B135" s="8">
        <f t="shared" si="32"/>
        <v>44695</v>
      </c>
      <c r="C135" s="6">
        <v>16</v>
      </c>
      <c r="E135" s="41" t="s">
        <v>18</v>
      </c>
      <c r="F135" s="42">
        <f t="shared" si="21"/>
        <v>44695</v>
      </c>
      <c r="G135" s="43" t="s">
        <v>19</v>
      </c>
      <c r="H135" s="42" cm="1">
        <f t="array" ref="H135">IFERROR(INDEX(B135:B499,J135),"")</f>
        <v>44810</v>
      </c>
      <c r="I135" s="43" t="s">
        <v>20</v>
      </c>
      <c r="J135" s="43" cm="1">
        <f t="array" ref="J135">IFERROR(_xlfn.XLOOKUP(2000,_xlfn.BYROW(ROW(135:499),_xlfn.LAMBDA(_xlpm.in,SUMIF(A135:A499,"&lt;="&amp;_xlpm.in,C135:C499))),A135:A499,,1)-A135+2,"")</f>
        <v>116</v>
      </c>
      <c r="K135" s="43" t="s">
        <v>21</v>
      </c>
      <c r="L135" s="43" t="s">
        <v>22</v>
      </c>
      <c r="M135" s="43">
        <f t="shared" ca="1" si="25"/>
        <v>2018</v>
      </c>
      <c r="N135" s="44" t="s">
        <v>23</v>
      </c>
      <c r="O135" s="32" t="s">
        <v>24</v>
      </c>
      <c r="P135" s="31">
        <f t="shared" si="26"/>
        <v>44695</v>
      </c>
      <c r="Q135" s="32" t="s">
        <v>19</v>
      </c>
      <c r="R135" s="31">
        <f t="shared" si="27"/>
        <v>44814</v>
      </c>
      <c r="S135" s="32" t="s">
        <v>25</v>
      </c>
      <c r="T135" s="32">
        <f t="shared" ca="1" si="28"/>
        <v>2113</v>
      </c>
      <c r="U135" s="33" t="s">
        <v>23</v>
      </c>
      <c r="V135" s="23" t="s">
        <v>24</v>
      </c>
      <c r="W135" s="22">
        <f t="shared" si="29"/>
        <v>44695</v>
      </c>
      <c r="X135" s="23" t="s">
        <v>19</v>
      </c>
      <c r="Y135" s="22">
        <f t="shared" si="30"/>
        <v>44854</v>
      </c>
      <c r="Z135" s="23" t="s">
        <v>26</v>
      </c>
      <c r="AA135" s="23">
        <f t="shared" ca="1" si="31"/>
        <v>12767</v>
      </c>
      <c r="AB135" s="24" t="s">
        <v>23</v>
      </c>
    </row>
    <row r="136" spans="1:28">
      <c r="A136" s="7">
        <f t="shared" si="32"/>
        <v>135</v>
      </c>
      <c r="B136" s="8">
        <f t="shared" si="32"/>
        <v>44696</v>
      </c>
      <c r="C136" s="6">
        <v>16</v>
      </c>
      <c r="E136" s="41" t="s">
        <v>18</v>
      </c>
      <c r="F136" s="42">
        <f t="shared" si="21"/>
        <v>44696</v>
      </c>
      <c r="G136" s="43" t="s">
        <v>19</v>
      </c>
      <c r="H136" s="42" cm="1">
        <f t="array" ref="H136">IFERROR(INDEX(B136:B500,J136),"")</f>
        <v>44810</v>
      </c>
      <c r="I136" s="43" t="s">
        <v>20</v>
      </c>
      <c r="J136" s="43" cm="1">
        <f t="array" ref="J136">IFERROR(_xlfn.XLOOKUP(2000,_xlfn.BYROW(ROW(136:500),_xlfn.LAMBDA(_xlpm.in,SUMIF(A136:A500,"&lt;="&amp;_xlpm.in,C136:C500))),A136:A500,,1)-A136+2,"")</f>
        <v>115</v>
      </c>
      <c r="K136" s="43" t="s">
        <v>21</v>
      </c>
      <c r="L136" s="43" t="s">
        <v>22</v>
      </c>
      <c r="M136" s="43">
        <f t="shared" ca="1" si="25"/>
        <v>2002</v>
      </c>
      <c r="N136" s="44" t="s">
        <v>23</v>
      </c>
      <c r="O136" s="32" t="s">
        <v>24</v>
      </c>
      <c r="P136" s="31">
        <f t="shared" si="26"/>
        <v>44696</v>
      </c>
      <c r="Q136" s="32" t="s">
        <v>19</v>
      </c>
      <c r="R136" s="31">
        <f t="shared" si="27"/>
        <v>44815</v>
      </c>
      <c r="S136" s="32" t="s">
        <v>25</v>
      </c>
      <c r="T136" s="32">
        <f t="shared" ca="1" si="28"/>
        <v>2125</v>
      </c>
      <c r="U136" s="33" t="s">
        <v>23</v>
      </c>
      <c r="V136" s="23" t="s">
        <v>24</v>
      </c>
      <c r="W136" s="22">
        <f t="shared" si="29"/>
        <v>44696</v>
      </c>
      <c r="X136" s="23" t="s">
        <v>19</v>
      </c>
      <c r="Y136" s="22">
        <f t="shared" si="30"/>
        <v>44855</v>
      </c>
      <c r="Z136" s="23" t="s">
        <v>26</v>
      </c>
      <c r="AA136" s="23">
        <f t="shared" ca="1" si="31"/>
        <v>12705</v>
      </c>
      <c r="AB136" s="24" t="s">
        <v>23</v>
      </c>
    </row>
    <row r="137" spans="1:28">
      <c r="A137" s="7">
        <f t="shared" si="32"/>
        <v>136</v>
      </c>
      <c r="B137" s="8">
        <f t="shared" si="32"/>
        <v>44697</v>
      </c>
      <c r="C137" s="6">
        <v>16</v>
      </c>
      <c r="E137" s="41" t="s">
        <v>18</v>
      </c>
      <c r="F137" s="42">
        <f t="shared" si="21"/>
        <v>44697</v>
      </c>
      <c r="G137" s="43" t="s">
        <v>19</v>
      </c>
      <c r="H137" s="42" cm="1">
        <f t="array" ref="H137">IFERROR(INDEX(B137:B501,J137),"")</f>
        <v>44811</v>
      </c>
      <c r="I137" s="43" t="s">
        <v>20</v>
      </c>
      <c r="J137" s="43" cm="1">
        <f t="array" ref="J137">IFERROR(_xlfn.XLOOKUP(2000,_xlfn.BYROW(ROW(137:501),_xlfn.LAMBDA(_xlpm.in,SUMIF(A137:A501,"&lt;="&amp;_xlpm.in,C137:C501))),A137:A501,,1)-A137+2,"")</f>
        <v>115</v>
      </c>
      <c r="K137" s="43" t="s">
        <v>21</v>
      </c>
      <c r="L137" s="43" t="s">
        <v>22</v>
      </c>
      <c r="M137" s="43">
        <f t="shared" ca="1" si="25"/>
        <v>2008</v>
      </c>
      <c r="N137" s="44" t="s">
        <v>23</v>
      </c>
      <c r="O137" s="32" t="s">
        <v>24</v>
      </c>
      <c r="P137" s="31">
        <f t="shared" si="26"/>
        <v>44697</v>
      </c>
      <c r="Q137" s="32" t="s">
        <v>19</v>
      </c>
      <c r="R137" s="31">
        <f t="shared" si="27"/>
        <v>44816</v>
      </c>
      <c r="S137" s="32" t="s">
        <v>25</v>
      </c>
      <c r="T137" s="32">
        <f t="shared" ca="1" si="28"/>
        <v>2138</v>
      </c>
      <c r="U137" s="33" t="s">
        <v>23</v>
      </c>
      <c r="V137" s="23" t="s">
        <v>24</v>
      </c>
      <c r="W137" s="22">
        <f t="shared" si="29"/>
        <v>44697</v>
      </c>
      <c r="X137" s="23" t="s">
        <v>19</v>
      </c>
      <c r="Y137" s="22">
        <f t="shared" si="30"/>
        <v>44856</v>
      </c>
      <c r="Z137" s="23" t="s">
        <v>26</v>
      </c>
      <c r="AA137" s="23">
        <f t="shared" ca="1" si="31"/>
        <v>12644</v>
      </c>
      <c r="AB137" s="24" t="s">
        <v>23</v>
      </c>
    </row>
    <row r="138" spans="1:28">
      <c r="A138" s="7">
        <f t="shared" si="32"/>
        <v>137</v>
      </c>
      <c r="B138" s="8">
        <f t="shared" si="32"/>
        <v>44698</v>
      </c>
      <c r="C138" s="6">
        <v>16</v>
      </c>
      <c r="E138" s="41" t="s">
        <v>18</v>
      </c>
      <c r="F138" s="42">
        <f t="shared" ref="F138:F201" si="33">B138</f>
        <v>44698</v>
      </c>
      <c r="G138" s="43" t="s">
        <v>19</v>
      </c>
      <c r="H138" s="42" cm="1">
        <f t="array" ref="H138">IFERROR(INDEX(B138:B502,J138),"")</f>
        <v>44812</v>
      </c>
      <c r="I138" s="43" t="s">
        <v>20</v>
      </c>
      <c r="J138" s="43" cm="1">
        <f t="array" ref="J138">IFERROR(_xlfn.XLOOKUP(2000,_xlfn.BYROW(ROW(138:502),_xlfn.LAMBDA(_xlpm.in,SUMIF(A138:A502,"&lt;="&amp;_xlpm.in,C138:C502))),A138:A502,,1)-A138+2,"")</f>
        <v>115</v>
      </c>
      <c r="K138" s="43" t="s">
        <v>21</v>
      </c>
      <c r="L138" s="43" t="s">
        <v>22</v>
      </c>
      <c r="M138" s="43">
        <f t="shared" ca="1" si="25"/>
        <v>2015</v>
      </c>
      <c r="N138" s="44" t="s">
        <v>23</v>
      </c>
      <c r="O138" s="32" t="s">
        <v>24</v>
      </c>
      <c r="P138" s="31">
        <f t="shared" si="26"/>
        <v>44698</v>
      </c>
      <c r="Q138" s="32" t="s">
        <v>19</v>
      </c>
      <c r="R138" s="31">
        <f t="shared" si="27"/>
        <v>44817</v>
      </c>
      <c r="S138" s="32" t="s">
        <v>25</v>
      </c>
      <c r="T138" s="32">
        <f t="shared" ca="1" si="28"/>
        <v>2152</v>
      </c>
      <c r="U138" s="33" t="s">
        <v>23</v>
      </c>
      <c r="V138" s="23" t="s">
        <v>24</v>
      </c>
      <c r="W138" s="22">
        <f t="shared" si="29"/>
        <v>44698</v>
      </c>
      <c r="X138" s="23" t="s">
        <v>19</v>
      </c>
      <c r="Y138" s="22">
        <f t="shared" si="30"/>
        <v>44857</v>
      </c>
      <c r="Z138" s="23" t="s">
        <v>26</v>
      </c>
      <c r="AA138" s="23">
        <f t="shared" ca="1" si="31"/>
        <v>12582</v>
      </c>
      <c r="AB138" s="24" t="s">
        <v>23</v>
      </c>
    </row>
    <row r="139" spans="1:28">
      <c r="A139" s="7">
        <f t="shared" si="32"/>
        <v>138</v>
      </c>
      <c r="B139" s="8">
        <f t="shared" si="32"/>
        <v>44699</v>
      </c>
      <c r="C139" s="6">
        <v>16</v>
      </c>
      <c r="E139" s="41" t="s">
        <v>18</v>
      </c>
      <c r="F139" s="42">
        <f t="shared" si="33"/>
        <v>44699</v>
      </c>
      <c r="G139" s="43" t="s">
        <v>19</v>
      </c>
      <c r="H139" s="42" cm="1">
        <f t="array" ref="H139">IFERROR(INDEX(B139:B503,J139),"")</f>
        <v>44813</v>
      </c>
      <c r="I139" s="43" t="s">
        <v>20</v>
      </c>
      <c r="J139" s="43" cm="1">
        <f t="array" ref="J139">IFERROR(_xlfn.XLOOKUP(2000,_xlfn.BYROW(ROW(139:503),_xlfn.LAMBDA(_xlpm.in,SUMIF(A139:A503,"&lt;="&amp;_xlpm.in,C139:C503))),A139:A503,,1)-A139+2,"")</f>
        <v>115</v>
      </c>
      <c r="K139" s="43" t="s">
        <v>21</v>
      </c>
      <c r="L139" s="43" t="s">
        <v>22</v>
      </c>
      <c r="M139" s="43">
        <f t="shared" ca="1" si="25"/>
        <v>2023</v>
      </c>
      <c r="N139" s="44" t="s">
        <v>23</v>
      </c>
      <c r="O139" s="32" t="s">
        <v>24</v>
      </c>
      <c r="P139" s="31">
        <f t="shared" si="26"/>
        <v>44699</v>
      </c>
      <c r="Q139" s="32" t="s">
        <v>19</v>
      </c>
      <c r="R139" s="31">
        <f t="shared" si="27"/>
        <v>44818</v>
      </c>
      <c r="S139" s="32" t="s">
        <v>25</v>
      </c>
      <c r="T139" s="32">
        <f t="shared" ca="1" si="28"/>
        <v>2168</v>
      </c>
      <c r="U139" s="33" t="s">
        <v>23</v>
      </c>
      <c r="V139" s="23" t="s">
        <v>24</v>
      </c>
      <c r="W139" s="22">
        <f t="shared" si="29"/>
        <v>44699</v>
      </c>
      <c r="X139" s="23" t="s">
        <v>19</v>
      </c>
      <c r="Y139" s="22">
        <f t="shared" si="30"/>
        <v>44858</v>
      </c>
      <c r="Z139" s="23" t="s">
        <v>26</v>
      </c>
      <c r="AA139" s="23">
        <f t="shared" ca="1" si="31"/>
        <v>12520</v>
      </c>
      <c r="AB139" s="24" t="s">
        <v>23</v>
      </c>
    </row>
    <row r="140" spans="1:28">
      <c r="A140" s="7">
        <f t="shared" si="32"/>
        <v>139</v>
      </c>
      <c r="B140" s="8">
        <f t="shared" si="32"/>
        <v>44700</v>
      </c>
      <c r="C140" s="6">
        <v>16</v>
      </c>
      <c r="E140" s="41" t="s">
        <v>18</v>
      </c>
      <c r="F140" s="42">
        <f t="shared" si="33"/>
        <v>44700</v>
      </c>
      <c r="G140" s="43" t="s">
        <v>19</v>
      </c>
      <c r="H140" s="42" cm="1">
        <f t="array" ref="H140">IFERROR(INDEX(B140:B504,J140),"")</f>
        <v>44813</v>
      </c>
      <c r="I140" s="43" t="s">
        <v>20</v>
      </c>
      <c r="J140" s="43" cm="1">
        <f t="array" ref="J140">IFERROR(_xlfn.XLOOKUP(2000,_xlfn.BYROW(ROW(140:504),_xlfn.LAMBDA(_xlpm.in,SUMIF(A140:A504,"&lt;="&amp;_xlpm.in,C140:C504))),A140:A504,,1)-A140+2,"")</f>
        <v>114</v>
      </c>
      <c r="K140" s="43" t="s">
        <v>21</v>
      </c>
      <c r="L140" s="43" t="s">
        <v>22</v>
      </c>
      <c r="M140" s="43">
        <f t="shared" ca="1" si="25"/>
        <v>2007</v>
      </c>
      <c r="N140" s="44" t="s">
        <v>23</v>
      </c>
      <c r="O140" s="32" t="s">
        <v>24</v>
      </c>
      <c r="P140" s="31">
        <f t="shared" si="26"/>
        <v>44700</v>
      </c>
      <c r="Q140" s="32" t="s">
        <v>19</v>
      </c>
      <c r="R140" s="31">
        <f t="shared" si="27"/>
        <v>44819</v>
      </c>
      <c r="S140" s="32" t="s">
        <v>25</v>
      </c>
      <c r="T140" s="32">
        <f t="shared" ca="1" si="28"/>
        <v>2184</v>
      </c>
      <c r="U140" s="33" t="s">
        <v>23</v>
      </c>
      <c r="V140" s="23" t="s">
        <v>24</v>
      </c>
      <c r="W140" s="22">
        <f t="shared" si="29"/>
        <v>44700</v>
      </c>
      <c r="X140" s="23" t="s">
        <v>19</v>
      </c>
      <c r="Y140" s="22">
        <f t="shared" si="30"/>
        <v>44859</v>
      </c>
      <c r="Z140" s="23" t="s">
        <v>26</v>
      </c>
      <c r="AA140" s="23">
        <f t="shared" ca="1" si="31"/>
        <v>12458</v>
      </c>
      <c r="AB140" s="24" t="s">
        <v>23</v>
      </c>
    </row>
    <row r="141" spans="1:28">
      <c r="A141" s="7">
        <f t="shared" si="32"/>
        <v>140</v>
      </c>
      <c r="B141" s="8">
        <f t="shared" si="32"/>
        <v>44701</v>
      </c>
      <c r="C141" s="6">
        <v>16</v>
      </c>
      <c r="E141" s="41" t="s">
        <v>18</v>
      </c>
      <c r="F141" s="42">
        <f t="shared" si="33"/>
        <v>44701</v>
      </c>
      <c r="G141" s="43" t="s">
        <v>19</v>
      </c>
      <c r="H141" s="42" cm="1">
        <f t="array" ref="H141">IFERROR(INDEX(B141:B505,J141),"")</f>
        <v>44814</v>
      </c>
      <c r="I141" s="43" t="s">
        <v>20</v>
      </c>
      <c r="J141" s="43" cm="1">
        <f t="array" ref="J141">IFERROR(_xlfn.XLOOKUP(2000,_xlfn.BYROW(ROW(141:505),_xlfn.LAMBDA(_xlpm.in,SUMIF(A141:A505,"&lt;="&amp;_xlpm.in,C141:C505))),A141:A505,,1)-A141+2,"")</f>
        <v>114</v>
      </c>
      <c r="K141" s="43" t="s">
        <v>21</v>
      </c>
      <c r="L141" s="43" t="s">
        <v>22</v>
      </c>
      <c r="M141" s="43">
        <f t="shared" ca="1" si="25"/>
        <v>2017</v>
      </c>
      <c r="N141" s="44" t="s">
        <v>23</v>
      </c>
      <c r="O141" s="32" t="s">
        <v>24</v>
      </c>
      <c r="P141" s="31">
        <f t="shared" si="26"/>
        <v>44701</v>
      </c>
      <c r="Q141" s="32" t="s">
        <v>19</v>
      </c>
      <c r="R141" s="31">
        <f t="shared" si="27"/>
        <v>44820</v>
      </c>
      <c r="S141" s="32" t="s">
        <v>25</v>
      </c>
      <c r="T141" s="32">
        <f t="shared" ca="1" si="28"/>
        <v>2202</v>
      </c>
      <c r="U141" s="33" t="s">
        <v>23</v>
      </c>
      <c r="V141" s="23" t="s">
        <v>24</v>
      </c>
      <c r="W141" s="22">
        <f t="shared" si="29"/>
        <v>44701</v>
      </c>
      <c r="X141" s="23" t="s">
        <v>19</v>
      </c>
      <c r="Y141" s="22">
        <f t="shared" si="30"/>
        <v>44860</v>
      </c>
      <c r="Z141" s="23" t="s">
        <v>26</v>
      </c>
      <c r="AA141" s="23">
        <f t="shared" ca="1" si="31"/>
        <v>12397</v>
      </c>
      <c r="AB141" s="24" t="s">
        <v>23</v>
      </c>
    </row>
    <row r="142" spans="1:28">
      <c r="A142" s="7">
        <f t="shared" si="32"/>
        <v>141</v>
      </c>
      <c r="B142" s="8">
        <f t="shared" si="32"/>
        <v>44702</v>
      </c>
      <c r="C142" s="6">
        <v>16</v>
      </c>
      <c r="E142" s="41" t="s">
        <v>18</v>
      </c>
      <c r="F142" s="42">
        <f t="shared" si="33"/>
        <v>44702</v>
      </c>
      <c r="G142" s="43" t="s">
        <v>19</v>
      </c>
      <c r="H142" s="42" cm="1">
        <f t="array" ref="H142">IFERROR(INDEX(B142:B506,J142),"")</f>
        <v>44814</v>
      </c>
      <c r="I142" s="43" t="s">
        <v>20</v>
      </c>
      <c r="J142" s="43" cm="1">
        <f t="array" ref="J142">IFERROR(_xlfn.XLOOKUP(2000,_xlfn.BYROW(ROW(142:506),_xlfn.LAMBDA(_xlpm.in,SUMIF(A142:A506,"&lt;="&amp;_xlpm.in,C142:C506))),A142:A506,,1)-A142+2,"")</f>
        <v>113</v>
      </c>
      <c r="K142" s="43" t="s">
        <v>21</v>
      </c>
      <c r="L142" s="43" t="s">
        <v>22</v>
      </c>
      <c r="M142" s="43">
        <f t="shared" ca="1" si="25"/>
        <v>2001</v>
      </c>
      <c r="N142" s="44" t="s">
        <v>23</v>
      </c>
      <c r="O142" s="32" t="s">
        <v>24</v>
      </c>
      <c r="P142" s="31">
        <f t="shared" si="26"/>
        <v>44702</v>
      </c>
      <c r="Q142" s="32" t="s">
        <v>19</v>
      </c>
      <c r="R142" s="31">
        <f t="shared" si="27"/>
        <v>44821</v>
      </c>
      <c r="S142" s="32" t="s">
        <v>25</v>
      </c>
      <c r="T142" s="32">
        <f t="shared" ca="1" si="28"/>
        <v>2221</v>
      </c>
      <c r="U142" s="33" t="s">
        <v>23</v>
      </c>
      <c r="V142" s="23" t="s">
        <v>24</v>
      </c>
      <c r="W142" s="22">
        <f t="shared" si="29"/>
        <v>44702</v>
      </c>
      <c r="X142" s="23" t="s">
        <v>19</v>
      </c>
      <c r="Y142" s="22">
        <f t="shared" si="30"/>
        <v>44861</v>
      </c>
      <c r="Z142" s="23" t="s">
        <v>26</v>
      </c>
      <c r="AA142" s="23">
        <f t="shared" ca="1" si="31"/>
        <v>12336</v>
      </c>
      <c r="AB142" s="24" t="s">
        <v>23</v>
      </c>
    </row>
    <row r="143" spans="1:28">
      <c r="A143" s="7">
        <f t="shared" si="32"/>
        <v>142</v>
      </c>
      <c r="B143" s="8">
        <f t="shared" si="32"/>
        <v>44703</v>
      </c>
      <c r="C143" s="6">
        <v>16</v>
      </c>
      <c r="E143" s="41" t="s">
        <v>18</v>
      </c>
      <c r="F143" s="42">
        <f t="shared" si="33"/>
        <v>44703</v>
      </c>
      <c r="G143" s="43" t="s">
        <v>19</v>
      </c>
      <c r="H143" s="42" cm="1">
        <f t="array" ref="H143">IFERROR(INDEX(B143:B507,J143),"")</f>
        <v>44815</v>
      </c>
      <c r="I143" s="43" t="s">
        <v>20</v>
      </c>
      <c r="J143" s="43" cm="1">
        <f t="array" ref="J143">IFERROR(_xlfn.XLOOKUP(2000,_xlfn.BYROW(ROW(143:507),_xlfn.LAMBDA(_xlpm.in,SUMIF(A143:A507,"&lt;="&amp;_xlpm.in,C143:C507))),A143:A507,,1)-A143+2,"")</f>
        <v>113</v>
      </c>
      <c r="K143" s="43" t="s">
        <v>21</v>
      </c>
      <c r="L143" s="43" t="s">
        <v>22</v>
      </c>
      <c r="M143" s="43">
        <f t="shared" ca="1" si="25"/>
        <v>2013</v>
      </c>
      <c r="N143" s="44" t="s">
        <v>23</v>
      </c>
      <c r="O143" s="32" t="s">
        <v>24</v>
      </c>
      <c r="P143" s="31">
        <f t="shared" si="26"/>
        <v>44703</v>
      </c>
      <c r="Q143" s="32" t="s">
        <v>19</v>
      </c>
      <c r="R143" s="31">
        <f t="shared" si="27"/>
        <v>44822</v>
      </c>
      <c r="S143" s="32" t="s">
        <v>25</v>
      </c>
      <c r="T143" s="32">
        <f t="shared" ca="1" si="28"/>
        <v>2235</v>
      </c>
      <c r="U143" s="33" t="s">
        <v>23</v>
      </c>
      <c r="V143" s="23" t="s">
        <v>24</v>
      </c>
      <c r="W143" s="22">
        <f t="shared" si="29"/>
        <v>44703</v>
      </c>
      <c r="X143" s="23" t="s">
        <v>19</v>
      </c>
      <c r="Y143" s="22">
        <f t="shared" si="30"/>
        <v>44862</v>
      </c>
      <c r="Z143" s="23" t="s">
        <v>26</v>
      </c>
      <c r="AA143" s="23">
        <f t="shared" ca="1" si="31"/>
        <v>12276</v>
      </c>
      <c r="AB143" s="24" t="s">
        <v>23</v>
      </c>
    </row>
    <row r="144" spans="1:28">
      <c r="A144" s="7">
        <f t="shared" si="32"/>
        <v>143</v>
      </c>
      <c r="B144" s="8">
        <f t="shared" si="32"/>
        <v>44704</v>
      </c>
      <c r="C144" s="6">
        <v>16</v>
      </c>
      <c r="E144" s="41" t="s">
        <v>18</v>
      </c>
      <c r="F144" s="42">
        <f t="shared" si="33"/>
        <v>44704</v>
      </c>
      <c r="G144" s="43" t="s">
        <v>19</v>
      </c>
      <c r="H144" s="42" cm="1">
        <f t="array" ref="H144">IFERROR(INDEX(B144:B508,J144),"")</f>
        <v>44816</v>
      </c>
      <c r="I144" s="43" t="s">
        <v>20</v>
      </c>
      <c r="J144" s="43" cm="1">
        <f t="array" ref="J144">IFERROR(_xlfn.XLOOKUP(2000,_xlfn.BYROW(ROW(144:508),_xlfn.LAMBDA(_xlpm.in,SUMIF(A144:A508,"&lt;="&amp;_xlpm.in,C144:C508))),A144:A508,,1)-A144+2,"")</f>
        <v>113</v>
      </c>
      <c r="K144" s="43" t="s">
        <v>21</v>
      </c>
      <c r="L144" s="43" t="s">
        <v>22</v>
      </c>
      <c r="M144" s="43">
        <f t="shared" ca="1" si="25"/>
        <v>2026</v>
      </c>
      <c r="N144" s="44" t="s">
        <v>23</v>
      </c>
      <c r="O144" s="32" t="s">
        <v>24</v>
      </c>
      <c r="P144" s="31">
        <f t="shared" si="26"/>
        <v>44704</v>
      </c>
      <c r="Q144" s="32" t="s">
        <v>19</v>
      </c>
      <c r="R144" s="31">
        <f t="shared" si="27"/>
        <v>44823</v>
      </c>
      <c r="S144" s="32" t="s">
        <v>25</v>
      </c>
      <c r="T144" s="32">
        <f t="shared" ca="1" si="28"/>
        <v>2249</v>
      </c>
      <c r="U144" s="33" t="s">
        <v>23</v>
      </c>
      <c r="V144" s="23" t="s">
        <v>24</v>
      </c>
      <c r="W144" s="22">
        <f t="shared" si="29"/>
        <v>44704</v>
      </c>
      <c r="X144" s="23" t="s">
        <v>19</v>
      </c>
      <c r="Y144" s="22">
        <f t="shared" si="30"/>
        <v>44863</v>
      </c>
      <c r="Z144" s="23" t="s">
        <v>26</v>
      </c>
      <c r="AA144" s="23">
        <f t="shared" ca="1" si="31"/>
        <v>12216</v>
      </c>
      <c r="AB144" s="24" t="s">
        <v>23</v>
      </c>
    </row>
    <row r="145" spans="1:28">
      <c r="A145" s="7">
        <f t="shared" si="32"/>
        <v>144</v>
      </c>
      <c r="B145" s="8">
        <f t="shared" si="32"/>
        <v>44705</v>
      </c>
      <c r="C145" s="6">
        <v>16</v>
      </c>
      <c r="E145" s="41" t="s">
        <v>18</v>
      </c>
      <c r="F145" s="42">
        <f t="shared" si="33"/>
        <v>44705</v>
      </c>
      <c r="G145" s="43" t="s">
        <v>19</v>
      </c>
      <c r="H145" s="42" cm="1">
        <f t="array" ref="H145">IFERROR(INDEX(B145:B509,J145),"")</f>
        <v>44816</v>
      </c>
      <c r="I145" s="43" t="s">
        <v>20</v>
      </c>
      <c r="J145" s="43" cm="1">
        <f t="array" ref="J145">IFERROR(_xlfn.XLOOKUP(2000,_xlfn.BYROW(ROW(145:509),_xlfn.LAMBDA(_xlpm.in,SUMIF(A145:A509,"&lt;="&amp;_xlpm.in,C145:C509))),A145:A509,,1)-A145+2,"")</f>
        <v>112</v>
      </c>
      <c r="K145" s="43" t="s">
        <v>21</v>
      </c>
      <c r="L145" s="43" t="s">
        <v>22</v>
      </c>
      <c r="M145" s="43">
        <f t="shared" ca="1" si="25"/>
        <v>2010</v>
      </c>
      <c r="N145" s="44" t="s">
        <v>23</v>
      </c>
      <c r="O145" s="32" t="s">
        <v>24</v>
      </c>
      <c r="P145" s="31">
        <f t="shared" si="26"/>
        <v>44705</v>
      </c>
      <c r="Q145" s="32" t="s">
        <v>19</v>
      </c>
      <c r="R145" s="31">
        <f t="shared" si="27"/>
        <v>44824</v>
      </c>
      <c r="S145" s="32" t="s">
        <v>25</v>
      </c>
      <c r="T145" s="32">
        <f t="shared" ca="1" si="28"/>
        <v>2263</v>
      </c>
      <c r="U145" s="33" t="s">
        <v>23</v>
      </c>
      <c r="V145" s="23" t="s">
        <v>24</v>
      </c>
      <c r="W145" s="22">
        <f t="shared" si="29"/>
        <v>44705</v>
      </c>
      <c r="X145" s="23" t="s">
        <v>19</v>
      </c>
      <c r="Y145" s="22">
        <f t="shared" si="30"/>
        <v>44864</v>
      </c>
      <c r="Z145" s="23" t="s">
        <v>26</v>
      </c>
      <c r="AA145" s="23">
        <f t="shared" ca="1" si="31"/>
        <v>12156</v>
      </c>
      <c r="AB145" s="24" t="s">
        <v>23</v>
      </c>
    </row>
    <row r="146" spans="1:28">
      <c r="A146" s="7">
        <f t="shared" si="32"/>
        <v>145</v>
      </c>
      <c r="B146" s="8">
        <f t="shared" si="32"/>
        <v>44706</v>
      </c>
      <c r="C146" s="6">
        <v>16</v>
      </c>
      <c r="E146" s="41" t="s">
        <v>18</v>
      </c>
      <c r="F146" s="42">
        <f t="shared" si="33"/>
        <v>44706</v>
      </c>
      <c r="G146" s="43" t="s">
        <v>19</v>
      </c>
      <c r="H146" s="42" cm="1">
        <f t="array" ref="H146">IFERROR(INDEX(B146:B510,J146),"")</f>
        <v>44817</v>
      </c>
      <c r="I146" s="43" t="s">
        <v>20</v>
      </c>
      <c r="J146" s="43" cm="1">
        <f t="array" ref="J146">IFERROR(_xlfn.XLOOKUP(2000,_xlfn.BYROW(ROW(146:510),_xlfn.LAMBDA(_xlpm.in,SUMIF(A146:A510,"&lt;="&amp;_xlpm.in,C146:C510))),A146:A510,,1)-A146+2,"")</f>
        <v>112</v>
      </c>
      <c r="K146" s="43" t="s">
        <v>21</v>
      </c>
      <c r="L146" s="43" t="s">
        <v>22</v>
      </c>
      <c r="M146" s="43">
        <f t="shared" ca="1" si="25"/>
        <v>2024</v>
      </c>
      <c r="N146" s="44" t="s">
        <v>23</v>
      </c>
      <c r="O146" s="32" t="s">
        <v>24</v>
      </c>
      <c r="P146" s="31">
        <f t="shared" si="26"/>
        <v>44706</v>
      </c>
      <c r="Q146" s="32" t="s">
        <v>19</v>
      </c>
      <c r="R146" s="31">
        <f t="shared" si="27"/>
        <v>44825</v>
      </c>
      <c r="S146" s="32" t="s">
        <v>25</v>
      </c>
      <c r="T146" s="32">
        <f t="shared" ca="1" si="28"/>
        <v>2278</v>
      </c>
      <c r="U146" s="33" t="s">
        <v>23</v>
      </c>
      <c r="V146" s="23" t="s">
        <v>24</v>
      </c>
      <c r="W146" s="22">
        <f t="shared" si="29"/>
        <v>44706</v>
      </c>
      <c r="X146" s="23" t="s">
        <v>19</v>
      </c>
      <c r="Y146" s="22">
        <f t="shared" si="30"/>
        <v>44865</v>
      </c>
      <c r="Z146" s="23" t="s">
        <v>26</v>
      </c>
      <c r="AA146" s="23">
        <f t="shared" ca="1" si="31"/>
        <v>12098</v>
      </c>
      <c r="AB146" s="24" t="s">
        <v>23</v>
      </c>
    </row>
    <row r="147" spans="1:28">
      <c r="A147" s="7">
        <f t="shared" si="32"/>
        <v>146</v>
      </c>
      <c r="B147" s="8">
        <f t="shared" si="32"/>
        <v>44707</v>
      </c>
      <c r="C147" s="6">
        <v>16</v>
      </c>
      <c r="E147" s="41" t="s">
        <v>18</v>
      </c>
      <c r="F147" s="42">
        <f t="shared" si="33"/>
        <v>44707</v>
      </c>
      <c r="G147" s="43" t="s">
        <v>19</v>
      </c>
      <c r="H147" s="42" cm="1">
        <f t="array" ref="H147">IFERROR(INDEX(B147:B511,J147),"")</f>
        <v>44817</v>
      </c>
      <c r="I147" s="43" t="s">
        <v>20</v>
      </c>
      <c r="J147" s="43" cm="1">
        <f t="array" ref="J147">IFERROR(_xlfn.XLOOKUP(2000,_xlfn.BYROW(ROW(147:511),_xlfn.LAMBDA(_xlpm.in,SUMIF(A147:A511,"&lt;="&amp;_xlpm.in,C147:C511))),A147:A511,,1)-A147+2,"")</f>
        <v>111</v>
      </c>
      <c r="K147" s="43" t="s">
        <v>21</v>
      </c>
      <c r="L147" s="43" t="s">
        <v>22</v>
      </c>
      <c r="M147" s="43">
        <f t="shared" ca="1" si="25"/>
        <v>2008</v>
      </c>
      <c r="N147" s="44" t="s">
        <v>23</v>
      </c>
      <c r="O147" s="32" t="s">
        <v>24</v>
      </c>
      <c r="P147" s="31">
        <f t="shared" si="26"/>
        <v>44707</v>
      </c>
      <c r="Q147" s="32" t="s">
        <v>19</v>
      </c>
      <c r="R147" s="31">
        <f t="shared" si="27"/>
        <v>44826</v>
      </c>
      <c r="S147" s="32" t="s">
        <v>25</v>
      </c>
      <c r="T147" s="32">
        <f t="shared" ca="1" si="28"/>
        <v>2294</v>
      </c>
      <c r="U147" s="33" t="s">
        <v>23</v>
      </c>
      <c r="V147" s="23" t="s">
        <v>24</v>
      </c>
      <c r="W147" s="22">
        <f t="shared" si="29"/>
        <v>44707</v>
      </c>
      <c r="X147" s="23" t="s">
        <v>19</v>
      </c>
      <c r="Y147" s="22">
        <f t="shared" si="30"/>
        <v>44866</v>
      </c>
      <c r="Z147" s="23" t="s">
        <v>26</v>
      </c>
      <c r="AA147" s="23">
        <f t="shared" ca="1" si="31"/>
        <v>12040</v>
      </c>
      <c r="AB147" s="24" t="s">
        <v>23</v>
      </c>
    </row>
    <row r="148" spans="1:28">
      <c r="A148" s="7">
        <f t="shared" ref="A148:B163" si="34">A147+1</f>
        <v>147</v>
      </c>
      <c r="B148" s="8">
        <f t="shared" si="34"/>
        <v>44708</v>
      </c>
      <c r="C148" s="6">
        <v>16</v>
      </c>
      <c r="E148" s="41" t="s">
        <v>18</v>
      </c>
      <c r="F148" s="42">
        <f t="shared" si="33"/>
        <v>44708</v>
      </c>
      <c r="G148" s="43" t="s">
        <v>19</v>
      </c>
      <c r="H148" s="42" cm="1">
        <f t="array" ref="H148">IFERROR(INDEX(B148:B512,J148),"")</f>
        <v>44818</v>
      </c>
      <c r="I148" s="43" t="s">
        <v>20</v>
      </c>
      <c r="J148" s="43" cm="1">
        <f t="array" ref="J148">IFERROR(_xlfn.XLOOKUP(2000,_xlfn.BYROW(ROW(148:512),_xlfn.LAMBDA(_xlpm.in,SUMIF(A148:A512,"&lt;="&amp;_xlpm.in,C148:C512))),A148:A512,,1)-A148+2,"")</f>
        <v>111</v>
      </c>
      <c r="K148" s="43" t="s">
        <v>21</v>
      </c>
      <c r="L148" s="43" t="s">
        <v>22</v>
      </c>
      <c r="M148" s="43">
        <f t="shared" ca="1" si="25"/>
        <v>2024</v>
      </c>
      <c r="N148" s="44" t="s">
        <v>23</v>
      </c>
      <c r="O148" s="32" t="s">
        <v>24</v>
      </c>
      <c r="P148" s="31">
        <f t="shared" si="26"/>
        <v>44708</v>
      </c>
      <c r="Q148" s="32" t="s">
        <v>19</v>
      </c>
      <c r="R148" s="31">
        <f t="shared" si="27"/>
        <v>44827</v>
      </c>
      <c r="S148" s="32" t="s">
        <v>25</v>
      </c>
      <c r="T148" s="32">
        <f t="shared" ca="1" si="28"/>
        <v>2308</v>
      </c>
      <c r="U148" s="33" t="s">
        <v>23</v>
      </c>
      <c r="V148" s="23" t="s">
        <v>24</v>
      </c>
      <c r="W148" s="22">
        <f t="shared" si="29"/>
        <v>44708</v>
      </c>
      <c r="X148" s="23" t="s">
        <v>19</v>
      </c>
      <c r="Y148" s="22">
        <f t="shared" si="30"/>
        <v>44867</v>
      </c>
      <c r="Z148" s="23" t="s">
        <v>26</v>
      </c>
      <c r="AA148" s="23">
        <f t="shared" ca="1" si="31"/>
        <v>11983</v>
      </c>
      <c r="AB148" s="24" t="s">
        <v>23</v>
      </c>
    </row>
    <row r="149" spans="1:28">
      <c r="A149" s="7">
        <f t="shared" si="34"/>
        <v>148</v>
      </c>
      <c r="B149" s="8">
        <f t="shared" si="34"/>
        <v>44709</v>
      </c>
      <c r="C149" s="6">
        <v>16</v>
      </c>
      <c r="E149" s="41" t="s">
        <v>18</v>
      </c>
      <c r="F149" s="42">
        <f t="shared" si="33"/>
        <v>44709</v>
      </c>
      <c r="G149" s="43" t="s">
        <v>19</v>
      </c>
      <c r="H149" s="42" cm="1">
        <f t="array" ref="H149">IFERROR(INDEX(B149:B513,J149),"")</f>
        <v>44818</v>
      </c>
      <c r="I149" s="43" t="s">
        <v>20</v>
      </c>
      <c r="J149" s="43" cm="1">
        <f t="array" ref="J149">IFERROR(_xlfn.XLOOKUP(2000,_xlfn.BYROW(ROW(149:513),_xlfn.LAMBDA(_xlpm.in,SUMIF(A149:A513,"&lt;="&amp;_xlpm.in,C149:C513))),A149:A513,,1)-A149+2,"")</f>
        <v>110</v>
      </c>
      <c r="K149" s="43" t="s">
        <v>21</v>
      </c>
      <c r="L149" s="43" t="s">
        <v>22</v>
      </c>
      <c r="M149" s="43">
        <f t="shared" ca="1" si="25"/>
        <v>2008</v>
      </c>
      <c r="N149" s="44" t="s">
        <v>23</v>
      </c>
      <c r="O149" s="32" t="s">
        <v>24</v>
      </c>
      <c r="P149" s="31">
        <f t="shared" si="26"/>
        <v>44709</v>
      </c>
      <c r="Q149" s="32" t="s">
        <v>19</v>
      </c>
      <c r="R149" s="31">
        <f t="shared" si="27"/>
        <v>44828</v>
      </c>
      <c r="S149" s="32" t="s">
        <v>25</v>
      </c>
      <c r="T149" s="32">
        <f t="shared" ca="1" si="28"/>
        <v>2322</v>
      </c>
      <c r="U149" s="33" t="s">
        <v>23</v>
      </c>
      <c r="V149" s="23" t="s">
        <v>24</v>
      </c>
      <c r="W149" s="22">
        <f t="shared" si="29"/>
        <v>44709</v>
      </c>
      <c r="X149" s="23" t="s">
        <v>19</v>
      </c>
      <c r="Y149" s="22">
        <f t="shared" si="30"/>
        <v>44868</v>
      </c>
      <c r="Z149" s="23" t="s">
        <v>26</v>
      </c>
      <c r="AA149" s="23">
        <f t="shared" ca="1" si="31"/>
        <v>11926</v>
      </c>
      <c r="AB149" s="24" t="s">
        <v>23</v>
      </c>
    </row>
    <row r="150" spans="1:28">
      <c r="A150" s="7">
        <f t="shared" si="34"/>
        <v>149</v>
      </c>
      <c r="B150" s="8">
        <f t="shared" si="34"/>
        <v>44710</v>
      </c>
      <c r="C150" s="6">
        <v>16</v>
      </c>
      <c r="E150" s="41" t="s">
        <v>18</v>
      </c>
      <c r="F150" s="42">
        <f t="shared" si="33"/>
        <v>44710</v>
      </c>
      <c r="G150" s="43" t="s">
        <v>19</v>
      </c>
      <c r="H150" s="42" cm="1">
        <f t="array" ref="H150">IFERROR(INDEX(B150:B514,J150),"")</f>
        <v>44819</v>
      </c>
      <c r="I150" s="43" t="s">
        <v>20</v>
      </c>
      <c r="J150" s="43" cm="1">
        <f t="array" ref="J150">IFERROR(_xlfn.XLOOKUP(2000,_xlfn.BYROW(ROW(150:514),_xlfn.LAMBDA(_xlpm.in,SUMIF(A150:A514,"&lt;="&amp;_xlpm.in,C150:C514))),A150:A514,,1)-A150+2,"")</f>
        <v>110</v>
      </c>
      <c r="K150" s="43" t="s">
        <v>21</v>
      </c>
      <c r="L150" s="43" t="s">
        <v>22</v>
      </c>
      <c r="M150" s="43">
        <f t="shared" ca="1" si="25"/>
        <v>2024</v>
      </c>
      <c r="N150" s="44" t="s">
        <v>23</v>
      </c>
      <c r="O150" s="32" t="s">
        <v>24</v>
      </c>
      <c r="P150" s="31">
        <f t="shared" si="26"/>
        <v>44710</v>
      </c>
      <c r="Q150" s="32" t="s">
        <v>19</v>
      </c>
      <c r="R150" s="31">
        <f t="shared" si="27"/>
        <v>44829</v>
      </c>
      <c r="S150" s="32" t="s">
        <v>25</v>
      </c>
      <c r="T150" s="32">
        <f t="shared" ca="1" si="28"/>
        <v>2336</v>
      </c>
      <c r="U150" s="33" t="s">
        <v>23</v>
      </c>
      <c r="V150" s="23" t="s">
        <v>24</v>
      </c>
      <c r="W150" s="22">
        <f t="shared" si="29"/>
        <v>44710</v>
      </c>
      <c r="X150" s="23" t="s">
        <v>19</v>
      </c>
      <c r="Y150" s="22">
        <f t="shared" si="30"/>
        <v>44869</v>
      </c>
      <c r="Z150" s="23" t="s">
        <v>26</v>
      </c>
      <c r="AA150" s="23">
        <f t="shared" ca="1" si="31"/>
        <v>11870</v>
      </c>
      <c r="AB150" s="24" t="s">
        <v>23</v>
      </c>
    </row>
    <row r="151" spans="1:28">
      <c r="A151" s="7">
        <f t="shared" si="34"/>
        <v>150</v>
      </c>
      <c r="B151" s="8">
        <f t="shared" si="34"/>
        <v>44711</v>
      </c>
      <c r="C151" s="6">
        <v>16</v>
      </c>
      <c r="E151" s="41" t="s">
        <v>18</v>
      </c>
      <c r="F151" s="42">
        <f t="shared" si="33"/>
        <v>44711</v>
      </c>
      <c r="G151" s="43" t="s">
        <v>19</v>
      </c>
      <c r="H151" s="42" cm="1">
        <f t="array" ref="H151">IFERROR(INDEX(B151:B515,J151),"")</f>
        <v>44819</v>
      </c>
      <c r="I151" s="43" t="s">
        <v>20</v>
      </c>
      <c r="J151" s="43" cm="1">
        <f t="array" ref="J151">IFERROR(_xlfn.XLOOKUP(2000,_xlfn.BYROW(ROW(151:515),_xlfn.LAMBDA(_xlpm.in,SUMIF(A151:A515,"&lt;="&amp;_xlpm.in,C151:C515))),A151:A515,,1)-A151+2,"")</f>
        <v>109</v>
      </c>
      <c r="K151" s="43" t="s">
        <v>21</v>
      </c>
      <c r="L151" s="43" t="s">
        <v>22</v>
      </c>
      <c r="M151" s="43">
        <f t="shared" ca="1" si="25"/>
        <v>2008</v>
      </c>
      <c r="N151" s="44" t="s">
        <v>23</v>
      </c>
      <c r="O151" s="32" t="s">
        <v>24</v>
      </c>
      <c r="P151" s="31">
        <f t="shared" si="26"/>
        <v>44711</v>
      </c>
      <c r="Q151" s="32" t="s">
        <v>19</v>
      </c>
      <c r="R151" s="31">
        <f t="shared" si="27"/>
        <v>44830</v>
      </c>
      <c r="S151" s="32" t="s">
        <v>25</v>
      </c>
      <c r="T151" s="32">
        <f t="shared" ca="1" si="28"/>
        <v>2353</v>
      </c>
      <c r="U151" s="33" t="s">
        <v>23</v>
      </c>
      <c r="V151" s="23" t="s">
        <v>24</v>
      </c>
      <c r="W151" s="22">
        <f t="shared" si="29"/>
        <v>44711</v>
      </c>
      <c r="X151" s="23" t="s">
        <v>19</v>
      </c>
      <c r="Y151" s="22">
        <f t="shared" si="30"/>
        <v>44870</v>
      </c>
      <c r="Z151" s="23" t="s">
        <v>26</v>
      </c>
      <c r="AA151" s="23">
        <f t="shared" ca="1" si="31"/>
        <v>11814</v>
      </c>
      <c r="AB151" s="24" t="s">
        <v>23</v>
      </c>
    </row>
    <row r="152" spans="1:28">
      <c r="A152" s="7">
        <f t="shared" si="34"/>
        <v>151</v>
      </c>
      <c r="B152" s="8">
        <f t="shared" si="34"/>
        <v>44712</v>
      </c>
      <c r="C152" s="6">
        <v>16</v>
      </c>
      <c r="E152" s="41" t="s">
        <v>18</v>
      </c>
      <c r="F152" s="42">
        <f t="shared" si="33"/>
        <v>44712</v>
      </c>
      <c r="G152" s="43" t="s">
        <v>19</v>
      </c>
      <c r="H152" s="42" cm="1">
        <f t="array" ref="H152">IFERROR(INDEX(B152:B516,J152),"")</f>
        <v>44820</v>
      </c>
      <c r="I152" s="43" t="s">
        <v>20</v>
      </c>
      <c r="J152" s="43" cm="1">
        <f t="array" ref="J152">IFERROR(_xlfn.XLOOKUP(2000,_xlfn.BYROW(ROW(152:516),_xlfn.LAMBDA(_xlpm.in,SUMIF(A152:A516,"&lt;="&amp;_xlpm.in,C152:C516))),A152:A516,,1)-A152+2,"")</f>
        <v>109</v>
      </c>
      <c r="K152" s="43" t="s">
        <v>21</v>
      </c>
      <c r="L152" s="43" t="s">
        <v>22</v>
      </c>
      <c r="M152" s="43">
        <f t="shared" ca="1" si="25"/>
        <v>2026</v>
      </c>
      <c r="N152" s="44" t="s">
        <v>23</v>
      </c>
      <c r="O152" s="32" t="s">
        <v>24</v>
      </c>
      <c r="P152" s="31">
        <f t="shared" si="26"/>
        <v>44712</v>
      </c>
      <c r="Q152" s="32" t="s">
        <v>19</v>
      </c>
      <c r="R152" s="31">
        <f t="shared" si="27"/>
        <v>44831</v>
      </c>
      <c r="S152" s="32" t="s">
        <v>25</v>
      </c>
      <c r="T152" s="32">
        <f t="shared" ca="1" si="28"/>
        <v>2370</v>
      </c>
      <c r="U152" s="33" t="s">
        <v>23</v>
      </c>
      <c r="V152" s="23" t="s">
        <v>24</v>
      </c>
      <c r="W152" s="22">
        <f t="shared" si="29"/>
        <v>44712</v>
      </c>
      <c r="X152" s="23" t="s">
        <v>19</v>
      </c>
      <c r="Y152" s="22">
        <f t="shared" si="30"/>
        <v>44871</v>
      </c>
      <c r="Z152" s="23" t="s">
        <v>26</v>
      </c>
      <c r="AA152" s="23">
        <f t="shared" ca="1" si="31"/>
        <v>11759</v>
      </c>
      <c r="AB152" s="24" t="s">
        <v>23</v>
      </c>
    </row>
    <row r="153" spans="1:28">
      <c r="A153" s="7">
        <f t="shared" si="34"/>
        <v>152</v>
      </c>
      <c r="B153" s="8">
        <f t="shared" si="34"/>
        <v>44713</v>
      </c>
      <c r="C153" s="6">
        <v>16</v>
      </c>
      <c r="E153" s="41" t="s">
        <v>18</v>
      </c>
      <c r="F153" s="42">
        <f t="shared" si="33"/>
        <v>44713</v>
      </c>
      <c r="G153" s="43" t="s">
        <v>19</v>
      </c>
      <c r="H153" s="42" cm="1">
        <f t="array" ref="H153">IFERROR(INDEX(B153:B517,J153),"")</f>
        <v>44820</v>
      </c>
      <c r="I153" s="43" t="s">
        <v>20</v>
      </c>
      <c r="J153" s="43" cm="1">
        <f t="array" ref="J153">IFERROR(_xlfn.XLOOKUP(2000,_xlfn.BYROW(ROW(153:517),_xlfn.LAMBDA(_xlpm.in,SUMIF(A153:A517,"&lt;="&amp;_xlpm.in,C153:C517))),A153:A517,,1)-A153+2,"")</f>
        <v>108</v>
      </c>
      <c r="K153" s="43" t="s">
        <v>21</v>
      </c>
      <c r="L153" s="43" t="s">
        <v>22</v>
      </c>
      <c r="M153" s="43">
        <f t="shared" ca="1" si="25"/>
        <v>2010</v>
      </c>
      <c r="N153" s="44" t="s">
        <v>23</v>
      </c>
      <c r="O153" s="32" t="s">
        <v>24</v>
      </c>
      <c r="P153" s="31">
        <f t="shared" si="26"/>
        <v>44713</v>
      </c>
      <c r="Q153" s="32" t="s">
        <v>19</v>
      </c>
      <c r="R153" s="31">
        <f t="shared" si="27"/>
        <v>44832</v>
      </c>
      <c r="S153" s="32" t="s">
        <v>25</v>
      </c>
      <c r="T153" s="32">
        <f t="shared" ca="1" si="28"/>
        <v>2387</v>
      </c>
      <c r="U153" s="33" t="s">
        <v>23</v>
      </c>
      <c r="V153" s="23" t="s">
        <v>24</v>
      </c>
      <c r="W153" s="22">
        <f t="shared" si="29"/>
        <v>44713</v>
      </c>
      <c r="X153" s="23" t="s">
        <v>19</v>
      </c>
      <c r="Y153" s="22">
        <f t="shared" si="30"/>
        <v>44872</v>
      </c>
      <c r="Z153" s="23" t="s">
        <v>26</v>
      </c>
      <c r="AA153" s="23">
        <f t="shared" ca="1" si="31"/>
        <v>11703</v>
      </c>
      <c r="AB153" s="24" t="s">
        <v>23</v>
      </c>
    </row>
    <row r="154" spans="1:28">
      <c r="A154" s="7">
        <f t="shared" si="34"/>
        <v>153</v>
      </c>
      <c r="B154" s="8">
        <f t="shared" si="34"/>
        <v>44714</v>
      </c>
      <c r="C154" s="6">
        <v>16</v>
      </c>
      <c r="E154" s="41" t="s">
        <v>18</v>
      </c>
      <c r="F154" s="42">
        <f t="shared" si="33"/>
        <v>44714</v>
      </c>
      <c r="G154" s="43" t="s">
        <v>19</v>
      </c>
      <c r="H154" s="42" cm="1">
        <f t="array" ref="H154">IFERROR(INDEX(B154:B518,J154),"")</f>
        <v>44821</v>
      </c>
      <c r="I154" s="43" t="s">
        <v>20</v>
      </c>
      <c r="J154" s="43" cm="1">
        <f t="array" ref="J154">IFERROR(_xlfn.XLOOKUP(2000,_xlfn.BYROW(ROW(154:518),_xlfn.LAMBDA(_xlpm.in,SUMIF(A154:A518,"&lt;="&amp;_xlpm.in,C154:C518))),A154:A518,,1)-A154+2,"")</f>
        <v>108</v>
      </c>
      <c r="K154" s="43" t="s">
        <v>21</v>
      </c>
      <c r="L154" s="43" t="s">
        <v>22</v>
      </c>
      <c r="M154" s="43">
        <f t="shared" ca="1" si="25"/>
        <v>2029</v>
      </c>
      <c r="N154" s="44" t="s">
        <v>23</v>
      </c>
      <c r="O154" s="32" t="s">
        <v>24</v>
      </c>
      <c r="P154" s="31">
        <f t="shared" si="26"/>
        <v>44714</v>
      </c>
      <c r="Q154" s="32" t="s">
        <v>19</v>
      </c>
      <c r="R154" s="31">
        <f t="shared" si="27"/>
        <v>44833</v>
      </c>
      <c r="S154" s="32" t="s">
        <v>25</v>
      </c>
      <c r="T154" s="32">
        <f t="shared" ca="1" si="28"/>
        <v>2405</v>
      </c>
      <c r="U154" s="33" t="s">
        <v>23</v>
      </c>
      <c r="V154" s="23" t="s">
        <v>24</v>
      </c>
      <c r="W154" s="22">
        <f t="shared" si="29"/>
        <v>44714</v>
      </c>
      <c r="X154" s="23" t="s">
        <v>19</v>
      </c>
      <c r="Y154" s="22">
        <f t="shared" si="30"/>
        <v>44873</v>
      </c>
      <c r="Z154" s="23" t="s">
        <v>26</v>
      </c>
      <c r="AA154" s="23">
        <f t="shared" ca="1" si="31"/>
        <v>11648</v>
      </c>
      <c r="AB154" s="24" t="s">
        <v>23</v>
      </c>
    </row>
    <row r="155" spans="1:28">
      <c r="A155" s="7">
        <f t="shared" si="34"/>
        <v>154</v>
      </c>
      <c r="B155" s="8">
        <f t="shared" si="34"/>
        <v>44715</v>
      </c>
      <c r="C155" s="6">
        <v>16</v>
      </c>
      <c r="E155" s="41" t="s">
        <v>18</v>
      </c>
      <c r="F155" s="42">
        <f t="shared" si="33"/>
        <v>44715</v>
      </c>
      <c r="G155" s="43" t="s">
        <v>19</v>
      </c>
      <c r="H155" s="42" cm="1">
        <f t="array" ref="H155">IFERROR(INDEX(B155:B519,J155),"")</f>
        <v>44821</v>
      </c>
      <c r="I155" s="43" t="s">
        <v>20</v>
      </c>
      <c r="J155" s="43" cm="1">
        <f t="array" ref="J155">IFERROR(_xlfn.XLOOKUP(2000,_xlfn.BYROW(ROW(155:519),_xlfn.LAMBDA(_xlpm.in,SUMIF(A155:A519,"&lt;="&amp;_xlpm.in,C155:C519))),A155:A519,,1)-A155+2,"")</f>
        <v>107</v>
      </c>
      <c r="K155" s="43" t="s">
        <v>21</v>
      </c>
      <c r="L155" s="43" t="s">
        <v>22</v>
      </c>
      <c r="M155" s="43">
        <f t="shared" ca="1" si="25"/>
        <v>2013</v>
      </c>
      <c r="N155" s="44" t="s">
        <v>23</v>
      </c>
      <c r="O155" s="32" t="s">
        <v>24</v>
      </c>
      <c r="P155" s="31">
        <f t="shared" si="26"/>
        <v>44715</v>
      </c>
      <c r="Q155" s="32" t="s">
        <v>19</v>
      </c>
      <c r="R155" s="31">
        <f t="shared" si="27"/>
        <v>44834</v>
      </c>
      <c r="S155" s="32" t="s">
        <v>25</v>
      </c>
      <c r="T155" s="32">
        <f t="shared" ca="1" si="28"/>
        <v>2421</v>
      </c>
      <c r="U155" s="33" t="s">
        <v>23</v>
      </c>
      <c r="V155" s="23" t="s">
        <v>24</v>
      </c>
      <c r="W155" s="22">
        <f t="shared" si="29"/>
        <v>44715</v>
      </c>
      <c r="X155" s="23" t="s">
        <v>19</v>
      </c>
      <c r="Y155" s="22">
        <f t="shared" si="30"/>
        <v>44874</v>
      </c>
      <c r="Z155" s="23" t="s">
        <v>26</v>
      </c>
      <c r="AA155" s="23">
        <f t="shared" ca="1" si="31"/>
        <v>11540</v>
      </c>
      <c r="AB155" s="24" t="s">
        <v>23</v>
      </c>
    </row>
    <row r="156" spans="1:28">
      <c r="A156" s="7">
        <f t="shared" si="34"/>
        <v>155</v>
      </c>
      <c r="B156" s="8">
        <f t="shared" si="34"/>
        <v>44716</v>
      </c>
      <c r="C156" s="6">
        <v>16</v>
      </c>
      <c r="E156" s="41" t="s">
        <v>18</v>
      </c>
      <c r="F156" s="42">
        <f t="shared" si="33"/>
        <v>44716</v>
      </c>
      <c r="G156" s="43" t="s">
        <v>19</v>
      </c>
      <c r="H156" s="42" cm="1">
        <f t="array" ref="H156">IFERROR(INDEX(B156:B520,J156),"")</f>
        <v>44822</v>
      </c>
      <c r="I156" s="43" t="s">
        <v>20</v>
      </c>
      <c r="J156" s="43" cm="1">
        <f t="array" ref="J156">IFERROR(_xlfn.XLOOKUP(2000,_xlfn.BYROW(ROW(156:520),_xlfn.LAMBDA(_xlpm.in,SUMIF(A156:A520,"&lt;="&amp;_xlpm.in,C156:C520))),A156:A520,,1)-A156+2,"")</f>
        <v>107</v>
      </c>
      <c r="K156" s="43" t="s">
        <v>21</v>
      </c>
      <c r="L156" s="43" t="s">
        <v>22</v>
      </c>
      <c r="M156" s="43">
        <f t="shared" ca="1" si="25"/>
        <v>2027</v>
      </c>
      <c r="N156" s="44" t="s">
        <v>23</v>
      </c>
      <c r="O156" s="32" t="s">
        <v>24</v>
      </c>
      <c r="P156" s="31">
        <f t="shared" si="26"/>
        <v>44716</v>
      </c>
      <c r="Q156" s="32" t="s">
        <v>19</v>
      </c>
      <c r="R156" s="31">
        <f t="shared" si="27"/>
        <v>44835</v>
      </c>
      <c r="S156" s="32" t="s">
        <v>25</v>
      </c>
      <c r="T156" s="32">
        <f t="shared" ca="1" si="28"/>
        <v>2438</v>
      </c>
      <c r="U156" s="33" t="s">
        <v>23</v>
      </c>
      <c r="V156" s="23" t="s">
        <v>24</v>
      </c>
      <c r="W156" s="22">
        <f t="shared" si="29"/>
        <v>44716</v>
      </c>
      <c r="X156" s="23" t="s">
        <v>19</v>
      </c>
      <c r="Y156" s="22">
        <f t="shared" si="30"/>
        <v>44875</v>
      </c>
      <c r="Z156" s="23" t="s">
        <v>26</v>
      </c>
      <c r="AA156" s="23">
        <f t="shared" ca="1" si="31"/>
        <v>11433</v>
      </c>
      <c r="AB156" s="24" t="s">
        <v>23</v>
      </c>
    </row>
    <row r="157" spans="1:28">
      <c r="A157" s="7">
        <f t="shared" si="34"/>
        <v>156</v>
      </c>
      <c r="B157" s="8">
        <f t="shared" si="34"/>
        <v>44717</v>
      </c>
      <c r="C157" s="6">
        <v>16</v>
      </c>
      <c r="E157" s="41" t="s">
        <v>18</v>
      </c>
      <c r="F157" s="42">
        <f t="shared" si="33"/>
        <v>44717</v>
      </c>
      <c r="G157" s="43" t="s">
        <v>19</v>
      </c>
      <c r="H157" s="42" cm="1">
        <f t="array" ref="H157">IFERROR(INDEX(B157:B521,J157),"")</f>
        <v>44822</v>
      </c>
      <c r="I157" s="43" t="s">
        <v>20</v>
      </c>
      <c r="J157" s="43" cm="1">
        <f t="array" ref="J157">IFERROR(_xlfn.XLOOKUP(2000,_xlfn.BYROW(ROW(157:521),_xlfn.LAMBDA(_xlpm.in,SUMIF(A157:A521,"&lt;="&amp;_xlpm.in,C157:C521))),A157:A521,,1)-A157+2,"")</f>
        <v>106</v>
      </c>
      <c r="K157" s="43" t="s">
        <v>21</v>
      </c>
      <c r="L157" s="43" t="s">
        <v>22</v>
      </c>
      <c r="M157" s="43">
        <f t="shared" ca="1" si="25"/>
        <v>2011</v>
      </c>
      <c r="N157" s="44" t="s">
        <v>23</v>
      </c>
      <c r="O157" s="32" t="s">
        <v>24</v>
      </c>
      <c r="P157" s="31">
        <f t="shared" si="26"/>
        <v>44717</v>
      </c>
      <c r="Q157" s="32" t="s">
        <v>19</v>
      </c>
      <c r="R157" s="31">
        <f t="shared" si="27"/>
        <v>44836</v>
      </c>
      <c r="S157" s="32" t="s">
        <v>25</v>
      </c>
      <c r="T157" s="32">
        <f t="shared" ca="1" si="28"/>
        <v>2456</v>
      </c>
      <c r="U157" s="33" t="s">
        <v>23</v>
      </c>
      <c r="V157" s="23" t="s">
        <v>24</v>
      </c>
      <c r="W157" s="22">
        <f t="shared" si="29"/>
        <v>44717</v>
      </c>
      <c r="X157" s="23" t="s">
        <v>19</v>
      </c>
      <c r="Y157" s="22">
        <f t="shared" si="30"/>
        <v>44876</v>
      </c>
      <c r="Z157" s="23" t="s">
        <v>26</v>
      </c>
      <c r="AA157" s="23">
        <f t="shared" ca="1" si="31"/>
        <v>11326</v>
      </c>
      <c r="AB157" s="24" t="s">
        <v>23</v>
      </c>
    </row>
    <row r="158" spans="1:28">
      <c r="A158" s="7">
        <f t="shared" si="34"/>
        <v>157</v>
      </c>
      <c r="B158" s="8">
        <f t="shared" si="34"/>
        <v>44718</v>
      </c>
      <c r="C158" s="6">
        <v>16</v>
      </c>
      <c r="E158" s="41" t="s">
        <v>18</v>
      </c>
      <c r="F158" s="42">
        <f t="shared" si="33"/>
        <v>44718</v>
      </c>
      <c r="G158" s="43" t="s">
        <v>19</v>
      </c>
      <c r="H158" s="42" cm="1">
        <f t="array" ref="H158">IFERROR(INDEX(B158:B522,J158),"")</f>
        <v>44823</v>
      </c>
      <c r="I158" s="43" t="s">
        <v>20</v>
      </c>
      <c r="J158" s="43" cm="1">
        <f t="array" ref="J158">IFERROR(_xlfn.XLOOKUP(2000,_xlfn.BYROW(ROW(158:522),_xlfn.LAMBDA(_xlpm.in,SUMIF(A158:A522,"&lt;="&amp;_xlpm.in,C158:C522))),A158:A522,,1)-A158+2,"")</f>
        <v>106</v>
      </c>
      <c r="K158" s="43" t="s">
        <v>21</v>
      </c>
      <c r="L158" s="43" t="s">
        <v>22</v>
      </c>
      <c r="M158" s="43">
        <f t="shared" ca="1" si="25"/>
        <v>2025</v>
      </c>
      <c r="N158" s="44" t="s">
        <v>23</v>
      </c>
      <c r="O158" s="32" t="s">
        <v>24</v>
      </c>
      <c r="P158" s="31">
        <f t="shared" si="26"/>
        <v>44718</v>
      </c>
      <c r="Q158" s="32" t="s">
        <v>19</v>
      </c>
      <c r="R158" s="31">
        <f t="shared" si="27"/>
        <v>44837</v>
      </c>
      <c r="S158" s="32" t="s">
        <v>25</v>
      </c>
      <c r="T158" s="32">
        <f t="shared" ca="1" si="28"/>
        <v>2473</v>
      </c>
      <c r="U158" s="33" t="s">
        <v>23</v>
      </c>
      <c r="V158" s="23" t="s">
        <v>24</v>
      </c>
      <c r="W158" s="22">
        <f t="shared" si="29"/>
        <v>44718</v>
      </c>
      <c r="X158" s="23" t="s">
        <v>19</v>
      </c>
      <c r="Y158" s="22">
        <f t="shared" si="30"/>
        <v>44877</v>
      </c>
      <c r="Z158" s="23" t="s">
        <v>26</v>
      </c>
      <c r="AA158" s="23">
        <f t="shared" ca="1" si="31"/>
        <v>11220</v>
      </c>
      <c r="AB158" s="24" t="s">
        <v>23</v>
      </c>
    </row>
    <row r="159" spans="1:28">
      <c r="A159" s="7">
        <f t="shared" si="34"/>
        <v>158</v>
      </c>
      <c r="B159" s="8">
        <f t="shared" si="34"/>
        <v>44719</v>
      </c>
      <c r="C159" s="6">
        <v>16</v>
      </c>
      <c r="E159" s="41" t="s">
        <v>18</v>
      </c>
      <c r="F159" s="42">
        <f t="shared" si="33"/>
        <v>44719</v>
      </c>
      <c r="G159" s="43" t="s">
        <v>19</v>
      </c>
      <c r="H159" s="42" cm="1">
        <f t="array" ref="H159">IFERROR(INDEX(B159:B523,J159),"")</f>
        <v>44823</v>
      </c>
      <c r="I159" s="43" t="s">
        <v>20</v>
      </c>
      <c r="J159" s="43" cm="1">
        <f t="array" ref="J159">IFERROR(_xlfn.XLOOKUP(2000,_xlfn.BYROW(ROW(159:523),_xlfn.LAMBDA(_xlpm.in,SUMIF(A159:A523,"&lt;="&amp;_xlpm.in,C159:C523))),A159:A523,,1)-A159+2,"")</f>
        <v>105</v>
      </c>
      <c r="K159" s="43" t="s">
        <v>21</v>
      </c>
      <c r="L159" s="43" t="s">
        <v>22</v>
      </c>
      <c r="M159" s="43">
        <f t="shared" ca="1" si="25"/>
        <v>2009</v>
      </c>
      <c r="N159" s="44" t="s">
        <v>23</v>
      </c>
      <c r="O159" s="32" t="s">
        <v>24</v>
      </c>
      <c r="P159" s="31">
        <f t="shared" si="26"/>
        <v>44719</v>
      </c>
      <c r="Q159" s="32" t="s">
        <v>19</v>
      </c>
      <c r="R159" s="31">
        <f t="shared" si="27"/>
        <v>44838</v>
      </c>
      <c r="S159" s="32" t="s">
        <v>25</v>
      </c>
      <c r="T159" s="32">
        <f t="shared" ca="1" si="28"/>
        <v>2491</v>
      </c>
      <c r="U159" s="33" t="s">
        <v>23</v>
      </c>
      <c r="V159" s="23" t="s">
        <v>24</v>
      </c>
      <c r="W159" s="22">
        <f t="shared" si="29"/>
        <v>44719</v>
      </c>
      <c r="X159" s="23" t="s">
        <v>19</v>
      </c>
      <c r="Y159" s="22">
        <f t="shared" si="30"/>
        <v>44878</v>
      </c>
      <c r="Z159" s="23" t="s">
        <v>26</v>
      </c>
      <c r="AA159" s="23">
        <f t="shared" ca="1" si="31"/>
        <v>11114</v>
      </c>
      <c r="AB159" s="24" t="s">
        <v>23</v>
      </c>
    </row>
    <row r="160" spans="1:28">
      <c r="A160" s="7">
        <f t="shared" si="34"/>
        <v>159</v>
      </c>
      <c r="B160" s="8">
        <f t="shared" si="34"/>
        <v>44720</v>
      </c>
      <c r="C160" s="6">
        <v>16</v>
      </c>
      <c r="E160" s="41" t="s">
        <v>18</v>
      </c>
      <c r="F160" s="42">
        <f t="shared" si="33"/>
        <v>44720</v>
      </c>
      <c r="G160" s="43" t="s">
        <v>19</v>
      </c>
      <c r="H160" s="42" cm="1">
        <f t="array" ref="H160">IFERROR(INDEX(B160:B524,J160),"")</f>
        <v>44824</v>
      </c>
      <c r="I160" s="43" t="s">
        <v>20</v>
      </c>
      <c r="J160" s="43" cm="1">
        <f t="array" ref="J160">IFERROR(_xlfn.XLOOKUP(2000,_xlfn.BYROW(ROW(160:524),_xlfn.LAMBDA(_xlpm.in,SUMIF(A160:A524,"&lt;="&amp;_xlpm.in,C160:C524))),A160:A524,,1)-A160+2,"")</f>
        <v>105</v>
      </c>
      <c r="K160" s="43" t="s">
        <v>21</v>
      </c>
      <c r="L160" s="43" t="s">
        <v>22</v>
      </c>
      <c r="M160" s="43">
        <f t="shared" ca="1" si="25"/>
        <v>2023</v>
      </c>
      <c r="N160" s="44" t="s">
        <v>23</v>
      </c>
      <c r="O160" s="32" t="s">
        <v>24</v>
      </c>
      <c r="P160" s="31">
        <f t="shared" si="26"/>
        <v>44720</v>
      </c>
      <c r="Q160" s="32" t="s">
        <v>19</v>
      </c>
      <c r="R160" s="31">
        <f t="shared" si="27"/>
        <v>44839</v>
      </c>
      <c r="S160" s="32" t="s">
        <v>25</v>
      </c>
      <c r="T160" s="32">
        <f t="shared" ca="1" si="28"/>
        <v>2509</v>
      </c>
      <c r="U160" s="33" t="s">
        <v>23</v>
      </c>
      <c r="V160" s="23" t="s">
        <v>24</v>
      </c>
      <c r="W160" s="22">
        <f t="shared" si="29"/>
        <v>44720</v>
      </c>
      <c r="X160" s="23" t="s">
        <v>19</v>
      </c>
      <c r="Y160" s="22">
        <f t="shared" si="30"/>
        <v>44879</v>
      </c>
      <c r="Z160" s="23" t="s">
        <v>26</v>
      </c>
      <c r="AA160" s="23">
        <f t="shared" ca="1" si="31"/>
        <v>11009</v>
      </c>
      <c r="AB160" s="24" t="s">
        <v>23</v>
      </c>
    </row>
    <row r="161" spans="1:28">
      <c r="A161" s="7">
        <f t="shared" si="34"/>
        <v>160</v>
      </c>
      <c r="B161" s="8">
        <f t="shared" si="34"/>
        <v>44721</v>
      </c>
      <c r="C161" s="6">
        <v>16</v>
      </c>
      <c r="E161" s="41" t="s">
        <v>18</v>
      </c>
      <c r="F161" s="42">
        <f t="shared" si="33"/>
        <v>44721</v>
      </c>
      <c r="G161" s="43" t="s">
        <v>19</v>
      </c>
      <c r="H161" s="42" cm="1">
        <f t="array" ref="H161">IFERROR(INDEX(B161:B525,J161),"")</f>
        <v>44824</v>
      </c>
      <c r="I161" s="43" t="s">
        <v>20</v>
      </c>
      <c r="J161" s="43" cm="1">
        <f t="array" ref="J161">IFERROR(_xlfn.XLOOKUP(2000,_xlfn.BYROW(ROW(161:525),_xlfn.LAMBDA(_xlpm.in,SUMIF(A161:A525,"&lt;="&amp;_xlpm.in,C161:C525))),A161:A525,,1)-A161+2,"")</f>
        <v>104</v>
      </c>
      <c r="K161" s="43" t="s">
        <v>21</v>
      </c>
      <c r="L161" s="43" t="s">
        <v>22</v>
      </c>
      <c r="M161" s="43">
        <f t="shared" ca="1" si="25"/>
        <v>2007</v>
      </c>
      <c r="N161" s="44" t="s">
        <v>23</v>
      </c>
      <c r="O161" s="32" t="s">
        <v>24</v>
      </c>
      <c r="P161" s="31">
        <f t="shared" si="26"/>
        <v>44721</v>
      </c>
      <c r="Q161" s="32" t="s">
        <v>19</v>
      </c>
      <c r="R161" s="31">
        <f t="shared" si="27"/>
        <v>44840</v>
      </c>
      <c r="S161" s="32" t="s">
        <v>25</v>
      </c>
      <c r="T161" s="32">
        <f t="shared" ca="1" si="28"/>
        <v>2528</v>
      </c>
      <c r="U161" s="33" t="s">
        <v>23</v>
      </c>
      <c r="V161" s="23" t="s">
        <v>24</v>
      </c>
      <c r="W161" s="22">
        <f t="shared" si="29"/>
        <v>44721</v>
      </c>
      <c r="X161" s="23" t="s">
        <v>19</v>
      </c>
      <c r="Y161" s="22">
        <f t="shared" si="30"/>
        <v>44880</v>
      </c>
      <c r="Z161" s="23" t="s">
        <v>26</v>
      </c>
      <c r="AA161" s="23">
        <f t="shared" ca="1" si="31"/>
        <v>10904</v>
      </c>
      <c r="AB161" s="24" t="s">
        <v>23</v>
      </c>
    </row>
    <row r="162" spans="1:28">
      <c r="A162" s="7">
        <f t="shared" si="34"/>
        <v>161</v>
      </c>
      <c r="B162" s="8">
        <f t="shared" si="34"/>
        <v>44722</v>
      </c>
      <c r="C162" s="6">
        <v>16</v>
      </c>
      <c r="E162" s="41" t="s">
        <v>18</v>
      </c>
      <c r="F162" s="42">
        <f t="shared" si="33"/>
        <v>44722</v>
      </c>
      <c r="G162" s="43" t="s">
        <v>19</v>
      </c>
      <c r="H162" s="42" cm="1">
        <f t="array" ref="H162">IFERROR(INDEX(B162:B526,J162),"")</f>
        <v>44825</v>
      </c>
      <c r="I162" s="43" t="s">
        <v>20</v>
      </c>
      <c r="J162" s="43" cm="1">
        <f t="array" ref="J162">IFERROR(_xlfn.XLOOKUP(2000,_xlfn.BYROW(ROW(162:526),_xlfn.LAMBDA(_xlpm.in,SUMIF(A162:A526,"&lt;="&amp;_xlpm.in,C162:C526))),A162:A526,,1)-A162+2,"")</f>
        <v>104</v>
      </c>
      <c r="K162" s="43" t="s">
        <v>21</v>
      </c>
      <c r="L162" s="43" t="s">
        <v>22</v>
      </c>
      <c r="M162" s="43">
        <f t="shared" ca="1" si="25"/>
        <v>2022</v>
      </c>
      <c r="N162" s="44" t="s">
        <v>23</v>
      </c>
      <c r="O162" s="32" t="s">
        <v>24</v>
      </c>
      <c r="P162" s="31">
        <f t="shared" si="26"/>
        <v>44722</v>
      </c>
      <c r="Q162" s="32" t="s">
        <v>19</v>
      </c>
      <c r="R162" s="31">
        <f t="shared" si="27"/>
        <v>44841</v>
      </c>
      <c r="S162" s="32" t="s">
        <v>25</v>
      </c>
      <c r="T162" s="32">
        <f t="shared" ca="1" si="28"/>
        <v>2548</v>
      </c>
      <c r="U162" s="33" t="s">
        <v>23</v>
      </c>
      <c r="V162" s="23" t="s">
        <v>24</v>
      </c>
      <c r="W162" s="22">
        <f t="shared" si="29"/>
        <v>44722</v>
      </c>
      <c r="X162" s="23" t="s">
        <v>19</v>
      </c>
      <c r="Y162" s="22">
        <f t="shared" si="30"/>
        <v>44881</v>
      </c>
      <c r="Z162" s="23" t="s">
        <v>26</v>
      </c>
      <c r="AA162" s="23">
        <f t="shared" ca="1" si="31"/>
        <v>10800</v>
      </c>
      <c r="AB162" s="24" t="s">
        <v>23</v>
      </c>
    </row>
    <row r="163" spans="1:28">
      <c r="A163" s="7">
        <f t="shared" si="34"/>
        <v>162</v>
      </c>
      <c r="B163" s="8">
        <f t="shared" si="34"/>
        <v>44723</v>
      </c>
      <c r="C163" s="6">
        <v>16</v>
      </c>
      <c r="E163" s="41" t="s">
        <v>18</v>
      </c>
      <c r="F163" s="42">
        <f t="shared" si="33"/>
        <v>44723</v>
      </c>
      <c r="G163" s="43" t="s">
        <v>19</v>
      </c>
      <c r="H163" s="42" cm="1">
        <f t="array" ref="H163">IFERROR(INDEX(B163:B527,J163),"")</f>
        <v>44825</v>
      </c>
      <c r="I163" s="43" t="s">
        <v>20</v>
      </c>
      <c r="J163" s="43" cm="1">
        <f t="array" ref="J163">IFERROR(_xlfn.XLOOKUP(2000,_xlfn.BYROW(ROW(163:527),_xlfn.LAMBDA(_xlpm.in,SUMIF(A163:A527,"&lt;="&amp;_xlpm.in,C163:C527))),A163:A527,,1)-A163+2,"")</f>
        <v>103</v>
      </c>
      <c r="K163" s="43" t="s">
        <v>21</v>
      </c>
      <c r="L163" s="43" t="s">
        <v>22</v>
      </c>
      <c r="M163" s="43">
        <f t="shared" ca="1" si="25"/>
        <v>2006</v>
      </c>
      <c r="N163" s="44" t="s">
        <v>23</v>
      </c>
      <c r="O163" s="32" t="s">
        <v>24</v>
      </c>
      <c r="P163" s="31">
        <f t="shared" si="26"/>
        <v>44723</v>
      </c>
      <c r="Q163" s="32" t="s">
        <v>19</v>
      </c>
      <c r="R163" s="31">
        <f t="shared" si="27"/>
        <v>44842</v>
      </c>
      <c r="S163" s="32" t="s">
        <v>25</v>
      </c>
      <c r="T163" s="32">
        <f t="shared" ca="1" si="28"/>
        <v>2569</v>
      </c>
      <c r="U163" s="33" t="s">
        <v>23</v>
      </c>
      <c r="V163" s="23" t="s">
        <v>24</v>
      </c>
      <c r="W163" s="22">
        <f t="shared" si="29"/>
        <v>44723</v>
      </c>
      <c r="X163" s="23" t="s">
        <v>19</v>
      </c>
      <c r="Y163" s="22">
        <f t="shared" si="30"/>
        <v>44882</v>
      </c>
      <c r="Z163" s="23" t="s">
        <v>26</v>
      </c>
      <c r="AA163" s="23">
        <f t="shared" ca="1" si="31"/>
        <v>10696</v>
      </c>
      <c r="AB163" s="24" t="s">
        <v>23</v>
      </c>
    </row>
    <row r="164" spans="1:28">
      <c r="A164" s="7">
        <f t="shared" ref="A164:B179" si="35">A163+1</f>
        <v>163</v>
      </c>
      <c r="B164" s="8">
        <f t="shared" si="35"/>
        <v>44724</v>
      </c>
      <c r="C164" s="6">
        <v>16</v>
      </c>
      <c r="E164" s="41" t="s">
        <v>18</v>
      </c>
      <c r="F164" s="42">
        <f t="shared" si="33"/>
        <v>44724</v>
      </c>
      <c r="G164" s="43" t="s">
        <v>19</v>
      </c>
      <c r="H164" s="42" cm="1">
        <f t="array" ref="H164">IFERROR(INDEX(B164:B528,J164),"")</f>
        <v>44826</v>
      </c>
      <c r="I164" s="43" t="s">
        <v>20</v>
      </c>
      <c r="J164" s="43" cm="1">
        <f t="array" ref="J164">IFERROR(_xlfn.XLOOKUP(2000,_xlfn.BYROW(ROW(164:528),_xlfn.LAMBDA(_xlpm.in,SUMIF(A164:A528,"&lt;="&amp;_xlpm.in,C164:C528))),A164:A528,,1)-A164+2,"")</f>
        <v>103</v>
      </c>
      <c r="K164" s="43" t="s">
        <v>21</v>
      </c>
      <c r="L164" s="43" t="s">
        <v>22</v>
      </c>
      <c r="M164" s="43">
        <f t="shared" ca="1" si="25"/>
        <v>2022</v>
      </c>
      <c r="N164" s="44" t="s">
        <v>23</v>
      </c>
      <c r="O164" s="32" t="s">
        <v>24</v>
      </c>
      <c r="P164" s="31">
        <f t="shared" si="26"/>
        <v>44724</v>
      </c>
      <c r="Q164" s="32" t="s">
        <v>19</v>
      </c>
      <c r="R164" s="31">
        <f t="shared" si="27"/>
        <v>44843</v>
      </c>
      <c r="S164" s="32" t="s">
        <v>25</v>
      </c>
      <c r="T164" s="32">
        <f t="shared" ca="1" si="28"/>
        <v>2590</v>
      </c>
      <c r="U164" s="33" t="s">
        <v>23</v>
      </c>
      <c r="V164" s="23" t="s">
        <v>24</v>
      </c>
      <c r="W164" s="22">
        <f t="shared" si="29"/>
        <v>44724</v>
      </c>
      <c r="X164" s="23" t="s">
        <v>19</v>
      </c>
      <c r="Y164" s="22">
        <f t="shared" si="30"/>
        <v>44883</v>
      </c>
      <c r="Z164" s="23" t="s">
        <v>26</v>
      </c>
      <c r="AA164" s="23">
        <f t="shared" ca="1" si="31"/>
        <v>10593</v>
      </c>
      <c r="AB164" s="24" t="s">
        <v>23</v>
      </c>
    </row>
    <row r="165" spans="1:28">
      <c r="A165" s="7">
        <f t="shared" si="35"/>
        <v>164</v>
      </c>
      <c r="B165" s="8">
        <f t="shared" si="35"/>
        <v>44725</v>
      </c>
      <c r="C165" s="6">
        <v>16</v>
      </c>
      <c r="E165" s="41" t="s">
        <v>18</v>
      </c>
      <c r="F165" s="42">
        <f t="shared" si="33"/>
        <v>44725</v>
      </c>
      <c r="G165" s="43" t="s">
        <v>19</v>
      </c>
      <c r="H165" s="42" cm="1">
        <f t="array" ref="H165">IFERROR(INDEX(B165:B529,J165),"")</f>
        <v>44826</v>
      </c>
      <c r="I165" s="43" t="s">
        <v>20</v>
      </c>
      <c r="J165" s="43" cm="1">
        <f t="array" ref="J165">IFERROR(_xlfn.XLOOKUP(2000,_xlfn.BYROW(ROW(165:529),_xlfn.LAMBDA(_xlpm.in,SUMIF(A165:A529,"&lt;="&amp;_xlpm.in,C165:C529))),A165:A529,,1)-A165+2,"")</f>
        <v>102</v>
      </c>
      <c r="K165" s="43" t="s">
        <v>21</v>
      </c>
      <c r="L165" s="43" t="s">
        <v>22</v>
      </c>
      <c r="M165" s="43">
        <f t="shared" ca="1" si="25"/>
        <v>2006</v>
      </c>
      <c r="N165" s="44" t="s">
        <v>23</v>
      </c>
      <c r="O165" s="32" t="s">
        <v>24</v>
      </c>
      <c r="P165" s="31">
        <f t="shared" si="26"/>
        <v>44725</v>
      </c>
      <c r="Q165" s="32" t="s">
        <v>19</v>
      </c>
      <c r="R165" s="31">
        <f t="shared" si="27"/>
        <v>44844</v>
      </c>
      <c r="S165" s="32" t="s">
        <v>25</v>
      </c>
      <c r="T165" s="32">
        <f t="shared" ca="1" si="28"/>
        <v>2611</v>
      </c>
      <c r="U165" s="33" t="s">
        <v>23</v>
      </c>
      <c r="V165" s="23" t="s">
        <v>24</v>
      </c>
      <c r="W165" s="22">
        <f t="shared" si="29"/>
        <v>44725</v>
      </c>
      <c r="X165" s="23" t="s">
        <v>19</v>
      </c>
      <c r="Y165" s="22">
        <f t="shared" si="30"/>
        <v>44884</v>
      </c>
      <c r="Z165" s="23" t="s">
        <v>26</v>
      </c>
      <c r="AA165" s="23">
        <f t="shared" ca="1" si="31"/>
        <v>10490</v>
      </c>
      <c r="AB165" s="24" t="s">
        <v>23</v>
      </c>
    </row>
    <row r="166" spans="1:28">
      <c r="A166" s="7">
        <f t="shared" si="35"/>
        <v>165</v>
      </c>
      <c r="B166" s="8">
        <f t="shared" si="35"/>
        <v>44726</v>
      </c>
      <c r="C166" s="6">
        <v>16</v>
      </c>
      <c r="E166" s="41" t="s">
        <v>18</v>
      </c>
      <c r="F166" s="42">
        <f t="shared" si="33"/>
        <v>44726</v>
      </c>
      <c r="G166" s="43" t="s">
        <v>19</v>
      </c>
      <c r="H166" s="42" cm="1">
        <f t="array" ref="H166">IFERROR(INDEX(B166:B530,J166),"")</f>
        <v>44827</v>
      </c>
      <c r="I166" s="43" t="s">
        <v>20</v>
      </c>
      <c r="J166" s="43" cm="1">
        <f t="array" ref="J166">IFERROR(_xlfn.XLOOKUP(2000,_xlfn.BYROW(ROW(166:530),_xlfn.LAMBDA(_xlpm.in,SUMIF(A166:A530,"&lt;="&amp;_xlpm.in,C166:C530))),A166:A530,,1)-A166+2,"")</f>
        <v>102</v>
      </c>
      <c r="K166" s="43" t="s">
        <v>21</v>
      </c>
      <c r="L166" s="43" t="s">
        <v>22</v>
      </c>
      <c r="M166" s="43">
        <f t="shared" ca="1" si="25"/>
        <v>2020</v>
      </c>
      <c r="N166" s="44" t="s">
        <v>23</v>
      </c>
      <c r="O166" s="32" t="s">
        <v>24</v>
      </c>
      <c r="P166" s="31">
        <f t="shared" si="26"/>
        <v>44726</v>
      </c>
      <c r="Q166" s="32" t="s">
        <v>19</v>
      </c>
      <c r="R166" s="31">
        <f t="shared" si="27"/>
        <v>44845</v>
      </c>
      <c r="S166" s="32" t="s">
        <v>25</v>
      </c>
      <c r="T166" s="32">
        <f t="shared" ca="1" si="28"/>
        <v>2632</v>
      </c>
      <c r="U166" s="33" t="s">
        <v>23</v>
      </c>
      <c r="V166" s="23" t="s">
        <v>24</v>
      </c>
      <c r="W166" s="22">
        <f t="shared" si="29"/>
        <v>44726</v>
      </c>
      <c r="X166" s="23" t="s">
        <v>19</v>
      </c>
      <c r="Y166" s="22">
        <f t="shared" si="30"/>
        <v>44885</v>
      </c>
      <c r="Z166" s="23" t="s">
        <v>26</v>
      </c>
      <c r="AA166" s="23">
        <f t="shared" ca="1" si="31"/>
        <v>10388</v>
      </c>
      <c r="AB166" s="24" t="s">
        <v>23</v>
      </c>
    </row>
    <row r="167" spans="1:28">
      <c r="A167" s="7">
        <f t="shared" si="35"/>
        <v>166</v>
      </c>
      <c r="B167" s="8">
        <f t="shared" si="35"/>
        <v>44727</v>
      </c>
      <c r="C167" s="6">
        <v>16</v>
      </c>
      <c r="E167" s="41" t="s">
        <v>18</v>
      </c>
      <c r="F167" s="42">
        <f t="shared" si="33"/>
        <v>44727</v>
      </c>
      <c r="G167" s="43" t="s">
        <v>19</v>
      </c>
      <c r="H167" s="42" cm="1">
        <f t="array" ref="H167">IFERROR(INDEX(B167:B531,J167),"")</f>
        <v>44827</v>
      </c>
      <c r="I167" s="43" t="s">
        <v>20</v>
      </c>
      <c r="J167" s="43" cm="1">
        <f t="array" ref="J167">IFERROR(_xlfn.XLOOKUP(2000,_xlfn.BYROW(ROW(167:531),_xlfn.LAMBDA(_xlpm.in,SUMIF(A167:A531,"&lt;="&amp;_xlpm.in,C167:C531))),A167:A531,,1)-A167+2,"")</f>
        <v>101</v>
      </c>
      <c r="K167" s="43" t="s">
        <v>21</v>
      </c>
      <c r="L167" s="43" t="s">
        <v>22</v>
      </c>
      <c r="M167" s="43">
        <f t="shared" ca="1" si="25"/>
        <v>2004</v>
      </c>
      <c r="N167" s="44" t="s">
        <v>23</v>
      </c>
      <c r="O167" s="32" t="s">
        <v>24</v>
      </c>
      <c r="P167" s="31">
        <f t="shared" si="26"/>
        <v>44727</v>
      </c>
      <c r="Q167" s="32" t="s">
        <v>19</v>
      </c>
      <c r="R167" s="31">
        <f t="shared" si="27"/>
        <v>44846</v>
      </c>
      <c r="S167" s="32" t="s">
        <v>25</v>
      </c>
      <c r="T167" s="32">
        <f t="shared" ca="1" si="28"/>
        <v>2654</v>
      </c>
      <c r="U167" s="33" t="s">
        <v>23</v>
      </c>
      <c r="V167" s="23" t="s">
        <v>24</v>
      </c>
      <c r="W167" s="22">
        <f t="shared" si="29"/>
        <v>44727</v>
      </c>
      <c r="X167" s="23" t="s">
        <v>19</v>
      </c>
      <c r="Y167" s="22">
        <f t="shared" si="30"/>
        <v>44886</v>
      </c>
      <c r="Z167" s="23" t="s">
        <v>26</v>
      </c>
      <c r="AA167" s="23">
        <f t="shared" ca="1" si="31"/>
        <v>10286</v>
      </c>
      <c r="AB167" s="24" t="s">
        <v>23</v>
      </c>
    </row>
    <row r="168" spans="1:28">
      <c r="A168" s="7">
        <f t="shared" si="35"/>
        <v>167</v>
      </c>
      <c r="B168" s="8">
        <f t="shared" si="35"/>
        <v>44728</v>
      </c>
      <c r="C168" s="6">
        <v>16</v>
      </c>
      <c r="E168" s="41" t="s">
        <v>18</v>
      </c>
      <c r="F168" s="42">
        <f t="shared" si="33"/>
        <v>44728</v>
      </c>
      <c r="G168" s="43" t="s">
        <v>19</v>
      </c>
      <c r="H168" s="42" cm="1">
        <f t="array" ref="H168">IFERROR(INDEX(B168:B532,J168),"")</f>
        <v>44828</v>
      </c>
      <c r="I168" s="43" t="s">
        <v>20</v>
      </c>
      <c r="J168" s="43" cm="1">
        <f t="array" ref="J168">IFERROR(_xlfn.XLOOKUP(2000,_xlfn.BYROW(ROW(168:532),_xlfn.LAMBDA(_xlpm.in,SUMIF(A168:A532,"&lt;="&amp;_xlpm.in,C168:C532))),A168:A532,,1)-A168+2,"")</f>
        <v>101</v>
      </c>
      <c r="K168" s="43" t="s">
        <v>21</v>
      </c>
      <c r="L168" s="43" t="s">
        <v>22</v>
      </c>
      <c r="M168" s="43">
        <f t="shared" ca="1" si="25"/>
        <v>2018</v>
      </c>
      <c r="N168" s="44" t="s">
        <v>23</v>
      </c>
      <c r="O168" s="32" t="s">
        <v>24</v>
      </c>
      <c r="P168" s="31">
        <f t="shared" si="26"/>
        <v>44728</v>
      </c>
      <c r="Q168" s="32" t="s">
        <v>19</v>
      </c>
      <c r="R168" s="31">
        <f t="shared" si="27"/>
        <v>44847</v>
      </c>
      <c r="S168" s="32" t="s">
        <v>25</v>
      </c>
      <c r="T168" s="32">
        <f t="shared" ca="1" si="28"/>
        <v>2674</v>
      </c>
      <c r="U168" s="33" t="s">
        <v>23</v>
      </c>
      <c r="V168" s="23" t="s">
        <v>24</v>
      </c>
      <c r="W168" s="22">
        <f t="shared" si="29"/>
        <v>44728</v>
      </c>
      <c r="X168" s="23" t="s">
        <v>19</v>
      </c>
      <c r="Y168" s="22">
        <f t="shared" si="30"/>
        <v>44887</v>
      </c>
      <c r="Z168" s="23" t="s">
        <v>26</v>
      </c>
      <c r="AA168" s="23">
        <f t="shared" ca="1" si="31"/>
        <v>10185</v>
      </c>
      <c r="AB168" s="24" t="s">
        <v>23</v>
      </c>
    </row>
    <row r="169" spans="1:28">
      <c r="A169" s="7">
        <f t="shared" si="35"/>
        <v>168</v>
      </c>
      <c r="B169" s="8">
        <f t="shared" si="35"/>
        <v>44729</v>
      </c>
      <c r="C169" s="6">
        <v>16</v>
      </c>
      <c r="E169" s="41" t="s">
        <v>18</v>
      </c>
      <c r="F169" s="42">
        <f t="shared" si="33"/>
        <v>44729</v>
      </c>
      <c r="G169" s="43" t="s">
        <v>19</v>
      </c>
      <c r="H169" s="42" cm="1">
        <f t="array" ref="H169">IFERROR(INDEX(B169:B533,J169),"")</f>
        <v>44828</v>
      </c>
      <c r="I169" s="43" t="s">
        <v>20</v>
      </c>
      <c r="J169" s="43" cm="1">
        <f t="array" ref="J169">IFERROR(_xlfn.XLOOKUP(2000,_xlfn.BYROW(ROW(169:533),_xlfn.LAMBDA(_xlpm.in,SUMIF(A169:A533,"&lt;="&amp;_xlpm.in,C169:C533))),A169:A533,,1)-A169+2,"")</f>
        <v>100</v>
      </c>
      <c r="K169" s="43" t="s">
        <v>21</v>
      </c>
      <c r="L169" s="43" t="s">
        <v>22</v>
      </c>
      <c r="M169" s="43">
        <f t="shared" ca="1" si="25"/>
        <v>2002</v>
      </c>
      <c r="N169" s="44" t="s">
        <v>23</v>
      </c>
      <c r="O169" s="32" t="s">
        <v>24</v>
      </c>
      <c r="P169" s="31">
        <f t="shared" si="26"/>
        <v>44729</v>
      </c>
      <c r="Q169" s="32" t="s">
        <v>19</v>
      </c>
      <c r="R169" s="31">
        <f t="shared" si="27"/>
        <v>44848</v>
      </c>
      <c r="S169" s="32" t="s">
        <v>25</v>
      </c>
      <c r="T169" s="32">
        <f t="shared" ca="1" si="28"/>
        <v>2692</v>
      </c>
      <c r="U169" s="33" t="s">
        <v>23</v>
      </c>
      <c r="V169" s="23" t="s">
        <v>24</v>
      </c>
      <c r="W169" s="22">
        <f t="shared" si="29"/>
        <v>44729</v>
      </c>
      <c r="X169" s="23" t="s">
        <v>19</v>
      </c>
      <c r="Y169" s="22">
        <f t="shared" si="30"/>
        <v>44888</v>
      </c>
      <c r="Z169" s="23" t="s">
        <v>26</v>
      </c>
      <c r="AA169" s="23">
        <f t="shared" ca="1" si="31"/>
        <v>10084</v>
      </c>
      <c r="AB169" s="24" t="s">
        <v>23</v>
      </c>
    </row>
    <row r="170" spans="1:28">
      <c r="A170" s="7">
        <f t="shared" si="35"/>
        <v>169</v>
      </c>
      <c r="B170" s="8">
        <f t="shared" si="35"/>
        <v>44730</v>
      </c>
      <c r="C170" s="6">
        <v>16</v>
      </c>
      <c r="E170" s="41" t="s">
        <v>18</v>
      </c>
      <c r="F170" s="42">
        <f t="shared" si="33"/>
        <v>44730</v>
      </c>
      <c r="G170" s="43" t="s">
        <v>19</v>
      </c>
      <c r="H170" s="42" cm="1">
        <f t="array" ref="H170">IFERROR(INDEX(B170:B534,J170),"")</f>
        <v>44829</v>
      </c>
      <c r="I170" s="43" t="s">
        <v>20</v>
      </c>
      <c r="J170" s="43" cm="1">
        <f t="array" ref="J170">IFERROR(_xlfn.XLOOKUP(2000,_xlfn.BYROW(ROW(170:534),_xlfn.LAMBDA(_xlpm.in,SUMIF(A170:A534,"&lt;="&amp;_xlpm.in,C170:C534))),A170:A534,,1)-A170+2,"")</f>
        <v>100</v>
      </c>
      <c r="K170" s="43" t="s">
        <v>21</v>
      </c>
      <c r="L170" s="43" t="s">
        <v>22</v>
      </c>
      <c r="M170" s="43">
        <f t="shared" ca="1" si="25"/>
        <v>2016</v>
      </c>
      <c r="N170" s="44" t="s">
        <v>23</v>
      </c>
      <c r="O170" s="32" t="s">
        <v>24</v>
      </c>
      <c r="P170" s="31">
        <f t="shared" si="26"/>
        <v>44730</v>
      </c>
      <c r="Q170" s="32" t="s">
        <v>19</v>
      </c>
      <c r="R170" s="31">
        <f t="shared" si="27"/>
        <v>44849</v>
      </c>
      <c r="S170" s="32" t="s">
        <v>25</v>
      </c>
      <c r="T170" s="32">
        <f t="shared" ca="1" si="28"/>
        <v>2710</v>
      </c>
      <c r="U170" s="33" t="s">
        <v>23</v>
      </c>
      <c r="V170" s="23" t="s">
        <v>24</v>
      </c>
      <c r="W170" s="22">
        <f t="shared" si="29"/>
        <v>44730</v>
      </c>
      <c r="X170" s="23" t="s">
        <v>19</v>
      </c>
      <c r="Y170" s="22">
        <f t="shared" si="30"/>
        <v>44889</v>
      </c>
      <c r="Z170" s="23" t="s">
        <v>26</v>
      </c>
      <c r="AA170" s="23">
        <f t="shared" ca="1" si="31"/>
        <v>9984</v>
      </c>
      <c r="AB170" s="24" t="s">
        <v>23</v>
      </c>
    </row>
    <row r="171" spans="1:28">
      <c r="A171" s="7">
        <f t="shared" si="35"/>
        <v>170</v>
      </c>
      <c r="B171" s="8">
        <f t="shared" si="35"/>
        <v>44731</v>
      </c>
      <c r="C171" s="6">
        <v>16</v>
      </c>
      <c r="E171" s="41" t="s">
        <v>18</v>
      </c>
      <c r="F171" s="42">
        <f t="shared" si="33"/>
        <v>44731</v>
      </c>
      <c r="G171" s="43" t="s">
        <v>19</v>
      </c>
      <c r="H171" s="42" cm="1">
        <f t="array" ref="H171">IFERROR(INDEX(B171:B535,J171),"")</f>
        <v>44829</v>
      </c>
      <c r="I171" s="43" t="s">
        <v>20</v>
      </c>
      <c r="J171" s="43" cm="1">
        <f t="array" ref="J171">IFERROR(_xlfn.XLOOKUP(2000,_xlfn.BYROW(ROW(171:535),_xlfn.LAMBDA(_xlpm.in,SUMIF(A171:A535,"&lt;="&amp;_xlpm.in,C171:C535))),A171:A535,,1)-A171+2,"")</f>
        <v>99</v>
      </c>
      <c r="K171" s="43" t="s">
        <v>21</v>
      </c>
      <c r="L171" s="43" t="s">
        <v>22</v>
      </c>
      <c r="M171" s="43">
        <f t="shared" ca="1" si="25"/>
        <v>2000</v>
      </c>
      <c r="N171" s="44" t="s">
        <v>23</v>
      </c>
      <c r="O171" s="32" t="s">
        <v>24</v>
      </c>
      <c r="P171" s="31">
        <f t="shared" si="26"/>
        <v>44731</v>
      </c>
      <c r="Q171" s="32" t="s">
        <v>19</v>
      </c>
      <c r="R171" s="31">
        <f t="shared" si="27"/>
        <v>44850</v>
      </c>
      <c r="S171" s="32" t="s">
        <v>25</v>
      </c>
      <c r="T171" s="32">
        <f t="shared" ca="1" si="28"/>
        <v>2728</v>
      </c>
      <c r="U171" s="33" t="s">
        <v>23</v>
      </c>
      <c r="V171" s="23" t="s">
        <v>24</v>
      </c>
      <c r="W171" s="22">
        <f t="shared" si="29"/>
        <v>44731</v>
      </c>
      <c r="X171" s="23" t="s">
        <v>19</v>
      </c>
      <c r="Y171" s="22">
        <f t="shared" si="30"/>
        <v>44890</v>
      </c>
      <c r="Z171" s="23" t="s">
        <v>26</v>
      </c>
      <c r="AA171" s="23">
        <f t="shared" ca="1" si="31"/>
        <v>9884</v>
      </c>
      <c r="AB171" s="24" t="s">
        <v>23</v>
      </c>
    </row>
    <row r="172" spans="1:28">
      <c r="A172" s="7">
        <f t="shared" si="35"/>
        <v>171</v>
      </c>
      <c r="B172" s="8">
        <f t="shared" si="35"/>
        <v>44732</v>
      </c>
      <c r="C172" s="6">
        <v>17</v>
      </c>
      <c r="E172" s="41" t="s">
        <v>18</v>
      </c>
      <c r="F172" s="42">
        <f t="shared" si="33"/>
        <v>44732</v>
      </c>
      <c r="G172" s="43" t="s">
        <v>19</v>
      </c>
      <c r="H172" s="42" cm="1">
        <f t="array" ref="H172">IFERROR(INDEX(B172:B536,J172),"")</f>
        <v>44830</v>
      </c>
      <c r="I172" s="43" t="s">
        <v>20</v>
      </c>
      <c r="J172" s="43" cm="1">
        <f t="array" ref="J172">IFERROR(_xlfn.XLOOKUP(2000,_xlfn.BYROW(ROW(172:536),_xlfn.LAMBDA(_xlpm.in,SUMIF(A172:A536,"&lt;="&amp;_xlpm.in,C172:C536))),A172:A536,,1)-A172+2,"")</f>
        <v>99</v>
      </c>
      <c r="K172" s="43" t="s">
        <v>21</v>
      </c>
      <c r="L172" s="43" t="s">
        <v>22</v>
      </c>
      <c r="M172" s="43">
        <f t="shared" ca="1" si="25"/>
        <v>2017</v>
      </c>
      <c r="N172" s="44" t="s">
        <v>23</v>
      </c>
      <c r="O172" s="32" t="s">
        <v>24</v>
      </c>
      <c r="P172" s="31">
        <f t="shared" si="26"/>
        <v>44732</v>
      </c>
      <c r="Q172" s="32" t="s">
        <v>19</v>
      </c>
      <c r="R172" s="31">
        <f t="shared" si="27"/>
        <v>44851</v>
      </c>
      <c r="S172" s="32" t="s">
        <v>25</v>
      </c>
      <c r="T172" s="32">
        <f t="shared" ca="1" si="28"/>
        <v>2748</v>
      </c>
      <c r="U172" s="33" t="s">
        <v>23</v>
      </c>
      <c r="V172" s="23" t="s">
        <v>24</v>
      </c>
      <c r="W172" s="22">
        <f t="shared" si="29"/>
        <v>44732</v>
      </c>
      <c r="X172" s="23" t="s">
        <v>19</v>
      </c>
      <c r="Y172" s="22">
        <f t="shared" si="30"/>
        <v>44891</v>
      </c>
      <c r="Z172" s="23" t="s">
        <v>26</v>
      </c>
      <c r="AA172" s="23">
        <f t="shared" ca="1" si="31"/>
        <v>9785</v>
      </c>
      <c r="AB172" s="24" t="s">
        <v>23</v>
      </c>
    </row>
    <row r="173" spans="1:28">
      <c r="A173" s="7">
        <f t="shared" si="35"/>
        <v>172</v>
      </c>
      <c r="B173" s="8">
        <f t="shared" si="35"/>
        <v>44733</v>
      </c>
      <c r="C173" s="6">
        <v>19</v>
      </c>
      <c r="E173" s="41" t="s">
        <v>18</v>
      </c>
      <c r="F173" s="42">
        <f t="shared" si="33"/>
        <v>44733</v>
      </c>
      <c r="G173" s="43" t="s">
        <v>19</v>
      </c>
      <c r="H173" s="42" cm="1">
        <f t="array" ref="H173">IFERROR(INDEX(B173:B537,J173),"")</f>
        <v>44830</v>
      </c>
      <c r="I173" s="43" t="s">
        <v>20</v>
      </c>
      <c r="J173" s="43" cm="1">
        <f t="array" ref="J173">IFERROR(_xlfn.XLOOKUP(2000,_xlfn.BYROW(ROW(173:537),_xlfn.LAMBDA(_xlpm.in,SUMIF(A173:A537,"&lt;="&amp;_xlpm.in,C173:C537))),A173:A537,,1)-A173+2,"")</f>
        <v>98</v>
      </c>
      <c r="K173" s="43" t="s">
        <v>21</v>
      </c>
      <c r="L173" s="43" t="s">
        <v>22</v>
      </c>
      <c r="M173" s="43">
        <f t="shared" ca="1" si="25"/>
        <v>2000</v>
      </c>
      <c r="N173" s="44" t="s">
        <v>23</v>
      </c>
      <c r="O173" s="32" t="s">
        <v>24</v>
      </c>
      <c r="P173" s="31">
        <f t="shared" si="26"/>
        <v>44733</v>
      </c>
      <c r="Q173" s="32" t="s">
        <v>19</v>
      </c>
      <c r="R173" s="31">
        <f t="shared" si="27"/>
        <v>44852</v>
      </c>
      <c r="S173" s="32" t="s">
        <v>25</v>
      </c>
      <c r="T173" s="32">
        <f t="shared" ca="1" si="28"/>
        <v>2767</v>
      </c>
      <c r="U173" s="33" t="s">
        <v>23</v>
      </c>
      <c r="V173" s="23" t="s">
        <v>24</v>
      </c>
      <c r="W173" s="22">
        <f t="shared" si="29"/>
        <v>44733</v>
      </c>
      <c r="X173" s="23" t="s">
        <v>19</v>
      </c>
      <c r="Y173" s="22">
        <f t="shared" si="30"/>
        <v>44892</v>
      </c>
      <c r="Z173" s="23" t="s">
        <v>26</v>
      </c>
      <c r="AA173" s="23">
        <f t="shared" ca="1" si="31"/>
        <v>9686</v>
      </c>
      <c r="AB173" s="24" t="s">
        <v>23</v>
      </c>
    </row>
    <row r="174" spans="1:28">
      <c r="A174" s="7">
        <f t="shared" si="35"/>
        <v>173</v>
      </c>
      <c r="B174" s="8">
        <f t="shared" si="35"/>
        <v>44734</v>
      </c>
      <c r="C174" s="6">
        <v>18</v>
      </c>
      <c r="E174" s="41" t="s">
        <v>18</v>
      </c>
      <c r="F174" s="42">
        <f t="shared" si="33"/>
        <v>44734</v>
      </c>
      <c r="G174" s="43" t="s">
        <v>19</v>
      </c>
      <c r="H174" s="42" cm="1">
        <f t="array" ref="H174">IFERROR(INDEX(B174:B538,J174),"")</f>
        <v>44831</v>
      </c>
      <c r="I174" s="43" t="s">
        <v>20</v>
      </c>
      <c r="J174" s="43" cm="1">
        <f t="array" ref="J174">IFERROR(_xlfn.XLOOKUP(2000,_xlfn.BYROW(ROW(174:538),_xlfn.LAMBDA(_xlpm.in,SUMIF(A174:A538,"&lt;="&amp;_xlpm.in,C174:C538))),A174:A538,,1)-A174+2,"")</f>
        <v>98</v>
      </c>
      <c r="K174" s="43" t="s">
        <v>21</v>
      </c>
      <c r="L174" s="43" t="s">
        <v>22</v>
      </c>
      <c r="M174" s="43">
        <f t="shared" ca="1" si="25"/>
        <v>2014</v>
      </c>
      <c r="N174" s="44" t="s">
        <v>23</v>
      </c>
      <c r="O174" s="32" t="s">
        <v>24</v>
      </c>
      <c r="P174" s="31">
        <f t="shared" si="26"/>
        <v>44734</v>
      </c>
      <c r="Q174" s="32" t="s">
        <v>19</v>
      </c>
      <c r="R174" s="31">
        <f t="shared" si="27"/>
        <v>44853</v>
      </c>
      <c r="S174" s="32" t="s">
        <v>25</v>
      </c>
      <c r="T174" s="32">
        <f t="shared" ca="1" si="28"/>
        <v>2785</v>
      </c>
      <c r="U174" s="33" t="s">
        <v>23</v>
      </c>
      <c r="V174" s="23" t="s">
        <v>24</v>
      </c>
      <c r="W174" s="22">
        <f t="shared" si="29"/>
        <v>44734</v>
      </c>
      <c r="X174" s="23" t="s">
        <v>19</v>
      </c>
      <c r="Y174" s="22">
        <f t="shared" si="30"/>
        <v>44893</v>
      </c>
      <c r="Z174" s="23" t="s">
        <v>26</v>
      </c>
      <c r="AA174" s="23">
        <f t="shared" ca="1" si="31"/>
        <v>9588</v>
      </c>
      <c r="AB174" s="24" t="s">
        <v>23</v>
      </c>
    </row>
    <row r="175" spans="1:28">
      <c r="A175" s="7">
        <f t="shared" si="35"/>
        <v>174</v>
      </c>
      <c r="B175" s="8">
        <f t="shared" si="35"/>
        <v>44735</v>
      </c>
      <c r="C175" s="6">
        <v>31</v>
      </c>
      <c r="E175" s="41" t="s">
        <v>18</v>
      </c>
      <c r="F175" s="42">
        <f t="shared" si="33"/>
        <v>44735</v>
      </c>
      <c r="G175" s="43" t="s">
        <v>19</v>
      </c>
      <c r="H175" s="42" cm="1">
        <f t="array" ref="H175">IFERROR(INDEX(B175:B539,J175),"")</f>
        <v>44832</v>
      </c>
      <c r="I175" s="43" t="s">
        <v>20</v>
      </c>
      <c r="J175" s="43" cm="1">
        <f t="array" ref="J175">IFERROR(_xlfn.XLOOKUP(2000,_xlfn.BYROW(ROW(175:539),_xlfn.LAMBDA(_xlpm.in,SUMIF(A175:A539,"&lt;="&amp;_xlpm.in,C175:C539))),A175:A539,,1)-A175+2,"")</f>
        <v>98</v>
      </c>
      <c r="K175" s="43" t="s">
        <v>21</v>
      </c>
      <c r="L175" s="43" t="s">
        <v>22</v>
      </c>
      <c r="M175" s="43">
        <f t="shared" ca="1" si="25"/>
        <v>2029</v>
      </c>
      <c r="N175" s="44" t="s">
        <v>23</v>
      </c>
      <c r="O175" s="32" t="s">
        <v>24</v>
      </c>
      <c r="P175" s="31">
        <f t="shared" si="26"/>
        <v>44735</v>
      </c>
      <c r="Q175" s="32" t="s">
        <v>19</v>
      </c>
      <c r="R175" s="31">
        <f t="shared" si="27"/>
        <v>44854</v>
      </c>
      <c r="S175" s="32" t="s">
        <v>25</v>
      </c>
      <c r="T175" s="32">
        <f t="shared" ca="1" si="28"/>
        <v>2800</v>
      </c>
      <c r="U175" s="33" t="s">
        <v>23</v>
      </c>
      <c r="V175" s="23" t="s">
        <v>24</v>
      </c>
      <c r="W175" s="22">
        <f t="shared" si="29"/>
        <v>44735</v>
      </c>
      <c r="X175" s="23" t="s">
        <v>19</v>
      </c>
      <c r="Y175" s="22">
        <f t="shared" si="30"/>
        <v>44894</v>
      </c>
      <c r="Z175" s="23" t="s">
        <v>26</v>
      </c>
      <c r="AA175" s="23">
        <f t="shared" ca="1" si="31"/>
        <v>9490</v>
      </c>
      <c r="AB175" s="24" t="s">
        <v>23</v>
      </c>
    </row>
    <row r="176" spans="1:28">
      <c r="A176" s="7">
        <f t="shared" si="35"/>
        <v>175</v>
      </c>
      <c r="B176" s="8">
        <f t="shared" si="35"/>
        <v>44736</v>
      </c>
      <c r="C176" s="6">
        <v>20</v>
      </c>
      <c r="E176" s="41" t="s">
        <v>18</v>
      </c>
      <c r="F176" s="42">
        <f t="shared" si="33"/>
        <v>44736</v>
      </c>
      <c r="G176" s="43" t="s">
        <v>19</v>
      </c>
      <c r="H176" s="42" cm="1">
        <f t="array" ref="H176">IFERROR(INDEX(B176:B540,J176),"")</f>
        <v>44833</v>
      </c>
      <c r="I176" s="43" t="s">
        <v>20</v>
      </c>
      <c r="J176" s="43" cm="1">
        <f t="array" ref="J176">IFERROR(_xlfn.XLOOKUP(2000,_xlfn.BYROW(ROW(176:540),_xlfn.LAMBDA(_xlpm.in,SUMIF(A176:A540,"&lt;="&amp;_xlpm.in,C176:C540))),A176:A540,,1)-A176+2,"")</f>
        <v>98</v>
      </c>
      <c r="K176" s="43" t="s">
        <v>21</v>
      </c>
      <c r="L176" s="43" t="s">
        <v>22</v>
      </c>
      <c r="M176" s="43">
        <f t="shared" ca="1" si="25"/>
        <v>2032</v>
      </c>
      <c r="N176" s="44" t="s">
        <v>23</v>
      </c>
      <c r="O176" s="32" t="s">
        <v>24</v>
      </c>
      <c r="P176" s="31">
        <f t="shared" si="26"/>
        <v>44736</v>
      </c>
      <c r="Q176" s="32" t="s">
        <v>19</v>
      </c>
      <c r="R176" s="31">
        <f t="shared" si="27"/>
        <v>44855</v>
      </c>
      <c r="S176" s="32" t="s">
        <v>25</v>
      </c>
      <c r="T176" s="32">
        <f t="shared" ca="1" si="28"/>
        <v>2804</v>
      </c>
      <c r="U176" s="33" t="s">
        <v>23</v>
      </c>
      <c r="V176" s="23" t="s">
        <v>24</v>
      </c>
      <c r="W176" s="22">
        <f t="shared" si="29"/>
        <v>44736</v>
      </c>
      <c r="X176" s="23" t="s">
        <v>19</v>
      </c>
      <c r="Y176" s="22">
        <f t="shared" si="30"/>
        <v>44895</v>
      </c>
      <c r="Z176" s="23" t="s">
        <v>26</v>
      </c>
      <c r="AA176" s="23">
        <f t="shared" ca="1" si="31"/>
        <v>9392</v>
      </c>
      <c r="AB176" s="24" t="s">
        <v>23</v>
      </c>
    </row>
    <row r="177" spans="1:28">
      <c r="A177" s="7">
        <f t="shared" si="35"/>
        <v>176</v>
      </c>
      <c r="B177" s="8">
        <f t="shared" si="35"/>
        <v>44737</v>
      </c>
      <c r="C177" s="6">
        <v>20</v>
      </c>
      <c r="E177" s="41" t="s">
        <v>18</v>
      </c>
      <c r="F177" s="42">
        <f t="shared" si="33"/>
        <v>44737</v>
      </c>
      <c r="G177" s="43" t="s">
        <v>19</v>
      </c>
      <c r="H177" s="42" cm="1">
        <f t="array" ref="H177">IFERROR(INDEX(B177:B541,J177),"")</f>
        <v>44833</v>
      </c>
      <c r="I177" s="43" t="s">
        <v>20</v>
      </c>
      <c r="J177" s="43" cm="1">
        <f t="array" ref="J177">IFERROR(_xlfn.XLOOKUP(2000,_xlfn.BYROW(ROW(177:541),_xlfn.LAMBDA(_xlpm.in,SUMIF(A177:A541,"&lt;="&amp;_xlpm.in,C177:C541))),A177:A541,,1)-A177+2,"")</f>
        <v>97</v>
      </c>
      <c r="K177" s="43" t="s">
        <v>21</v>
      </c>
      <c r="L177" s="43" t="s">
        <v>22</v>
      </c>
      <c r="M177" s="43">
        <f t="shared" ca="1" si="25"/>
        <v>2012</v>
      </c>
      <c r="N177" s="44" t="s">
        <v>23</v>
      </c>
      <c r="O177" s="32" t="s">
        <v>24</v>
      </c>
      <c r="P177" s="31">
        <f t="shared" si="26"/>
        <v>44737</v>
      </c>
      <c r="Q177" s="32" t="s">
        <v>19</v>
      </c>
      <c r="R177" s="31">
        <f t="shared" si="27"/>
        <v>44856</v>
      </c>
      <c r="S177" s="32" t="s">
        <v>25</v>
      </c>
      <c r="T177" s="32">
        <f t="shared" ca="1" si="28"/>
        <v>2816</v>
      </c>
      <c r="U177" s="33" t="s">
        <v>23</v>
      </c>
      <c r="V177" s="23" t="s">
        <v>24</v>
      </c>
      <c r="W177" s="22">
        <f t="shared" si="29"/>
        <v>44737</v>
      </c>
      <c r="X177" s="23" t="s">
        <v>19</v>
      </c>
      <c r="Y177" s="22">
        <f t="shared" si="30"/>
        <v>44896</v>
      </c>
      <c r="Z177" s="23" t="s">
        <v>26</v>
      </c>
      <c r="AA177" s="23">
        <f t="shared" ca="1" si="31"/>
        <v>9294</v>
      </c>
      <c r="AB177" s="24" t="s">
        <v>23</v>
      </c>
    </row>
    <row r="178" spans="1:28">
      <c r="A178" s="7">
        <f t="shared" si="35"/>
        <v>177</v>
      </c>
      <c r="B178" s="8">
        <f t="shared" si="35"/>
        <v>44738</v>
      </c>
      <c r="C178" s="6">
        <v>20</v>
      </c>
      <c r="E178" s="41" t="s">
        <v>18</v>
      </c>
      <c r="F178" s="42">
        <f t="shared" si="33"/>
        <v>44738</v>
      </c>
      <c r="G178" s="43" t="s">
        <v>19</v>
      </c>
      <c r="H178" s="42" cm="1">
        <f t="array" ref="H178">IFERROR(INDEX(B178:B542,J178),"")</f>
        <v>44834</v>
      </c>
      <c r="I178" s="43" t="s">
        <v>20</v>
      </c>
      <c r="J178" s="43" cm="1">
        <f t="array" ref="J178">IFERROR(_xlfn.XLOOKUP(2000,_xlfn.BYROW(ROW(178:542),_xlfn.LAMBDA(_xlpm.in,SUMIF(A178:A542,"&lt;="&amp;_xlpm.in,C178:C542))),A178:A542,,1)-A178+2,"")</f>
        <v>97</v>
      </c>
      <c r="K178" s="43" t="s">
        <v>21</v>
      </c>
      <c r="L178" s="43" t="s">
        <v>22</v>
      </c>
      <c r="M178" s="43">
        <f t="shared" ca="1" si="25"/>
        <v>2024</v>
      </c>
      <c r="N178" s="44" t="s">
        <v>23</v>
      </c>
      <c r="O178" s="32" t="s">
        <v>24</v>
      </c>
      <c r="P178" s="31">
        <f t="shared" si="26"/>
        <v>44738</v>
      </c>
      <c r="Q178" s="32" t="s">
        <v>19</v>
      </c>
      <c r="R178" s="31">
        <f t="shared" si="27"/>
        <v>44857</v>
      </c>
      <c r="S178" s="32" t="s">
        <v>25</v>
      </c>
      <c r="T178" s="32">
        <f t="shared" ca="1" si="28"/>
        <v>2827</v>
      </c>
      <c r="U178" s="33" t="s">
        <v>23</v>
      </c>
      <c r="V178" s="23" t="s">
        <v>24</v>
      </c>
      <c r="W178" s="22">
        <f t="shared" si="29"/>
        <v>44738</v>
      </c>
      <c r="X178" s="23" t="s">
        <v>19</v>
      </c>
      <c r="Y178" s="22">
        <f t="shared" si="30"/>
        <v>44897</v>
      </c>
      <c r="Z178" s="23" t="s">
        <v>26</v>
      </c>
      <c r="AA178" s="23">
        <f t="shared" ca="1" si="31"/>
        <v>9197</v>
      </c>
      <c r="AB178" s="24" t="s">
        <v>23</v>
      </c>
    </row>
    <row r="179" spans="1:28">
      <c r="A179" s="7">
        <f t="shared" si="35"/>
        <v>178</v>
      </c>
      <c r="B179" s="8">
        <f t="shared" si="35"/>
        <v>44739</v>
      </c>
      <c r="C179" s="6">
        <v>19</v>
      </c>
      <c r="E179" s="41" t="s">
        <v>18</v>
      </c>
      <c r="F179" s="42">
        <f t="shared" si="33"/>
        <v>44739</v>
      </c>
      <c r="G179" s="43" t="s">
        <v>19</v>
      </c>
      <c r="H179" s="42" cm="1">
        <f t="array" ref="H179">IFERROR(INDEX(B179:B543,J179),"")</f>
        <v>44834</v>
      </c>
      <c r="I179" s="43" t="s">
        <v>20</v>
      </c>
      <c r="J179" s="43" cm="1">
        <f t="array" ref="J179">IFERROR(_xlfn.XLOOKUP(2000,_xlfn.BYROW(ROW(179:543),_xlfn.LAMBDA(_xlpm.in,SUMIF(A179:A543,"&lt;="&amp;_xlpm.in,C179:C543))),A179:A543,,1)-A179+2,"")</f>
        <v>96</v>
      </c>
      <c r="K179" s="43" t="s">
        <v>21</v>
      </c>
      <c r="L179" s="43" t="s">
        <v>22</v>
      </c>
      <c r="M179" s="43">
        <f t="shared" ca="1" si="25"/>
        <v>2004</v>
      </c>
      <c r="N179" s="44" t="s">
        <v>23</v>
      </c>
      <c r="O179" s="32" t="s">
        <v>24</v>
      </c>
      <c r="P179" s="31">
        <f t="shared" si="26"/>
        <v>44739</v>
      </c>
      <c r="Q179" s="32" t="s">
        <v>19</v>
      </c>
      <c r="R179" s="31">
        <f t="shared" si="27"/>
        <v>44858</v>
      </c>
      <c r="S179" s="32" t="s">
        <v>25</v>
      </c>
      <c r="T179" s="32">
        <f t="shared" ca="1" si="28"/>
        <v>2840</v>
      </c>
      <c r="U179" s="33" t="s">
        <v>23</v>
      </c>
      <c r="V179" s="23" t="s">
        <v>24</v>
      </c>
      <c r="W179" s="22">
        <f t="shared" si="29"/>
        <v>44739</v>
      </c>
      <c r="X179" s="23" t="s">
        <v>19</v>
      </c>
      <c r="Y179" s="22">
        <f t="shared" si="30"/>
        <v>44898</v>
      </c>
      <c r="Z179" s="23" t="s">
        <v>26</v>
      </c>
      <c r="AA179" s="23">
        <f t="shared" ca="1" si="31"/>
        <v>9100</v>
      </c>
      <c r="AB179" s="24" t="s">
        <v>23</v>
      </c>
    </row>
    <row r="180" spans="1:28">
      <c r="A180" s="7">
        <f t="shared" ref="A180:B195" si="36">A179+1</f>
        <v>179</v>
      </c>
      <c r="B180" s="8">
        <f t="shared" si="36"/>
        <v>44740</v>
      </c>
      <c r="C180" s="6">
        <v>16</v>
      </c>
      <c r="E180" s="41" t="s">
        <v>18</v>
      </c>
      <c r="F180" s="42">
        <f t="shared" si="33"/>
        <v>44740</v>
      </c>
      <c r="G180" s="43" t="s">
        <v>19</v>
      </c>
      <c r="H180" s="42" cm="1">
        <f t="array" ref="H180">IFERROR(INDEX(B180:B544,J180),"")</f>
        <v>44835</v>
      </c>
      <c r="I180" s="43" t="s">
        <v>20</v>
      </c>
      <c r="J180" s="43" cm="1">
        <f t="array" ref="J180">IFERROR(_xlfn.XLOOKUP(2000,_xlfn.BYROW(ROW(180:544),_xlfn.LAMBDA(_xlpm.in,SUMIF(A180:A544,"&lt;="&amp;_xlpm.in,C180:C544))),A180:A544,,1)-A180+2,"")</f>
        <v>96</v>
      </c>
      <c r="K180" s="43" t="s">
        <v>21</v>
      </c>
      <c r="L180" s="43" t="s">
        <v>22</v>
      </c>
      <c r="M180" s="43">
        <f t="shared" ca="1" si="25"/>
        <v>2018</v>
      </c>
      <c r="N180" s="44" t="s">
        <v>23</v>
      </c>
      <c r="O180" s="32" t="s">
        <v>24</v>
      </c>
      <c r="P180" s="31">
        <f t="shared" si="26"/>
        <v>44740</v>
      </c>
      <c r="Q180" s="32" t="s">
        <v>19</v>
      </c>
      <c r="R180" s="31">
        <f t="shared" si="27"/>
        <v>44859</v>
      </c>
      <c r="S180" s="32" t="s">
        <v>25</v>
      </c>
      <c r="T180" s="32">
        <f t="shared" ca="1" si="28"/>
        <v>2855</v>
      </c>
      <c r="U180" s="33" t="s">
        <v>23</v>
      </c>
      <c r="V180" s="23" t="s">
        <v>24</v>
      </c>
      <c r="W180" s="22">
        <f t="shared" si="29"/>
        <v>44740</v>
      </c>
      <c r="X180" s="23" t="s">
        <v>19</v>
      </c>
      <c r="Y180" s="22">
        <f t="shared" si="30"/>
        <v>44899</v>
      </c>
      <c r="Z180" s="23" t="s">
        <v>26</v>
      </c>
      <c r="AA180" s="23">
        <f t="shared" ca="1" si="31"/>
        <v>9004</v>
      </c>
      <c r="AB180" s="24" t="s">
        <v>23</v>
      </c>
    </row>
    <row r="181" spans="1:28">
      <c r="A181" s="7">
        <f t="shared" si="36"/>
        <v>180</v>
      </c>
      <c r="B181" s="8">
        <f t="shared" si="36"/>
        <v>44741</v>
      </c>
      <c r="C181" s="6">
        <v>13</v>
      </c>
      <c r="E181" s="41" t="s">
        <v>18</v>
      </c>
      <c r="F181" s="42">
        <f t="shared" si="33"/>
        <v>44741</v>
      </c>
      <c r="G181" s="43" t="s">
        <v>19</v>
      </c>
      <c r="H181" s="42" cm="1">
        <f t="array" ref="H181">IFERROR(INDEX(B181:B545,J181),"")</f>
        <v>44835</v>
      </c>
      <c r="I181" s="43" t="s">
        <v>20</v>
      </c>
      <c r="J181" s="43" cm="1">
        <f t="array" ref="J181">IFERROR(_xlfn.XLOOKUP(2000,_xlfn.BYROW(ROW(181:545),_xlfn.LAMBDA(_xlpm.in,SUMIF(A181:A545,"&lt;="&amp;_xlpm.in,C181:C545))),A181:A545,,1)-A181+2,"")</f>
        <v>95</v>
      </c>
      <c r="K181" s="43" t="s">
        <v>21</v>
      </c>
      <c r="L181" s="43" t="s">
        <v>22</v>
      </c>
      <c r="M181" s="43">
        <f t="shared" ca="1" si="25"/>
        <v>2002</v>
      </c>
      <c r="N181" s="44" t="s">
        <v>23</v>
      </c>
      <c r="O181" s="32" t="s">
        <v>24</v>
      </c>
      <c r="P181" s="31">
        <f t="shared" si="26"/>
        <v>44741</v>
      </c>
      <c r="Q181" s="32" t="s">
        <v>19</v>
      </c>
      <c r="R181" s="31">
        <f t="shared" si="27"/>
        <v>44860</v>
      </c>
      <c r="S181" s="32" t="s">
        <v>25</v>
      </c>
      <c r="T181" s="32">
        <f t="shared" ca="1" si="28"/>
        <v>2873</v>
      </c>
      <c r="U181" s="33" t="s">
        <v>23</v>
      </c>
      <c r="V181" s="23" t="s">
        <v>24</v>
      </c>
      <c r="W181" s="22">
        <f t="shared" si="29"/>
        <v>44741</v>
      </c>
      <c r="X181" s="23" t="s">
        <v>19</v>
      </c>
      <c r="Y181" s="22">
        <f t="shared" si="30"/>
        <v>44900</v>
      </c>
      <c r="Z181" s="23" t="s">
        <v>26</v>
      </c>
      <c r="AA181" s="23">
        <f t="shared" ca="1" si="31"/>
        <v>8908</v>
      </c>
      <c r="AB181" s="24" t="s">
        <v>23</v>
      </c>
    </row>
    <row r="182" spans="1:28">
      <c r="A182" s="7">
        <f t="shared" si="36"/>
        <v>181</v>
      </c>
      <c r="B182" s="8">
        <f t="shared" si="36"/>
        <v>44742</v>
      </c>
      <c r="C182" s="6">
        <v>16</v>
      </c>
      <c r="E182" s="41" t="s">
        <v>18</v>
      </c>
      <c r="F182" s="42">
        <f t="shared" si="33"/>
        <v>44742</v>
      </c>
      <c r="G182" s="43" t="s">
        <v>19</v>
      </c>
      <c r="H182" s="42" cm="1">
        <f t="array" ref="H182">IFERROR(INDEX(B182:B546,J182),"")</f>
        <v>44836</v>
      </c>
      <c r="I182" s="43" t="s">
        <v>20</v>
      </c>
      <c r="J182" s="43" cm="1">
        <f t="array" ref="J182">IFERROR(_xlfn.XLOOKUP(2000,_xlfn.BYROW(ROW(182:546),_xlfn.LAMBDA(_xlpm.in,SUMIF(A182:A546,"&lt;="&amp;_xlpm.in,C182:C546))),A182:A546,,1)-A182+2,"")</f>
        <v>95</v>
      </c>
      <c r="K182" s="43" t="s">
        <v>21</v>
      </c>
      <c r="L182" s="43" t="s">
        <v>22</v>
      </c>
      <c r="M182" s="43">
        <f t="shared" ca="1" si="25"/>
        <v>2023</v>
      </c>
      <c r="N182" s="44" t="s">
        <v>23</v>
      </c>
      <c r="O182" s="32" t="s">
        <v>24</v>
      </c>
      <c r="P182" s="31">
        <f t="shared" si="26"/>
        <v>44742</v>
      </c>
      <c r="Q182" s="32" t="s">
        <v>19</v>
      </c>
      <c r="R182" s="31">
        <f t="shared" si="27"/>
        <v>44861</v>
      </c>
      <c r="S182" s="32" t="s">
        <v>25</v>
      </c>
      <c r="T182" s="32">
        <f t="shared" ca="1" si="28"/>
        <v>2896</v>
      </c>
      <c r="U182" s="33" t="s">
        <v>23</v>
      </c>
      <c r="V182" s="23" t="s">
        <v>24</v>
      </c>
      <c r="W182" s="22">
        <f t="shared" si="29"/>
        <v>44742</v>
      </c>
      <c r="X182" s="23" t="s">
        <v>19</v>
      </c>
      <c r="Y182" s="22">
        <f t="shared" si="30"/>
        <v>44901</v>
      </c>
      <c r="Z182" s="23" t="s">
        <v>26</v>
      </c>
      <c r="AA182" s="23">
        <f t="shared" ca="1" si="31"/>
        <v>8813</v>
      </c>
      <c r="AB182" s="24" t="s">
        <v>23</v>
      </c>
    </row>
    <row r="183" spans="1:28">
      <c r="A183" s="7">
        <f t="shared" si="36"/>
        <v>182</v>
      </c>
      <c r="B183" s="8">
        <f t="shared" si="36"/>
        <v>44743</v>
      </c>
      <c r="C183" s="6">
        <v>18</v>
      </c>
      <c r="E183" s="41" t="s">
        <v>18</v>
      </c>
      <c r="F183" s="42">
        <f t="shared" si="33"/>
        <v>44743</v>
      </c>
      <c r="G183" s="43" t="s">
        <v>19</v>
      </c>
      <c r="H183" s="42" cm="1">
        <f t="array" ref="H183">IFERROR(INDEX(B183:B547,J183),"")</f>
        <v>44836</v>
      </c>
      <c r="I183" s="43" t="s">
        <v>20</v>
      </c>
      <c r="J183" s="43" cm="1">
        <f t="array" ref="J183">IFERROR(_xlfn.XLOOKUP(2000,_xlfn.BYROW(ROW(183:547),_xlfn.LAMBDA(_xlpm.in,SUMIF(A183:A547,"&lt;="&amp;_xlpm.in,C183:C547))),A183:A547,,1)-A183+2,"")</f>
        <v>94</v>
      </c>
      <c r="K183" s="43" t="s">
        <v>21</v>
      </c>
      <c r="L183" s="43" t="s">
        <v>22</v>
      </c>
      <c r="M183" s="43">
        <f t="shared" ca="1" si="25"/>
        <v>2007</v>
      </c>
      <c r="N183" s="44" t="s">
        <v>23</v>
      </c>
      <c r="O183" s="32" t="s">
        <v>24</v>
      </c>
      <c r="P183" s="31">
        <f t="shared" si="26"/>
        <v>44743</v>
      </c>
      <c r="Q183" s="32" t="s">
        <v>19</v>
      </c>
      <c r="R183" s="31">
        <f t="shared" si="27"/>
        <v>44862</v>
      </c>
      <c r="S183" s="32" t="s">
        <v>25</v>
      </c>
      <c r="T183" s="32">
        <f t="shared" ca="1" si="28"/>
        <v>2918</v>
      </c>
      <c r="U183" s="33" t="s">
        <v>23</v>
      </c>
      <c r="V183" s="23" t="s">
        <v>24</v>
      </c>
      <c r="W183" s="22">
        <f t="shared" si="29"/>
        <v>44743</v>
      </c>
      <c r="X183" s="23" t="s">
        <v>19</v>
      </c>
      <c r="Y183" s="22">
        <f t="shared" si="30"/>
        <v>44902</v>
      </c>
      <c r="Z183" s="23" t="s">
        <v>26</v>
      </c>
      <c r="AA183" s="23">
        <f t="shared" ca="1" si="31"/>
        <v>8718</v>
      </c>
      <c r="AB183" s="24" t="s">
        <v>23</v>
      </c>
    </row>
    <row r="184" spans="1:28">
      <c r="A184" s="7">
        <f t="shared" si="36"/>
        <v>183</v>
      </c>
      <c r="B184" s="8">
        <f t="shared" si="36"/>
        <v>44744</v>
      </c>
      <c r="C184" s="6">
        <v>17</v>
      </c>
      <c r="E184" s="41" t="s">
        <v>18</v>
      </c>
      <c r="F184" s="42">
        <f t="shared" si="33"/>
        <v>44744</v>
      </c>
      <c r="G184" s="43" t="s">
        <v>19</v>
      </c>
      <c r="H184" s="42" cm="1">
        <f t="array" ref="H184">IFERROR(INDEX(B184:B548,J184),"")</f>
        <v>44837</v>
      </c>
      <c r="I184" s="43" t="s">
        <v>20</v>
      </c>
      <c r="J184" s="43" cm="1">
        <f t="array" ref="J184">IFERROR(_xlfn.XLOOKUP(2000,_xlfn.BYROW(ROW(184:548),_xlfn.LAMBDA(_xlpm.in,SUMIF(A184:A548,"&lt;="&amp;_xlpm.in,C184:C548))),A184:A548,,1)-A184+2,"")</f>
        <v>94</v>
      </c>
      <c r="K184" s="43" t="s">
        <v>21</v>
      </c>
      <c r="L184" s="43" t="s">
        <v>22</v>
      </c>
      <c r="M184" s="43">
        <f t="shared" ca="1" si="25"/>
        <v>2022</v>
      </c>
      <c r="N184" s="44" t="s">
        <v>23</v>
      </c>
      <c r="O184" s="32" t="s">
        <v>24</v>
      </c>
      <c r="P184" s="31">
        <f t="shared" si="26"/>
        <v>44744</v>
      </c>
      <c r="Q184" s="32" t="s">
        <v>19</v>
      </c>
      <c r="R184" s="31">
        <f t="shared" si="27"/>
        <v>44863</v>
      </c>
      <c r="S184" s="32" t="s">
        <v>25</v>
      </c>
      <c r="T184" s="32">
        <f t="shared" ca="1" si="28"/>
        <v>2940</v>
      </c>
      <c r="U184" s="33" t="s">
        <v>23</v>
      </c>
      <c r="V184" s="23" t="s">
        <v>24</v>
      </c>
      <c r="W184" s="22">
        <f t="shared" si="29"/>
        <v>44744</v>
      </c>
      <c r="X184" s="23" t="s">
        <v>19</v>
      </c>
      <c r="Y184" s="22">
        <f t="shared" si="30"/>
        <v>44903</v>
      </c>
      <c r="Z184" s="23" t="s">
        <v>26</v>
      </c>
      <c r="AA184" s="23">
        <f t="shared" ca="1" si="31"/>
        <v>8624</v>
      </c>
      <c r="AB184" s="24" t="s">
        <v>23</v>
      </c>
    </row>
    <row r="185" spans="1:28">
      <c r="A185" s="7">
        <f t="shared" si="36"/>
        <v>184</v>
      </c>
      <c r="B185" s="8">
        <f t="shared" si="36"/>
        <v>44745</v>
      </c>
      <c r="C185" s="6">
        <v>18</v>
      </c>
      <c r="E185" s="41" t="s">
        <v>18</v>
      </c>
      <c r="F185" s="42">
        <f t="shared" si="33"/>
        <v>44745</v>
      </c>
      <c r="G185" s="43" t="s">
        <v>19</v>
      </c>
      <c r="H185" s="42" cm="1">
        <f t="array" ref="H185">IFERROR(INDEX(B185:B549,J185),"")</f>
        <v>44837</v>
      </c>
      <c r="I185" s="43" t="s">
        <v>20</v>
      </c>
      <c r="J185" s="43" cm="1">
        <f t="array" ref="J185">IFERROR(_xlfn.XLOOKUP(2000,_xlfn.BYROW(ROW(185:549),_xlfn.LAMBDA(_xlpm.in,SUMIF(A185:A549,"&lt;="&amp;_xlpm.in,C185:C549))),A185:A549,,1)-A185+2,"")</f>
        <v>93</v>
      </c>
      <c r="K185" s="43" t="s">
        <v>21</v>
      </c>
      <c r="L185" s="43" t="s">
        <v>22</v>
      </c>
      <c r="M185" s="43">
        <f t="shared" ca="1" si="25"/>
        <v>2005</v>
      </c>
      <c r="N185" s="44" t="s">
        <v>23</v>
      </c>
      <c r="O185" s="32" t="s">
        <v>24</v>
      </c>
      <c r="P185" s="31">
        <f t="shared" si="26"/>
        <v>44745</v>
      </c>
      <c r="Q185" s="32" t="s">
        <v>19</v>
      </c>
      <c r="R185" s="31">
        <f t="shared" si="27"/>
        <v>44864</v>
      </c>
      <c r="S185" s="32" t="s">
        <v>25</v>
      </c>
      <c r="T185" s="32">
        <f t="shared" ca="1" si="28"/>
        <v>2962</v>
      </c>
      <c r="U185" s="33" t="s">
        <v>23</v>
      </c>
      <c r="V185" s="23" t="s">
        <v>24</v>
      </c>
      <c r="W185" s="22">
        <f t="shared" si="29"/>
        <v>44745</v>
      </c>
      <c r="X185" s="23" t="s">
        <v>19</v>
      </c>
      <c r="Y185" s="22">
        <f t="shared" si="30"/>
        <v>44904</v>
      </c>
      <c r="Z185" s="23" t="s">
        <v>26</v>
      </c>
      <c r="AA185" s="23">
        <f t="shared" ca="1" si="31"/>
        <v>8530</v>
      </c>
      <c r="AB185" s="24" t="s">
        <v>23</v>
      </c>
    </row>
    <row r="186" spans="1:28">
      <c r="A186" s="7">
        <f t="shared" si="36"/>
        <v>185</v>
      </c>
      <c r="B186" s="8">
        <f t="shared" si="36"/>
        <v>44746</v>
      </c>
      <c r="C186" s="6">
        <v>20</v>
      </c>
      <c r="E186" s="41" t="s">
        <v>18</v>
      </c>
      <c r="F186" s="42">
        <f t="shared" si="33"/>
        <v>44746</v>
      </c>
      <c r="G186" s="43" t="s">
        <v>19</v>
      </c>
      <c r="H186" s="42" cm="1">
        <f t="array" ref="H186">IFERROR(INDEX(B186:B550,J186),"")</f>
        <v>44838</v>
      </c>
      <c r="I186" s="43" t="s">
        <v>20</v>
      </c>
      <c r="J186" s="43" cm="1">
        <f t="array" ref="J186">IFERROR(_xlfn.XLOOKUP(2000,_xlfn.BYROW(ROW(186:550),_xlfn.LAMBDA(_xlpm.in,SUMIF(A186:A550,"&lt;="&amp;_xlpm.in,C186:C550))),A186:A550,,1)-A186+2,"")</f>
        <v>93</v>
      </c>
      <c r="K186" s="43" t="s">
        <v>21</v>
      </c>
      <c r="L186" s="43" t="s">
        <v>22</v>
      </c>
      <c r="M186" s="43">
        <f t="shared" ca="1" si="25"/>
        <v>2021</v>
      </c>
      <c r="N186" s="44" t="s">
        <v>23</v>
      </c>
      <c r="O186" s="32" t="s">
        <v>24</v>
      </c>
      <c r="P186" s="31">
        <f t="shared" si="26"/>
        <v>44746</v>
      </c>
      <c r="Q186" s="32" t="s">
        <v>19</v>
      </c>
      <c r="R186" s="31">
        <f t="shared" si="27"/>
        <v>44865</v>
      </c>
      <c r="S186" s="32" t="s">
        <v>25</v>
      </c>
      <c r="T186" s="32">
        <f t="shared" ca="1" si="28"/>
        <v>2983</v>
      </c>
      <c r="U186" s="33" t="s">
        <v>23</v>
      </c>
      <c r="V186" s="23" t="s">
        <v>24</v>
      </c>
      <c r="W186" s="22">
        <f t="shared" si="29"/>
        <v>44746</v>
      </c>
      <c r="X186" s="23" t="s">
        <v>19</v>
      </c>
      <c r="Y186" s="22">
        <f t="shared" si="30"/>
        <v>44905</v>
      </c>
      <c r="Z186" s="23" t="s">
        <v>26</v>
      </c>
      <c r="AA186" s="23">
        <f t="shared" ca="1" si="31"/>
        <v>8437</v>
      </c>
      <c r="AB186" s="24" t="s">
        <v>23</v>
      </c>
    </row>
    <row r="187" spans="1:28">
      <c r="A187" s="7">
        <f t="shared" si="36"/>
        <v>186</v>
      </c>
      <c r="B187" s="8">
        <f t="shared" si="36"/>
        <v>44747</v>
      </c>
      <c r="C187" s="6">
        <v>19</v>
      </c>
      <c r="E187" s="41" t="s">
        <v>18</v>
      </c>
      <c r="F187" s="42">
        <f t="shared" si="33"/>
        <v>44747</v>
      </c>
      <c r="G187" s="43" t="s">
        <v>19</v>
      </c>
      <c r="H187" s="42" cm="1">
        <f t="array" ref="H187">IFERROR(INDEX(B187:B551,J187),"")</f>
        <v>44838</v>
      </c>
      <c r="I187" s="43" t="s">
        <v>20</v>
      </c>
      <c r="J187" s="43" cm="1">
        <f t="array" ref="J187">IFERROR(_xlfn.XLOOKUP(2000,_xlfn.BYROW(ROW(187:551),_xlfn.LAMBDA(_xlpm.in,SUMIF(A187:A551,"&lt;="&amp;_xlpm.in,C187:C551))),A187:A551,,1)-A187+2,"")</f>
        <v>92</v>
      </c>
      <c r="K187" s="43" t="s">
        <v>21</v>
      </c>
      <c r="L187" s="43" t="s">
        <v>22</v>
      </c>
      <c r="M187" s="43">
        <f t="shared" ca="1" si="25"/>
        <v>2001</v>
      </c>
      <c r="N187" s="44" t="s">
        <v>23</v>
      </c>
      <c r="O187" s="32" t="s">
        <v>24</v>
      </c>
      <c r="P187" s="31">
        <f t="shared" si="26"/>
        <v>44747</v>
      </c>
      <c r="Q187" s="32" t="s">
        <v>19</v>
      </c>
      <c r="R187" s="31">
        <f t="shared" si="27"/>
        <v>44866</v>
      </c>
      <c r="S187" s="32" t="s">
        <v>25</v>
      </c>
      <c r="T187" s="32">
        <f t="shared" ca="1" si="28"/>
        <v>3003</v>
      </c>
      <c r="U187" s="33" t="s">
        <v>23</v>
      </c>
      <c r="V187" s="23" t="s">
        <v>24</v>
      </c>
      <c r="W187" s="22">
        <f t="shared" si="29"/>
        <v>44747</v>
      </c>
      <c r="X187" s="23" t="s">
        <v>19</v>
      </c>
      <c r="Y187" s="22">
        <f t="shared" si="30"/>
        <v>44906</v>
      </c>
      <c r="Z187" s="23" t="s">
        <v>26</v>
      </c>
      <c r="AA187" s="23">
        <f t="shared" ca="1" si="31"/>
        <v>8344</v>
      </c>
      <c r="AB187" s="24" t="s">
        <v>23</v>
      </c>
    </row>
    <row r="188" spans="1:28">
      <c r="A188" s="7">
        <f t="shared" si="36"/>
        <v>187</v>
      </c>
      <c r="B188" s="8">
        <f t="shared" si="36"/>
        <v>44748</v>
      </c>
      <c r="C188" s="6">
        <v>15</v>
      </c>
      <c r="E188" s="41" t="s">
        <v>18</v>
      </c>
      <c r="F188" s="42">
        <f t="shared" si="33"/>
        <v>44748</v>
      </c>
      <c r="G188" s="43" t="s">
        <v>19</v>
      </c>
      <c r="H188" s="42" cm="1">
        <f t="array" ref="H188">IFERROR(INDEX(B188:B552,J188),"")</f>
        <v>44839</v>
      </c>
      <c r="I188" s="43" t="s">
        <v>20</v>
      </c>
      <c r="J188" s="43" cm="1">
        <f t="array" ref="J188">IFERROR(_xlfn.XLOOKUP(2000,_xlfn.BYROW(ROW(188:552),_xlfn.LAMBDA(_xlpm.in,SUMIF(A188:A552,"&lt;="&amp;_xlpm.in,C188:C552))),A188:A552,,1)-A188+2,"")</f>
        <v>92</v>
      </c>
      <c r="K188" s="43" t="s">
        <v>21</v>
      </c>
      <c r="L188" s="43" t="s">
        <v>22</v>
      </c>
      <c r="M188" s="43">
        <f t="shared" ca="1" si="25"/>
        <v>2016</v>
      </c>
      <c r="N188" s="44" t="s">
        <v>23</v>
      </c>
      <c r="O188" s="32" t="s">
        <v>24</v>
      </c>
      <c r="P188" s="31">
        <f t="shared" si="26"/>
        <v>44748</v>
      </c>
      <c r="Q188" s="32" t="s">
        <v>19</v>
      </c>
      <c r="R188" s="31">
        <f t="shared" si="27"/>
        <v>44867</v>
      </c>
      <c r="S188" s="32" t="s">
        <v>25</v>
      </c>
      <c r="T188" s="32">
        <f t="shared" ca="1" si="28"/>
        <v>3021</v>
      </c>
      <c r="U188" s="33" t="s">
        <v>23</v>
      </c>
      <c r="V188" s="23" t="s">
        <v>24</v>
      </c>
      <c r="W188" s="22">
        <f t="shared" si="29"/>
        <v>44748</v>
      </c>
      <c r="X188" s="23" t="s">
        <v>19</v>
      </c>
      <c r="Y188" s="22">
        <f t="shared" si="30"/>
        <v>44907</v>
      </c>
      <c r="Z188" s="23" t="s">
        <v>26</v>
      </c>
      <c r="AA188" s="23">
        <f t="shared" ca="1" si="31"/>
        <v>8252</v>
      </c>
      <c r="AB188" s="24" t="s">
        <v>23</v>
      </c>
    </row>
    <row r="189" spans="1:28">
      <c r="A189" s="7">
        <f t="shared" si="36"/>
        <v>188</v>
      </c>
      <c r="B189" s="8">
        <f t="shared" si="36"/>
        <v>44749</v>
      </c>
      <c r="C189" s="6">
        <v>11</v>
      </c>
      <c r="E189" s="41" t="s">
        <v>18</v>
      </c>
      <c r="F189" s="42">
        <f t="shared" si="33"/>
        <v>44749</v>
      </c>
      <c r="G189" s="43" t="s">
        <v>19</v>
      </c>
      <c r="H189" s="42" cm="1">
        <f t="array" ref="H189">IFERROR(INDEX(B189:B553,J189),"")</f>
        <v>44839</v>
      </c>
      <c r="I189" s="43" t="s">
        <v>20</v>
      </c>
      <c r="J189" s="43" cm="1">
        <f t="array" ref="J189">IFERROR(_xlfn.XLOOKUP(2000,_xlfn.BYROW(ROW(189:553),_xlfn.LAMBDA(_xlpm.in,SUMIF(A189:A553,"&lt;="&amp;_xlpm.in,C189:C553))),A189:A553,,1)-A189+2,"")</f>
        <v>91</v>
      </c>
      <c r="K189" s="43" t="s">
        <v>21</v>
      </c>
      <c r="L189" s="43" t="s">
        <v>22</v>
      </c>
      <c r="M189" s="43">
        <f t="shared" ca="1" si="25"/>
        <v>2001</v>
      </c>
      <c r="N189" s="44" t="s">
        <v>23</v>
      </c>
      <c r="O189" s="32" t="s">
        <v>24</v>
      </c>
      <c r="P189" s="31">
        <f t="shared" si="26"/>
        <v>44749</v>
      </c>
      <c r="Q189" s="32" t="s">
        <v>19</v>
      </c>
      <c r="R189" s="31">
        <f t="shared" si="27"/>
        <v>44868</v>
      </c>
      <c r="S189" s="32" t="s">
        <v>25</v>
      </c>
      <c r="T189" s="32">
        <f t="shared" ca="1" si="28"/>
        <v>3039</v>
      </c>
      <c r="U189" s="33" t="s">
        <v>23</v>
      </c>
      <c r="V189" s="23" t="s">
        <v>24</v>
      </c>
      <c r="W189" s="22">
        <f t="shared" si="29"/>
        <v>44749</v>
      </c>
      <c r="X189" s="23" t="s">
        <v>19</v>
      </c>
      <c r="Y189" s="22">
        <f t="shared" si="30"/>
        <v>44908</v>
      </c>
      <c r="Z189" s="23" t="s">
        <v>26</v>
      </c>
      <c r="AA189" s="23">
        <f t="shared" ca="1" si="31"/>
        <v>8160</v>
      </c>
      <c r="AB189" s="24" t="s">
        <v>23</v>
      </c>
    </row>
    <row r="190" spans="1:28">
      <c r="A190" s="7">
        <f t="shared" si="36"/>
        <v>189</v>
      </c>
      <c r="B190" s="8">
        <f t="shared" si="36"/>
        <v>44750</v>
      </c>
      <c r="C190" s="6">
        <v>11</v>
      </c>
      <c r="E190" s="41" t="s">
        <v>18</v>
      </c>
      <c r="F190" s="42">
        <f t="shared" si="33"/>
        <v>44750</v>
      </c>
      <c r="G190" s="43" t="s">
        <v>19</v>
      </c>
      <c r="H190" s="42" cm="1">
        <f t="array" ref="H190">IFERROR(INDEX(B190:B554,J190),"")</f>
        <v>44840</v>
      </c>
      <c r="I190" s="43" t="s">
        <v>20</v>
      </c>
      <c r="J190" s="43" cm="1">
        <f t="array" ref="J190">IFERROR(_xlfn.XLOOKUP(2000,_xlfn.BYROW(ROW(190:554),_xlfn.LAMBDA(_xlpm.in,SUMIF(A190:A554,"&lt;="&amp;_xlpm.in,C190:C554))),A190:A554,,1)-A190+2,"")</f>
        <v>91</v>
      </c>
      <c r="K190" s="43" t="s">
        <v>21</v>
      </c>
      <c r="L190" s="43" t="s">
        <v>22</v>
      </c>
      <c r="M190" s="43">
        <f t="shared" ca="1" si="25"/>
        <v>2025</v>
      </c>
      <c r="N190" s="44" t="s">
        <v>23</v>
      </c>
      <c r="O190" s="32" t="s">
        <v>24</v>
      </c>
      <c r="P190" s="31">
        <f t="shared" si="26"/>
        <v>44750</v>
      </c>
      <c r="Q190" s="32" t="s">
        <v>19</v>
      </c>
      <c r="R190" s="31">
        <f t="shared" si="27"/>
        <v>44869</v>
      </c>
      <c r="S190" s="32" t="s">
        <v>25</v>
      </c>
      <c r="T190" s="32">
        <f t="shared" ca="1" si="28"/>
        <v>3057</v>
      </c>
      <c r="U190" s="33" t="s">
        <v>23</v>
      </c>
      <c r="V190" s="23" t="s">
        <v>24</v>
      </c>
      <c r="W190" s="22">
        <f t="shared" si="29"/>
        <v>44750</v>
      </c>
      <c r="X190" s="23" t="s">
        <v>19</v>
      </c>
      <c r="Y190" s="22">
        <f t="shared" si="30"/>
        <v>44909</v>
      </c>
      <c r="Z190" s="23" t="s">
        <v>26</v>
      </c>
      <c r="AA190" s="23">
        <f t="shared" ca="1" si="31"/>
        <v>8069</v>
      </c>
      <c r="AB190" s="24" t="s">
        <v>23</v>
      </c>
    </row>
    <row r="191" spans="1:28">
      <c r="A191" s="7">
        <f t="shared" si="36"/>
        <v>190</v>
      </c>
      <c r="B191" s="8">
        <f t="shared" si="36"/>
        <v>44751</v>
      </c>
      <c r="C191" s="6">
        <v>13</v>
      </c>
      <c r="E191" s="41" t="s">
        <v>18</v>
      </c>
      <c r="F191" s="42">
        <f t="shared" si="33"/>
        <v>44751</v>
      </c>
      <c r="G191" s="43" t="s">
        <v>19</v>
      </c>
      <c r="H191" s="42" cm="1">
        <f t="array" ref="H191">IFERROR(INDEX(B191:B555,J191),"")</f>
        <v>44840</v>
      </c>
      <c r="I191" s="43" t="s">
        <v>20</v>
      </c>
      <c r="J191" s="43" cm="1">
        <f t="array" ref="J191">IFERROR(_xlfn.XLOOKUP(2000,_xlfn.BYROW(ROW(191:555),_xlfn.LAMBDA(_xlpm.in,SUMIF(A191:A555,"&lt;="&amp;_xlpm.in,C191:C555))),A191:A555,,1)-A191+2,"")</f>
        <v>90</v>
      </c>
      <c r="K191" s="43" t="s">
        <v>21</v>
      </c>
      <c r="L191" s="43" t="s">
        <v>22</v>
      </c>
      <c r="M191" s="43">
        <f t="shared" ca="1" si="25"/>
        <v>2014</v>
      </c>
      <c r="N191" s="44" t="s">
        <v>23</v>
      </c>
      <c r="O191" s="32" t="s">
        <v>24</v>
      </c>
      <c r="P191" s="31">
        <f t="shared" si="26"/>
        <v>44751</v>
      </c>
      <c r="Q191" s="32" t="s">
        <v>19</v>
      </c>
      <c r="R191" s="31">
        <f t="shared" si="27"/>
        <v>44870</v>
      </c>
      <c r="S191" s="32" t="s">
        <v>25</v>
      </c>
      <c r="T191" s="32">
        <f t="shared" ca="1" si="28"/>
        <v>3080</v>
      </c>
      <c r="U191" s="33" t="s">
        <v>23</v>
      </c>
      <c r="V191" s="23" t="s">
        <v>24</v>
      </c>
      <c r="W191" s="22">
        <f t="shared" si="29"/>
        <v>44751</v>
      </c>
      <c r="X191" s="23" t="s">
        <v>19</v>
      </c>
      <c r="Y191" s="22">
        <f t="shared" si="30"/>
        <v>44910</v>
      </c>
      <c r="Z191" s="23" t="s">
        <v>26</v>
      </c>
      <c r="AA191" s="23">
        <f t="shared" ca="1" si="31"/>
        <v>7978</v>
      </c>
      <c r="AB191" s="24" t="s">
        <v>23</v>
      </c>
    </row>
    <row r="192" spans="1:28">
      <c r="A192" s="7">
        <f t="shared" si="36"/>
        <v>191</v>
      </c>
      <c r="B192" s="8">
        <f t="shared" si="36"/>
        <v>44752</v>
      </c>
      <c r="C192" s="6">
        <v>12</v>
      </c>
      <c r="E192" s="41" t="s">
        <v>18</v>
      </c>
      <c r="F192" s="42">
        <f t="shared" si="33"/>
        <v>44752</v>
      </c>
      <c r="G192" s="43" t="s">
        <v>19</v>
      </c>
      <c r="H192" s="42" cm="1">
        <f t="array" ref="H192">IFERROR(INDEX(B192:B556,J192),"")</f>
        <v>44840</v>
      </c>
      <c r="I192" s="43" t="s">
        <v>20</v>
      </c>
      <c r="J192" s="43" cm="1">
        <f t="array" ref="J192">IFERROR(_xlfn.XLOOKUP(2000,_xlfn.BYROW(ROW(192:556),_xlfn.LAMBDA(_xlpm.in,SUMIF(A192:A556,"&lt;="&amp;_xlpm.in,C192:C556))),A192:A556,,1)-A192+2,"")</f>
        <v>89</v>
      </c>
      <c r="K192" s="43" t="s">
        <v>21</v>
      </c>
      <c r="L192" s="43" t="s">
        <v>22</v>
      </c>
      <c r="M192" s="43">
        <f t="shared" ca="1" si="25"/>
        <v>2001</v>
      </c>
      <c r="N192" s="44" t="s">
        <v>23</v>
      </c>
      <c r="O192" s="32" t="s">
        <v>24</v>
      </c>
      <c r="P192" s="31">
        <f t="shared" si="26"/>
        <v>44752</v>
      </c>
      <c r="Q192" s="32" t="s">
        <v>19</v>
      </c>
      <c r="R192" s="31">
        <f t="shared" si="27"/>
        <v>44871</v>
      </c>
      <c r="S192" s="32" t="s">
        <v>25</v>
      </c>
      <c r="T192" s="32">
        <f t="shared" ca="1" si="28"/>
        <v>3102</v>
      </c>
      <c r="U192" s="33" t="s">
        <v>23</v>
      </c>
      <c r="V192" s="23" t="s">
        <v>24</v>
      </c>
      <c r="W192" s="22">
        <f t="shared" si="29"/>
        <v>44752</v>
      </c>
      <c r="X192" s="23" t="s">
        <v>19</v>
      </c>
      <c r="Y192" s="22">
        <f t="shared" si="30"/>
        <v>44911</v>
      </c>
      <c r="Z192" s="23" t="s">
        <v>26</v>
      </c>
      <c r="AA192" s="23">
        <f t="shared" ca="1" si="31"/>
        <v>7888</v>
      </c>
      <c r="AB192" s="24" t="s">
        <v>23</v>
      </c>
    </row>
    <row r="193" spans="1:28">
      <c r="A193" s="7">
        <f t="shared" si="36"/>
        <v>192</v>
      </c>
      <c r="B193" s="8">
        <f t="shared" si="36"/>
        <v>44753</v>
      </c>
      <c r="C193" s="6">
        <v>15</v>
      </c>
      <c r="E193" s="41" t="s">
        <v>18</v>
      </c>
      <c r="F193" s="42">
        <f t="shared" si="33"/>
        <v>44753</v>
      </c>
      <c r="G193" s="43" t="s">
        <v>19</v>
      </c>
      <c r="H193" s="42" cm="1">
        <f t="array" ref="H193">IFERROR(INDEX(B193:B557,J193),"")</f>
        <v>44841</v>
      </c>
      <c r="I193" s="43" t="s">
        <v>20</v>
      </c>
      <c r="J193" s="43" cm="1">
        <f t="array" ref="J193">IFERROR(_xlfn.XLOOKUP(2000,_xlfn.BYROW(ROW(193:557),_xlfn.LAMBDA(_xlpm.in,SUMIF(A193:A557,"&lt;="&amp;_xlpm.in,C193:C557))),A193:A557,,1)-A193+2,"")</f>
        <v>89</v>
      </c>
      <c r="K193" s="43" t="s">
        <v>21</v>
      </c>
      <c r="L193" s="43" t="s">
        <v>22</v>
      </c>
      <c r="M193" s="43">
        <f t="shared" ca="1" si="25"/>
        <v>2025</v>
      </c>
      <c r="N193" s="44" t="s">
        <v>23</v>
      </c>
      <c r="O193" s="32" t="s">
        <v>24</v>
      </c>
      <c r="P193" s="31">
        <f t="shared" si="26"/>
        <v>44753</v>
      </c>
      <c r="Q193" s="32" t="s">
        <v>19</v>
      </c>
      <c r="R193" s="31">
        <f t="shared" si="27"/>
        <v>44872</v>
      </c>
      <c r="S193" s="32" t="s">
        <v>25</v>
      </c>
      <c r="T193" s="32">
        <f t="shared" ca="1" si="28"/>
        <v>3126</v>
      </c>
      <c r="U193" s="33" t="s">
        <v>23</v>
      </c>
      <c r="V193" s="23" t="s">
        <v>24</v>
      </c>
      <c r="W193" s="22">
        <f t="shared" si="29"/>
        <v>44753</v>
      </c>
      <c r="X193" s="23" t="s">
        <v>19</v>
      </c>
      <c r="Y193" s="22">
        <f t="shared" si="30"/>
        <v>44912</v>
      </c>
      <c r="Z193" s="23" t="s">
        <v>26</v>
      </c>
      <c r="AA193" s="23">
        <f t="shared" ca="1" si="31"/>
        <v>7799</v>
      </c>
      <c r="AB193" s="24" t="s">
        <v>23</v>
      </c>
    </row>
    <row r="194" spans="1:28">
      <c r="A194" s="7">
        <f t="shared" si="36"/>
        <v>193</v>
      </c>
      <c r="B194" s="8">
        <f t="shared" si="36"/>
        <v>44754</v>
      </c>
      <c r="C194" s="6">
        <v>17</v>
      </c>
      <c r="E194" s="41" t="s">
        <v>18</v>
      </c>
      <c r="F194" s="42">
        <f t="shared" si="33"/>
        <v>44754</v>
      </c>
      <c r="G194" s="43" t="s">
        <v>19</v>
      </c>
      <c r="H194" s="42" cm="1">
        <f t="array" ref="H194">IFERROR(INDEX(B194:B558,J194),"")</f>
        <v>44841</v>
      </c>
      <c r="I194" s="43" t="s">
        <v>20</v>
      </c>
      <c r="J194" s="43" cm="1">
        <f t="array" ref="J194">IFERROR(_xlfn.XLOOKUP(2000,_xlfn.BYROW(ROW(194:558),_xlfn.LAMBDA(_xlpm.in,SUMIF(A194:A558,"&lt;="&amp;_xlpm.in,C194:C558))),A194:A558,,1)-A194+2,"")</f>
        <v>88</v>
      </c>
      <c r="K194" s="43" t="s">
        <v>21</v>
      </c>
      <c r="L194" s="43" t="s">
        <v>22</v>
      </c>
      <c r="M194" s="43">
        <f t="shared" ca="1" si="25"/>
        <v>2010</v>
      </c>
      <c r="N194" s="44" t="s">
        <v>23</v>
      </c>
      <c r="O194" s="32" t="s">
        <v>24</v>
      </c>
      <c r="P194" s="31">
        <f t="shared" si="26"/>
        <v>44754</v>
      </c>
      <c r="Q194" s="32" t="s">
        <v>19</v>
      </c>
      <c r="R194" s="31">
        <f t="shared" si="27"/>
        <v>44873</v>
      </c>
      <c r="S194" s="32" t="s">
        <v>25</v>
      </c>
      <c r="T194" s="32">
        <f t="shared" ca="1" si="28"/>
        <v>3151</v>
      </c>
      <c r="U194" s="33" t="s">
        <v>23</v>
      </c>
      <c r="V194" s="23" t="s">
        <v>24</v>
      </c>
      <c r="W194" s="22">
        <f t="shared" si="29"/>
        <v>44754</v>
      </c>
      <c r="X194" s="23" t="s">
        <v>19</v>
      </c>
      <c r="Y194" s="22">
        <f t="shared" si="30"/>
        <v>44913</v>
      </c>
      <c r="Z194" s="23" t="s">
        <v>26</v>
      </c>
      <c r="AA194" s="23">
        <f t="shared" ca="1" si="31"/>
        <v>7710</v>
      </c>
      <c r="AB194" s="24" t="s">
        <v>23</v>
      </c>
    </row>
    <row r="195" spans="1:28">
      <c r="A195" s="7">
        <f t="shared" si="36"/>
        <v>194</v>
      </c>
      <c r="B195" s="8">
        <f t="shared" si="36"/>
        <v>44755</v>
      </c>
      <c r="C195" s="6">
        <v>15</v>
      </c>
      <c r="E195" s="41" t="s">
        <v>18</v>
      </c>
      <c r="F195" s="42">
        <f t="shared" si="33"/>
        <v>44755</v>
      </c>
      <c r="G195" s="43" t="s">
        <v>19</v>
      </c>
      <c r="H195" s="42" cm="1">
        <f t="array" ref="H195">IFERROR(INDEX(B195:B559,J195),"")</f>
        <v>44842</v>
      </c>
      <c r="I195" s="43" t="s">
        <v>20</v>
      </c>
      <c r="J195" s="43" cm="1">
        <f t="array" ref="J195">IFERROR(_xlfn.XLOOKUP(2000,_xlfn.BYROW(ROW(195:559),_xlfn.LAMBDA(_xlpm.in,SUMIF(A195:A559,"&lt;="&amp;_xlpm.in,C195:C559))),A195:A559,,1)-A195+2,"")</f>
        <v>88</v>
      </c>
      <c r="K195" s="43" t="s">
        <v>21</v>
      </c>
      <c r="L195" s="43" t="s">
        <v>22</v>
      </c>
      <c r="M195" s="43">
        <f t="shared" ref="M195:M258" ca="1" si="37">IFERROR(SUM(OFFSET(C195,0,0,J195)),"")</f>
        <v>2030</v>
      </c>
      <c r="N195" s="44" t="s">
        <v>23</v>
      </c>
      <c r="O195" s="32" t="s">
        <v>24</v>
      </c>
      <c r="P195" s="31">
        <f t="shared" ref="P195:P258" si="38">B195</f>
        <v>44755</v>
      </c>
      <c r="Q195" s="32" t="s">
        <v>19</v>
      </c>
      <c r="R195" s="31">
        <f t="shared" ref="R195:R258" si="39">INDEX(B195:B559,120)</f>
        <v>44874</v>
      </c>
      <c r="S195" s="32" t="s">
        <v>25</v>
      </c>
      <c r="T195" s="32">
        <f t="shared" ref="T195:T258" ca="1" si="40">SUM(OFFSET(C195,0,0,120))</f>
        <v>3172</v>
      </c>
      <c r="U195" s="33" t="s">
        <v>23</v>
      </c>
      <c r="V195" s="23" t="s">
        <v>24</v>
      </c>
      <c r="W195" s="22">
        <f t="shared" ref="W195:W258" si="41">B195</f>
        <v>44755</v>
      </c>
      <c r="X195" s="23" t="s">
        <v>19</v>
      </c>
      <c r="Y195" s="22">
        <f t="shared" ref="Y195:Y258" si="42">INDEX(B195:B559,160)</f>
        <v>44914</v>
      </c>
      <c r="Z195" s="23" t="s">
        <v>26</v>
      </c>
      <c r="AA195" s="23">
        <f t="shared" ref="AA195:AA258" ca="1" si="43">SUM(OFFSET(J195,0,0,160))</f>
        <v>7622</v>
      </c>
      <c r="AB195" s="24" t="s">
        <v>23</v>
      </c>
    </row>
    <row r="196" spans="1:28">
      <c r="A196" s="7">
        <f t="shared" ref="A196:B211" si="44">A195+1</f>
        <v>195</v>
      </c>
      <c r="B196" s="8">
        <f t="shared" si="44"/>
        <v>44756</v>
      </c>
      <c r="C196" s="6">
        <v>18</v>
      </c>
      <c r="E196" s="41" t="s">
        <v>18</v>
      </c>
      <c r="F196" s="42">
        <f t="shared" si="33"/>
        <v>44756</v>
      </c>
      <c r="G196" s="43" t="s">
        <v>19</v>
      </c>
      <c r="H196" s="42" cm="1">
        <f t="array" ref="H196">IFERROR(INDEX(B196:B560,J196),"")</f>
        <v>44842</v>
      </c>
      <c r="I196" s="43" t="s">
        <v>20</v>
      </c>
      <c r="J196" s="43" cm="1">
        <f t="array" ref="J196">IFERROR(_xlfn.XLOOKUP(2000,_xlfn.BYROW(ROW(196:560),_xlfn.LAMBDA(_xlpm.in,SUMIF(A196:A560,"&lt;="&amp;_xlpm.in,C196:C560))),A196:A560,,1)-A196+2,"")</f>
        <v>87</v>
      </c>
      <c r="K196" s="43" t="s">
        <v>21</v>
      </c>
      <c r="L196" s="43" t="s">
        <v>22</v>
      </c>
      <c r="M196" s="43">
        <f t="shared" ca="1" si="37"/>
        <v>2015</v>
      </c>
      <c r="N196" s="44" t="s">
        <v>23</v>
      </c>
      <c r="O196" s="32" t="s">
        <v>24</v>
      </c>
      <c r="P196" s="31">
        <f t="shared" si="38"/>
        <v>44756</v>
      </c>
      <c r="Q196" s="32" t="s">
        <v>19</v>
      </c>
      <c r="R196" s="31">
        <f t="shared" si="39"/>
        <v>44875</v>
      </c>
      <c r="S196" s="32" t="s">
        <v>25</v>
      </c>
      <c r="T196" s="32">
        <f t="shared" ca="1" si="40"/>
        <v>3193</v>
      </c>
      <c r="U196" s="33" t="s">
        <v>23</v>
      </c>
      <c r="V196" s="23" t="s">
        <v>24</v>
      </c>
      <c r="W196" s="22">
        <f t="shared" si="41"/>
        <v>44756</v>
      </c>
      <c r="X196" s="23" t="s">
        <v>19</v>
      </c>
      <c r="Y196" s="22">
        <f t="shared" si="42"/>
        <v>44915</v>
      </c>
      <c r="Z196" s="23" t="s">
        <v>26</v>
      </c>
      <c r="AA196" s="23">
        <f t="shared" ca="1" si="43"/>
        <v>7534</v>
      </c>
      <c r="AB196" s="24" t="s">
        <v>23</v>
      </c>
    </row>
    <row r="197" spans="1:28">
      <c r="A197" s="7">
        <f t="shared" si="44"/>
        <v>196</v>
      </c>
      <c r="B197" s="8">
        <f t="shared" si="44"/>
        <v>44757</v>
      </c>
      <c r="C197" s="6">
        <v>18</v>
      </c>
      <c r="E197" s="41" t="s">
        <v>18</v>
      </c>
      <c r="F197" s="42">
        <f t="shared" si="33"/>
        <v>44757</v>
      </c>
      <c r="G197" s="43" t="s">
        <v>19</v>
      </c>
      <c r="H197" s="42" cm="1">
        <f t="array" ref="H197">IFERROR(INDEX(B197:B561,J197),"")</f>
        <v>44843</v>
      </c>
      <c r="I197" s="43" t="s">
        <v>20</v>
      </c>
      <c r="J197" s="43" cm="1">
        <f t="array" ref="J197">IFERROR(_xlfn.XLOOKUP(2000,_xlfn.BYROW(ROW(197:561),_xlfn.LAMBDA(_xlpm.in,SUMIF(A197:A561,"&lt;="&amp;_xlpm.in,C197:C561))),A197:A561,,1)-A197+2,"")</f>
        <v>87</v>
      </c>
      <c r="K197" s="43" t="s">
        <v>21</v>
      </c>
      <c r="L197" s="43" t="s">
        <v>22</v>
      </c>
      <c r="M197" s="43">
        <f t="shared" ca="1" si="37"/>
        <v>2034</v>
      </c>
      <c r="N197" s="44" t="s">
        <v>23</v>
      </c>
      <c r="O197" s="32" t="s">
        <v>24</v>
      </c>
      <c r="P197" s="31">
        <f t="shared" si="38"/>
        <v>44757</v>
      </c>
      <c r="Q197" s="32" t="s">
        <v>19</v>
      </c>
      <c r="R197" s="31">
        <f t="shared" si="39"/>
        <v>44876</v>
      </c>
      <c r="S197" s="32" t="s">
        <v>25</v>
      </c>
      <c r="T197" s="32">
        <f t="shared" ca="1" si="40"/>
        <v>3214</v>
      </c>
      <c r="U197" s="33" t="s">
        <v>23</v>
      </c>
      <c r="V197" s="23" t="s">
        <v>24</v>
      </c>
      <c r="W197" s="22">
        <f t="shared" si="41"/>
        <v>44757</v>
      </c>
      <c r="X197" s="23" t="s">
        <v>19</v>
      </c>
      <c r="Y197" s="22">
        <f t="shared" si="42"/>
        <v>44916</v>
      </c>
      <c r="Z197" s="23" t="s">
        <v>26</v>
      </c>
      <c r="AA197" s="23">
        <f t="shared" ca="1" si="43"/>
        <v>7447</v>
      </c>
      <c r="AB197" s="24" t="s">
        <v>23</v>
      </c>
    </row>
    <row r="198" spans="1:28">
      <c r="A198" s="7">
        <f t="shared" si="44"/>
        <v>197</v>
      </c>
      <c r="B198" s="8">
        <f t="shared" si="44"/>
        <v>44758</v>
      </c>
      <c r="C198" s="6">
        <v>18</v>
      </c>
      <c r="E198" s="41" t="s">
        <v>18</v>
      </c>
      <c r="F198" s="42">
        <f t="shared" si="33"/>
        <v>44758</v>
      </c>
      <c r="G198" s="43" t="s">
        <v>19</v>
      </c>
      <c r="H198" s="42" cm="1">
        <f t="array" ref="H198">IFERROR(INDEX(B198:B562,J198),"")</f>
        <v>44843</v>
      </c>
      <c r="I198" s="43" t="s">
        <v>20</v>
      </c>
      <c r="J198" s="43" cm="1">
        <f t="array" ref="J198">IFERROR(_xlfn.XLOOKUP(2000,_xlfn.BYROW(ROW(198:562),_xlfn.LAMBDA(_xlpm.in,SUMIF(A198:A562,"&lt;="&amp;_xlpm.in,C198:C562))),A198:A562,,1)-A198+2,"")</f>
        <v>86</v>
      </c>
      <c r="K198" s="43" t="s">
        <v>21</v>
      </c>
      <c r="L198" s="43" t="s">
        <v>22</v>
      </c>
      <c r="M198" s="43">
        <f t="shared" ca="1" si="37"/>
        <v>2016</v>
      </c>
      <c r="N198" s="44" t="s">
        <v>23</v>
      </c>
      <c r="O198" s="32" t="s">
        <v>24</v>
      </c>
      <c r="P198" s="31">
        <f t="shared" si="38"/>
        <v>44758</v>
      </c>
      <c r="Q198" s="32" t="s">
        <v>19</v>
      </c>
      <c r="R198" s="31">
        <f t="shared" si="39"/>
        <v>44877</v>
      </c>
      <c r="S198" s="32" t="s">
        <v>25</v>
      </c>
      <c r="T198" s="32">
        <f t="shared" ca="1" si="40"/>
        <v>3236</v>
      </c>
      <c r="U198" s="33" t="s">
        <v>23</v>
      </c>
      <c r="V198" s="23" t="s">
        <v>24</v>
      </c>
      <c r="W198" s="22">
        <f t="shared" si="41"/>
        <v>44758</v>
      </c>
      <c r="X198" s="23" t="s">
        <v>19</v>
      </c>
      <c r="Y198" s="22">
        <f t="shared" si="42"/>
        <v>44917</v>
      </c>
      <c r="Z198" s="23" t="s">
        <v>26</v>
      </c>
      <c r="AA198" s="23">
        <f t="shared" ca="1" si="43"/>
        <v>7360</v>
      </c>
      <c r="AB198" s="24" t="s">
        <v>23</v>
      </c>
    </row>
    <row r="199" spans="1:28">
      <c r="A199" s="7">
        <f t="shared" si="44"/>
        <v>198</v>
      </c>
      <c r="B199" s="8">
        <f t="shared" si="44"/>
        <v>44759</v>
      </c>
      <c r="C199" s="6">
        <v>18</v>
      </c>
      <c r="E199" s="41" t="s">
        <v>18</v>
      </c>
      <c r="F199" s="42">
        <f t="shared" si="33"/>
        <v>44759</v>
      </c>
      <c r="G199" s="43" t="s">
        <v>19</v>
      </c>
      <c r="H199" s="42" cm="1">
        <f t="array" ref="H199">IFERROR(INDEX(B199:B563,J199),"")</f>
        <v>44844</v>
      </c>
      <c r="I199" s="43" t="s">
        <v>20</v>
      </c>
      <c r="J199" s="43" cm="1">
        <f t="array" ref="J199">IFERROR(_xlfn.XLOOKUP(2000,_xlfn.BYROW(ROW(199:563),_xlfn.LAMBDA(_xlpm.in,SUMIF(A199:A563,"&lt;="&amp;_xlpm.in,C199:C563))),A199:A563,,1)-A199+2,"")</f>
        <v>86</v>
      </c>
      <c r="K199" s="43" t="s">
        <v>21</v>
      </c>
      <c r="L199" s="43" t="s">
        <v>22</v>
      </c>
      <c r="M199" s="43">
        <f t="shared" ca="1" si="37"/>
        <v>2035</v>
      </c>
      <c r="N199" s="44" t="s">
        <v>23</v>
      </c>
      <c r="O199" s="32" t="s">
        <v>24</v>
      </c>
      <c r="P199" s="31">
        <f t="shared" si="38"/>
        <v>44759</v>
      </c>
      <c r="Q199" s="32" t="s">
        <v>19</v>
      </c>
      <c r="R199" s="31">
        <f t="shared" si="39"/>
        <v>44878</v>
      </c>
      <c r="S199" s="32" t="s">
        <v>25</v>
      </c>
      <c r="T199" s="32">
        <f t="shared" ca="1" si="40"/>
        <v>3258</v>
      </c>
      <c r="U199" s="33" t="s">
        <v>23</v>
      </c>
      <c r="V199" s="23" t="s">
        <v>24</v>
      </c>
      <c r="W199" s="22">
        <f t="shared" si="41"/>
        <v>44759</v>
      </c>
      <c r="X199" s="23" t="s">
        <v>19</v>
      </c>
      <c r="Y199" s="22">
        <f t="shared" si="42"/>
        <v>44918</v>
      </c>
      <c r="Z199" s="23" t="s">
        <v>26</v>
      </c>
      <c r="AA199" s="23">
        <f t="shared" ca="1" si="43"/>
        <v>7274</v>
      </c>
      <c r="AB199" s="24" t="s">
        <v>23</v>
      </c>
    </row>
    <row r="200" spans="1:28">
      <c r="A200" s="7">
        <f t="shared" si="44"/>
        <v>199</v>
      </c>
      <c r="B200" s="8">
        <f t="shared" si="44"/>
        <v>44760</v>
      </c>
      <c r="C200" s="6">
        <v>16</v>
      </c>
      <c r="E200" s="41" t="s">
        <v>18</v>
      </c>
      <c r="F200" s="42">
        <f t="shared" si="33"/>
        <v>44760</v>
      </c>
      <c r="G200" s="43" t="s">
        <v>19</v>
      </c>
      <c r="H200" s="42" cm="1">
        <f t="array" ref="H200">IFERROR(INDEX(B200:B564,J200),"")</f>
        <v>44844</v>
      </c>
      <c r="I200" s="43" t="s">
        <v>20</v>
      </c>
      <c r="J200" s="43" cm="1">
        <f t="array" ref="J200">IFERROR(_xlfn.XLOOKUP(2000,_xlfn.BYROW(ROW(200:564),_xlfn.LAMBDA(_xlpm.in,SUMIF(A200:A564,"&lt;="&amp;_xlpm.in,C200:C564))),A200:A564,,1)-A200+2,"")</f>
        <v>85</v>
      </c>
      <c r="K200" s="43" t="s">
        <v>21</v>
      </c>
      <c r="L200" s="43" t="s">
        <v>22</v>
      </c>
      <c r="M200" s="43">
        <f t="shared" ca="1" si="37"/>
        <v>2017</v>
      </c>
      <c r="N200" s="44" t="s">
        <v>23</v>
      </c>
      <c r="O200" s="32" t="s">
        <v>24</v>
      </c>
      <c r="P200" s="31">
        <f t="shared" si="38"/>
        <v>44760</v>
      </c>
      <c r="Q200" s="32" t="s">
        <v>19</v>
      </c>
      <c r="R200" s="31">
        <f t="shared" si="39"/>
        <v>44879</v>
      </c>
      <c r="S200" s="32" t="s">
        <v>25</v>
      </c>
      <c r="T200" s="32">
        <f t="shared" ca="1" si="40"/>
        <v>3282</v>
      </c>
      <c r="U200" s="33" t="s">
        <v>23</v>
      </c>
      <c r="V200" s="23" t="s">
        <v>24</v>
      </c>
      <c r="W200" s="22">
        <f t="shared" si="41"/>
        <v>44760</v>
      </c>
      <c r="X200" s="23" t="s">
        <v>19</v>
      </c>
      <c r="Y200" s="22">
        <f t="shared" si="42"/>
        <v>44919</v>
      </c>
      <c r="Z200" s="23" t="s">
        <v>26</v>
      </c>
      <c r="AA200" s="23">
        <f t="shared" ca="1" si="43"/>
        <v>7188</v>
      </c>
      <c r="AB200" s="24" t="s">
        <v>23</v>
      </c>
    </row>
    <row r="201" spans="1:28">
      <c r="A201" s="7">
        <f t="shared" si="44"/>
        <v>200</v>
      </c>
      <c r="B201" s="8">
        <f t="shared" si="44"/>
        <v>44761</v>
      </c>
      <c r="C201" s="6">
        <v>16</v>
      </c>
      <c r="E201" s="41" t="s">
        <v>18</v>
      </c>
      <c r="F201" s="42">
        <f t="shared" si="33"/>
        <v>44761</v>
      </c>
      <c r="G201" s="43" t="s">
        <v>19</v>
      </c>
      <c r="H201" s="42" cm="1">
        <f t="array" ref="H201">IFERROR(INDEX(B201:B565,J201),"")</f>
        <v>44844</v>
      </c>
      <c r="I201" s="43" t="s">
        <v>20</v>
      </c>
      <c r="J201" s="43" cm="1">
        <f t="array" ref="J201">IFERROR(_xlfn.XLOOKUP(2000,_xlfn.BYROW(ROW(201:565),_xlfn.LAMBDA(_xlpm.in,SUMIF(A201:A565,"&lt;="&amp;_xlpm.in,C201:C565))),A201:A565,,1)-A201+2,"")</f>
        <v>84</v>
      </c>
      <c r="K201" s="43" t="s">
        <v>21</v>
      </c>
      <c r="L201" s="43" t="s">
        <v>22</v>
      </c>
      <c r="M201" s="43">
        <f t="shared" ca="1" si="37"/>
        <v>2001</v>
      </c>
      <c r="N201" s="44" t="s">
        <v>23</v>
      </c>
      <c r="O201" s="32" t="s">
        <v>24</v>
      </c>
      <c r="P201" s="31">
        <f t="shared" si="38"/>
        <v>44761</v>
      </c>
      <c r="Q201" s="32" t="s">
        <v>19</v>
      </c>
      <c r="R201" s="31">
        <f t="shared" si="39"/>
        <v>44880</v>
      </c>
      <c r="S201" s="32" t="s">
        <v>25</v>
      </c>
      <c r="T201" s="32">
        <f t="shared" ca="1" si="40"/>
        <v>3308</v>
      </c>
      <c r="U201" s="33" t="s">
        <v>23</v>
      </c>
      <c r="V201" s="23" t="s">
        <v>24</v>
      </c>
      <c r="W201" s="22">
        <f t="shared" si="41"/>
        <v>44761</v>
      </c>
      <c r="X201" s="23" t="s">
        <v>19</v>
      </c>
      <c r="Y201" s="22">
        <f t="shared" si="42"/>
        <v>44920</v>
      </c>
      <c r="Z201" s="23" t="s">
        <v>26</v>
      </c>
      <c r="AA201" s="23">
        <f t="shared" ca="1" si="43"/>
        <v>7103</v>
      </c>
      <c r="AB201" s="24" t="s">
        <v>23</v>
      </c>
    </row>
    <row r="202" spans="1:28">
      <c r="A202" s="7">
        <f t="shared" si="44"/>
        <v>201</v>
      </c>
      <c r="B202" s="8">
        <f t="shared" si="44"/>
        <v>44762</v>
      </c>
      <c r="C202" s="6">
        <v>12</v>
      </c>
      <c r="E202" s="41" t="s">
        <v>18</v>
      </c>
      <c r="F202" s="42">
        <f t="shared" ref="F202:F265" si="45">B202</f>
        <v>44762</v>
      </c>
      <c r="G202" s="43" t="s">
        <v>19</v>
      </c>
      <c r="H202" s="42" cm="1">
        <f t="array" ref="H202">IFERROR(INDEX(B202:B566,J202),"")</f>
        <v>44845</v>
      </c>
      <c r="I202" s="43" t="s">
        <v>20</v>
      </c>
      <c r="J202" s="43" cm="1">
        <f t="array" ref="J202">IFERROR(_xlfn.XLOOKUP(2000,_xlfn.BYROW(ROW(202:566),_xlfn.LAMBDA(_xlpm.in,SUMIF(A202:A566,"&lt;="&amp;_xlpm.in,C202:C566))),A202:A566,,1)-A202+2,"")</f>
        <v>84</v>
      </c>
      <c r="K202" s="43" t="s">
        <v>21</v>
      </c>
      <c r="L202" s="43" t="s">
        <v>22</v>
      </c>
      <c r="M202" s="43">
        <f t="shared" ca="1" si="37"/>
        <v>2022</v>
      </c>
      <c r="N202" s="44" t="s">
        <v>23</v>
      </c>
      <c r="O202" s="32" t="s">
        <v>24</v>
      </c>
      <c r="P202" s="31">
        <f t="shared" si="38"/>
        <v>44762</v>
      </c>
      <c r="Q202" s="32" t="s">
        <v>19</v>
      </c>
      <c r="R202" s="31">
        <f t="shared" si="39"/>
        <v>44881</v>
      </c>
      <c r="S202" s="32" t="s">
        <v>25</v>
      </c>
      <c r="T202" s="32">
        <f t="shared" ca="1" si="40"/>
        <v>3333</v>
      </c>
      <c r="U202" s="33" t="s">
        <v>23</v>
      </c>
      <c r="V202" s="23" t="s">
        <v>24</v>
      </c>
      <c r="W202" s="22">
        <f t="shared" si="41"/>
        <v>44762</v>
      </c>
      <c r="X202" s="23" t="s">
        <v>19</v>
      </c>
      <c r="Y202" s="22">
        <f t="shared" si="42"/>
        <v>44921</v>
      </c>
      <c r="Z202" s="23" t="s">
        <v>26</v>
      </c>
      <c r="AA202" s="23">
        <f t="shared" ca="1" si="43"/>
        <v>7019</v>
      </c>
      <c r="AB202" s="24" t="s">
        <v>23</v>
      </c>
    </row>
    <row r="203" spans="1:28">
      <c r="A203" s="7">
        <f t="shared" si="44"/>
        <v>202</v>
      </c>
      <c r="B203" s="8">
        <f t="shared" si="44"/>
        <v>44763</v>
      </c>
      <c r="C203" s="6">
        <v>18</v>
      </c>
      <c r="E203" s="41" t="s">
        <v>18</v>
      </c>
      <c r="F203" s="42">
        <f t="shared" si="45"/>
        <v>44763</v>
      </c>
      <c r="G203" s="43" t="s">
        <v>19</v>
      </c>
      <c r="H203" s="42" cm="1">
        <f t="array" ref="H203">IFERROR(INDEX(B203:B567,J203),"")</f>
        <v>44845</v>
      </c>
      <c r="I203" s="43" t="s">
        <v>20</v>
      </c>
      <c r="J203" s="43" cm="1">
        <f t="array" ref="J203">IFERROR(_xlfn.XLOOKUP(2000,_xlfn.BYROW(ROW(203:567),_xlfn.LAMBDA(_xlpm.in,SUMIF(A203:A567,"&lt;="&amp;_xlpm.in,C203:C567))),A203:A567,,1)-A203+2,"")</f>
        <v>83</v>
      </c>
      <c r="K203" s="43" t="s">
        <v>21</v>
      </c>
      <c r="L203" s="43" t="s">
        <v>22</v>
      </c>
      <c r="M203" s="43">
        <f t="shared" ca="1" si="37"/>
        <v>2010</v>
      </c>
      <c r="N203" s="44" t="s">
        <v>23</v>
      </c>
      <c r="O203" s="32" t="s">
        <v>24</v>
      </c>
      <c r="P203" s="31">
        <f t="shared" si="38"/>
        <v>44763</v>
      </c>
      <c r="Q203" s="32" t="s">
        <v>19</v>
      </c>
      <c r="R203" s="31">
        <f t="shared" si="39"/>
        <v>44882</v>
      </c>
      <c r="S203" s="32" t="s">
        <v>25</v>
      </c>
      <c r="T203" s="32">
        <f t="shared" ca="1" si="40"/>
        <v>3360</v>
      </c>
      <c r="U203" s="33" t="s">
        <v>23</v>
      </c>
      <c r="V203" s="23" t="s">
        <v>24</v>
      </c>
      <c r="W203" s="22">
        <f t="shared" si="41"/>
        <v>44763</v>
      </c>
      <c r="X203" s="23" t="s">
        <v>19</v>
      </c>
      <c r="Y203" s="22">
        <f t="shared" si="42"/>
        <v>44922</v>
      </c>
      <c r="Z203" s="23" t="s">
        <v>26</v>
      </c>
      <c r="AA203" s="23">
        <f t="shared" ca="1" si="43"/>
        <v>6935</v>
      </c>
      <c r="AB203" s="24" t="s">
        <v>23</v>
      </c>
    </row>
    <row r="204" spans="1:28">
      <c r="A204" s="7">
        <f t="shared" si="44"/>
        <v>203</v>
      </c>
      <c r="B204" s="8">
        <f t="shared" si="44"/>
        <v>44764</v>
      </c>
      <c r="C204" s="6">
        <v>15</v>
      </c>
      <c r="E204" s="41" t="s">
        <v>18</v>
      </c>
      <c r="F204" s="42">
        <f t="shared" si="45"/>
        <v>44764</v>
      </c>
      <c r="G204" s="43" t="s">
        <v>19</v>
      </c>
      <c r="H204" s="42" cm="1">
        <f t="array" ref="H204">IFERROR(INDEX(B204:B568,J204),"")</f>
        <v>44846</v>
      </c>
      <c r="I204" s="43" t="s">
        <v>20</v>
      </c>
      <c r="J204" s="43" cm="1">
        <f t="array" ref="J204">IFERROR(_xlfn.XLOOKUP(2000,_xlfn.BYROW(ROW(204:568),_xlfn.LAMBDA(_xlpm.in,SUMIF(A204:A568,"&lt;="&amp;_xlpm.in,C204:C568))),A204:A568,,1)-A204+2,"")</f>
        <v>83</v>
      </c>
      <c r="K204" s="43" t="s">
        <v>21</v>
      </c>
      <c r="L204" s="43" t="s">
        <v>22</v>
      </c>
      <c r="M204" s="43">
        <f t="shared" ca="1" si="37"/>
        <v>2030</v>
      </c>
      <c r="N204" s="44" t="s">
        <v>23</v>
      </c>
      <c r="O204" s="32" t="s">
        <v>24</v>
      </c>
      <c r="P204" s="31">
        <f t="shared" si="38"/>
        <v>44764</v>
      </c>
      <c r="Q204" s="32" t="s">
        <v>19</v>
      </c>
      <c r="R204" s="31">
        <f t="shared" si="39"/>
        <v>44883</v>
      </c>
      <c r="S204" s="32" t="s">
        <v>25</v>
      </c>
      <c r="T204" s="32">
        <f t="shared" ca="1" si="40"/>
        <v>3379</v>
      </c>
      <c r="U204" s="33" t="s">
        <v>23</v>
      </c>
      <c r="V204" s="23" t="s">
        <v>24</v>
      </c>
      <c r="W204" s="22">
        <f t="shared" si="41"/>
        <v>44764</v>
      </c>
      <c r="X204" s="23" t="s">
        <v>19</v>
      </c>
      <c r="Y204" s="22">
        <f t="shared" si="42"/>
        <v>44923</v>
      </c>
      <c r="Z204" s="23" t="s">
        <v>26</v>
      </c>
      <c r="AA204" s="23">
        <f t="shared" ca="1" si="43"/>
        <v>6852</v>
      </c>
      <c r="AB204" s="24" t="s">
        <v>23</v>
      </c>
    </row>
    <row r="205" spans="1:28">
      <c r="A205" s="7">
        <f t="shared" si="44"/>
        <v>204</v>
      </c>
      <c r="B205" s="8">
        <f t="shared" si="44"/>
        <v>44765</v>
      </c>
      <c r="C205" s="6">
        <v>17</v>
      </c>
      <c r="E205" s="41" t="s">
        <v>18</v>
      </c>
      <c r="F205" s="42">
        <f t="shared" si="45"/>
        <v>44765</v>
      </c>
      <c r="G205" s="43" t="s">
        <v>19</v>
      </c>
      <c r="H205" s="42" cm="1">
        <f t="array" ref="H205">IFERROR(INDEX(B205:B569,J205),"")</f>
        <v>44846</v>
      </c>
      <c r="I205" s="43" t="s">
        <v>20</v>
      </c>
      <c r="J205" s="43" cm="1">
        <f t="array" ref="J205">IFERROR(_xlfn.XLOOKUP(2000,_xlfn.BYROW(ROW(205:569),_xlfn.LAMBDA(_xlpm.in,SUMIF(A205:A569,"&lt;="&amp;_xlpm.in,C205:C569))),A205:A569,,1)-A205+2,"")</f>
        <v>82</v>
      </c>
      <c r="K205" s="43" t="s">
        <v>21</v>
      </c>
      <c r="L205" s="43" t="s">
        <v>22</v>
      </c>
      <c r="M205" s="43">
        <f t="shared" ca="1" si="37"/>
        <v>2015</v>
      </c>
      <c r="N205" s="44" t="s">
        <v>23</v>
      </c>
      <c r="O205" s="32" t="s">
        <v>24</v>
      </c>
      <c r="P205" s="31">
        <f t="shared" si="38"/>
        <v>44765</v>
      </c>
      <c r="Q205" s="32" t="s">
        <v>19</v>
      </c>
      <c r="R205" s="31">
        <f t="shared" si="39"/>
        <v>44884</v>
      </c>
      <c r="S205" s="32" t="s">
        <v>25</v>
      </c>
      <c r="T205" s="32">
        <f t="shared" ca="1" si="40"/>
        <v>3402</v>
      </c>
      <c r="U205" s="33" t="s">
        <v>23</v>
      </c>
      <c r="V205" s="23" t="s">
        <v>24</v>
      </c>
      <c r="W205" s="22">
        <f t="shared" si="41"/>
        <v>44765</v>
      </c>
      <c r="X205" s="23" t="s">
        <v>19</v>
      </c>
      <c r="Y205" s="22">
        <f t="shared" si="42"/>
        <v>44924</v>
      </c>
      <c r="Z205" s="23" t="s">
        <v>26</v>
      </c>
      <c r="AA205" s="23">
        <f t="shared" ca="1" si="43"/>
        <v>6769</v>
      </c>
      <c r="AB205" s="24" t="s">
        <v>23</v>
      </c>
    </row>
    <row r="206" spans="1:28">
      <c r="A206" s="7">
        <f t="shared" si="44"/>
        <v>205</v>
      </c>
      <c r="B206" s="8">
        <f t="shared" si="44"/>
        <v>44766</v>
      </c>
      <c r="C206" s="6">
        <v>15</v>
      </c>
      <c r="E206" s="41" t="s">
        <v>18</v>
      </c>
      <c r="F206" s="42">
        <f t="shared" si="45"/>
        <v>44766</v>
      </c>
      <c r="G206" s="43" t="s">
        <v>19</v>
      </c>
      <c r="H206" s="42" cm="1">
        <f t="array" ref="H206">IFERROR(INDEX(B206:B570,J206),"")</f>
        <v>44847</v>
      </c>
      <c r="I206" s="43" t="s">
        <v>20</v>
      </c>
      <c r="J206" s="43" cm="1">
        <f t="array" ref="J206">IFERROR(_xlfn.XLOOKUP(2000,_xlfn.BYROW(ROW(206:570),_xlfn.LAMBDA(_xlpm.in,SUMIF(A206:A570,"&lt;="&amp;_xlpm.in,C206:C570))),A206:A570,,1)-A206+2,"")</f>
        <v>82</v>
      </c>
      <c r="K206" s="43" t="s">
        <v>21</v>
      </c>
      <c r="L206" s="43" t="s">
        <v>22</v>
      </c>
      <c r="M206" s="43">
        <f t="shared" ca="1" si="37"/>
        <v>2034</v>
      </c>
      <c r="N206" s="44" t="s">
        <v>23</v>
      </c>
      <c r="O206" s="32" t="s">
        <v>24</v>
      </c>
      <c r="P206" s="31">
        <f t="shared" si="38"/>
        <v>44766</v>
      </c>
      <c r="Q206" s="32" t="s">
        <v>19</v>
      </c>
      <c r="R206" s="31">
        <f t="shared" si="39"/>
        <v>44885</v>
      </c>
      <c r="S206" s="32" t="s">
        <v>25</v>
      </c>
      <c r="T206" s="32">
        <f t="shared" ca="1" si="40"/>
        <v>3418</v>
      </c>
      <c r="U206" s="33" t="s">
        <v>23</v>
      </c>
      <c r="V206" s="23" t="s">
        <v>24</v>
      </c>
      <c r="W206" s="22">
        <f t="shared" si="41"/>
        <v>44766</v>
      </c>
      <c r="X206" s="23" t="s">
        <v>19</v>
      </c>
      <c r="Y206" s="22">
        <f t="shared" si="42"/>
        <v>44925</v>
      </c>
      <c r="Z206" s="23" t="s">
        <v>26</v>
      </c>
      <c r="AA206" s="23">
        <f t="shared" ca="1" si="43"/>
        <v>6687</v>
      </c>
      <c r="AB206" s="24" t="s">
        <v>23</v>
      </c>
    </row>
    <row r="207" spans="1:28">
      <c r="A207" s="7">
        <f t="shared" si="44"/>
        <v>206</v>
      </c>
      <c r="B207" s="8">
        <f t="shared" si="44"/>
        <v>44767</v>
      </c>
      <c r="C207" s="6">
        <v>11</v>
      </c>
      <c r="E207" s="41" t="s">
        <v>18</v>
      </c>
      <c r="F207" s="42">
        <f t="shared" si="45"/>
        <v>44767</v>
      </c>
      <c r="G207" s="43" t="s">
        <v>19</v>
      </c>
      <c r="H207" s="42" cm="1">
        <f t="array" ref="H207">IFERROR(INDEX(B207:B571,J207),"")</f>
        <v>44847</v>
      </c>
      <c r="I207" s="43" t="s">
        <v>20</v>
      </c>
      <c r="J207" s="43" cm="1">
        <f t="array" ref="J207">IFERROR(_xlfn.XLOOKUP(2000,_xlfn.BYROW(ROW(207:571),_xlfn.LAMBDA(_xlpm.in,SUMIF(A207:A571,"&lt;="&amp;_xlpm.in,C207:C571))),A207:A571,,1)-A207+2,"")</f>
        <v>81</v>
      </c>
      <c r="K207" s="43" t="s">
        <v>21</v>
      </c>
      <c r="L207" s="43" t="s">
        <v>22</v>
      </c>
      <c r="M207" s="43">
        <f t="shared" ca="1" si="37"/>
        <v>2019</v>
      </c>
      <c r="N207" s="44" t="s">
        <v>23</v>
      </c>
      <c r="O207" s="32" t="s">
        <v>24</v>
      </c>
      <c r="P207" s="31">
        <f t="shared" si="38"/>
        <v>44767</v>
      </c>
      <c r="Q207" s="32" t="s">
        <v>19</v>
      </c>
      <c r="R207" s="31">
        <f t="shared" si="39"/>
        <v>44886</v>
      </c>
      <c r="S207" s="32" t="s">
        <v>25</v>
      </c>
      <c r="T207" s="32">
        <f t="shared" ca="1" si="40"/>
        <v>3440</v>
      </c>
      <c r="U207" s="33" t="s">
        <v>23</v>
      </c>
      <c r="V207" s="23" t="s">
        <v>24</v>
      </c>
      <c r="W207" s="22">
        <f t="shared" si="41"/>
        <v>44767</v>
      </c>
      <c r="X207" s="23" t="s">
        <v>19</v>
      </c>
      <c r="Y207" s="22">
        <f t="shared" si="42"/>
        <v>44926</v>
      </c>
      <c r="Z207" s="23" t="s">
        <v>26</v>
      </c>
      <c r="AA207" s="23">
        <f t="shared" ca="1" si="43"/>
        <v>6605</v>
      </c>
      <c r="AB207" s="24" t="s">
        <v>23</v>
      </c>
    </row>
    <row r="208" spans="1:28">
      <c r="A208" s="7">
        <f t="shared" si="44"/>
        <v>207</v>
      </c>
      <c r="B208" s="8">
        <f t="shared" si="44"/>
        <v>44768</v>
      </c>
      <c r="C208" s="6">
        <v>10</v>
      </c>
      <c r="E208" s="41" t="s">
        <v>18</v>
      </c>
      <c r="F208" s="42">
        <f t="shared" si="45"/>
        <v>44768</v>
      </c>
      <c r="G208" s="43" t="s">
        <v>19</v>
      </c>
      <c r="H208" s="42" cm="1">
        <f t="array" ref="H208">IFERROR(INDEX(B208:B572,J208),"")</f>
        <v>44847</v>
      </c>
      <c r="I208" s="43" t="s">
        <v>20</v>
      </c>
      <c r="J208" s="43" cm="1">
        <f t="array" ref="J208">IFERROR(_xlfn.XLOOKUP(2000,_xlfn.BYROW(ROW(208:572),_xlfn.LAMBDA(_xlpm.in,SUMIF(A208:A572,"&lt;="&amp;_xlpm.in,C208:C572))),A208:A572,,1)-A208+2,"")</f>
        <v>80</v>
      </c>
      <c r="K208" s="43" t="s">
        <v>21</v>
      </c>
      <c r="L208" s="43" t="s">
        <v>22</v>
      </c>
      <c r="M208" s="43">
        <f t="shared" ca="1" si="37"/>
        <v>2008</v>
      </c>
      <c r="N208" s="44" t="s">
        <v>23</v>
      </c>
      <c r="O208" s="32" t="s">
        <v>24</v>
      </c>
      <c r="P208" s="31">
        <f t="shared" si="38"/>
        <v>44768</v>
      </c>
      <c r="Q208" s="32" t="s">
        <v>19</v>
      </c>
      <c r="R208" s="31">
        <f t="shared" si="39"/>
        <v>44887</v>
      </c>
      <c r="S208" s="32" t="s">
        <v>25</v>
      </c>
      <c r="T208" s="32">
        <f t="shared" ca="1" si="40"/>
        <v>3466</v>
      </c>
      <c r="U208" s="33" t="s">
        <v>23</v>
      </c>
      <c r="V208" s="23" t="s">
        <v>24</v>
      </c>
      <c r="W208" s="22">
        <f t="shared" si="41"/>
        <v>44768</v>
      </c>
      <c r="X208" s="23" t="s">
        <v>19</v>
      </c>
      <c r="Y208" s="22">
        <f t="shared" si="42"/>
        <v>44927</v>
      </c>
      <c r="Z208" s="23" t="s">
        <v>26</v>
      </c>
      <c r="AA208" s="23">
        <f t="shared" ca="1" si="43"/>
        <v>6524</v>
      </c>
      <c r="AB208" s="24" t="s">
        <v>23</v>
      </c>
    </row>
    <row r="209" spans="1:28">
      <c r="A209" s="7">
        <f t="shared" si="44"/>
        <v>208</v>
      </c>
      <c r="B209" s="8">
        <f t="shared" si="44"/>
        <v>44769</v>
      </c>
      <c r="C209" s="6">
        <v>16</v>
      </c>
      <c r="E209" s="41" t="s">
        <v>18</v>
      </c>
      <c r="F209" s="42">
        <f t="shared" si="45"/>
        <v>44769</v>
      </c>
      <c r="G209" s="43" t="s">
        <v>19</v>
      </c>
      <c r="H209" s="42" cm="1">
        <f t="array" ref="H209">IFERROR(INDEX(B209:B573,J209),"")</f>
        <v>44848</v>
      </c>
      <c r="I209" s="43" t="s">
        <v>20</v>
      </c>
      <c r="J209" s="43" cm="1">
        <f t="array" ref="J209">IFERROR(_xlfn.XLOOKUP(2000,_xlfn.BYROW(ROW(209:573),_xlfn.LAMBDA(_xlpm.in,SUMIF(A209:A573,"&lt;="&amp;_xlpm.in,C209:C573))),A209:A573,,1)-A209+2,"")</f>
        <v>80</v>
      </c>
      <c r="K209" s="43" t="s">
        <v>21</v>
      </c>
      <c r="L209" s="43" t="s">
        <v>22</v>
      </c>
      <c r="M209" s="43">
        <f t="shared" ca="1" si="37"/>
        <v>2032</v>
      </c>
      <c r="N209" s="44" t="s">
        <v>23</v>
      </c>
      <c r="O209" s="32" t="s">
        <v>24</v>
      </c>
      <c r="P209" s="31">
        <f t="shared" si="38"/>
        <v>44769</v>
      </c>
      <c r="Q209" s="32" t="s">
        <v>19</v>
      </c>
      <c r="R209" s="31">
        <f t="shared" si="39"/>
        <v>44888</v>
      </c>
      <c r="S209" s="32" t="s">
        <v>25</v>
      </c>
      <c r="T209" s="32">
        <f t="shared" ca="1" si="40"/>
        <v>3487</v>
      </c>
      <c r="U209" s="33" t="s">
        <v>23</v>
      </c>
      <c r="V209" s="23" t="s">
        <v>24</v>
      </c>
      <c r="W209" s="22">
        <f t="shared" si="41"/>
        <v>44769</v>
      </c>
      <c r="X209" s="23" t="s">
        <v>19</v>
      </c>
      <c r="Y209" s="22">
        <f t="shared" si="42"/>
        <v>44928</v>
      </c>
      <c r="Z209" s="23" t="s">
        <v>26</v>
      </c>
      <c r="AA209" s="23">
        <f t="shared" ca="1" si="43"/>
        <v>6444</v>
      </c>
      <c r="AB209" s="24" t="s">
        <v>23</v>
      </c>
    </row>
    <row r="210" spans="1:28">
      <c r="A210" s="7">
        <f t="shared" si="44"/>
        <v>209</v>
      </c>
      <c r="B210" s="8">
        <f t="shared" si="44"/>
        <v>44770</v>
      </c>
      <c r="C210" s="6">
        <v>16</v>
      </c>
      <c r="E210" s="41" t="s">
        <v>18</v>
      </c>
      <c r="F210" s="42">
        <f t="shared" si="45"/>
        <v>44770</v>
      </c>
      <c r="G210" s="43" t="s">
        <v>19</v>
      </c>
      <c r="H210" s="42" cm="1">
        <f t="array" ref="H210">IFERROR(INDEX(B210:B574,J210),"")</f>
        <v>44848</v>
      </c>
      <c r="I210" s="43" t="s">
        <v>20</v>
      </c>
      <c r="J210" s="43" cm="1">
        <f t="array" ref="J210">IFERROR(_xlfn.XLOOKUP(2000,_xlfn.BYROW(ROW(210:574),_xlfn.LAMBDA(_xlpm.in,SUMIF(A210:A574,"&lt;="&amp;_xlpm.in,C210:C574))),A210:A574,,1)-A210+2,"")</f>
        <v>79</v>
      </c>
      <c r="K210" s="43" t="s">
        <v>21</v>
      </c>
      <c r="L210" s="43" t="s">
        <v>22</v>
      </c>
      <c r="M210" s="43">
        <f t="shared" ca="1" si="37"/>
        <v>2016</v>
      </c>
      <c r="N210" s="44" t="s">
        <v>23</v>
      </c>
      <c r="O210" s="32" t="s">
        <v>24</v>
      </c>
      <c r="P210" s="31">
        <f t="shared" si="38"/>
        <v>44770</v>
      </c>
      <c r="Q210" s="32" t="s">
        <v>19</v>
      </c>
      <c r="R210" s="31">
        <f t="shared" si="39"/>
        <v>44889</v>
      </c>
      <c r="S210" s="32" t="s">
        <v>25</v>
      </c>
      <c r="T210" s="32">
        <f t="shared" ca="1" si="40"/>
        <v>3502</v>
      </c>
      <c r="U210" s="33" t="s">
        <v>23</v>
      </c>
      <c r="V210" s="23" t="s">
        <v>24</v>
      </c>
      <c r="W210" s="22">
        <f t="shared" si="41"/>
        <v>44770</v>
      </c>
      <c r="X210" s="23" t="s">
        <v>19</v>
      </c>
      <c r="Y210" s="22">
        <f t="shared" si="42"/>
        <v>44929</v>
      </c>
      <c r="Z210" s="23" t="s">
        <v>26</v>
      </c>
      <c r="AA210" s="23">
        <f t="shared" ca="1" si="43"/>
        <v>6364</v>
      </c>
      <c r="AB210" s="24" t="s">
        <v>23</v>
      </c>
    </row>
    <row r="211" spans="1:28">
      <c r="A211" s="7">
        <f t="shared" si="44"/>
        <v>210</v>
      </c>
      <c r="B211" s="8">
        <f t="shared" si="44"/>
        <v>44771</v>
      </c>
      <c r="C211" s="6">
        <v>17</v>
      </c>
      <c r="E211" s="41" t="s">
        <v>18</v>
      </c>
      <c r="F211" s="42">
        <f t="shared" si="45"/>
        <v>44771</v>
      </c>
      <c r="G211" s="43" t="s">
        <v>19</v>
      </c>
      <c r="H211" s="42" cm="1">
        <f t="array" ref="H211">IFERROR(INDEX(B211:B575,J211),"")</f>
        <v>44848</v>
      </c>
      <c r="I211" s="43" t="s">
        <v>20</v>
      </c>
      <c r="J211" s="43" cm="1">
        <f t="array" ref="J211">IFERROR(_xlfn.XLOOKUP(2000,_xlfn.BYROW(ROW(211:575),_xlfn.LAMBDA(_xlpm.in,SUMIF(A211:A575,"&lt;="&amp;_xlpm.in,C211:C575))),A211:A575,,1)-A211+2,"")</f>
        <v>78</v>
      </c>
      <c r="K211" s="43" t="s">
        <v>21</v>
      </c>
      <c r="L211" s="43" t="s">
        <v>22</v>
      </c>
      <c r="M211" s="43">
        <f t="shared" ca="1" si="37"/>
        <v>2000</v>
      </c>
      <c r="N211" s="44" t="s">
        <v>23</v>
      </c>
      <c r="O211" s="32" t="s">
        <v>24</v>
      </c>
      <c r="P211" s="31">
        <f t="shared" si="38"/>
        <v>44771</v>
      </c>
      <c r="Q211" s="32" t="s">
        <v>19</v>
      </c>
      <c r="R211" s="31">
        <f t="shared" si="39"/>
        <v>44890</v>
      </c>
      <c r="S211" s="32" t="s">
        <v>25</v>
      </c>
      <c r="T211" s="32">
        <f t="shared" ca="1" si="40"/>
        <v>3521</v>
      </c>
      <c r="U211" s="33" t="s">
        <v>23</v>
      </c>
      <c r="V211" s="23" t="s">
        <v>24</v>
      </c>
      <c r="W211" s="22">
        <f t="shared" si="41"/>
        <v>44771</v>
      </c>
      <c r="X211" s="23" t="s">
        <v>19</v>
      </c>
      <c r="Y211" s="22">
        <f t="shared" si="42"/>
        <v>44930</v>
      </c>
      <c r="Z211" s="23" t="s">
        <v>26</v>
      </c>
      <c r="AA211" s="23">
        <f t="shared" ca="1" si="43"/>
        <v>6285</v>
      </c>
      <c r="AB211" s="24" t="s">
        <v>23</v>
      </c>
    </row>
    <row r="212" spans="1:28">
      <c r="A212" s="7">
        <f t="shared" ref="A212:B227" si="46">A211+1</f>
        <v>211</v>
      </c>
      <c r="B212" s="8">
        <f t="shared" si="46"/>
        <v>44772</v>
      </c>
      <c r="C212" s="6">
        <v>17</v>
      </c>
      <c r="E212" s="41" t="s">
        <v>18</v>
      </c>
      <c r="F212" s="42">
        <f t="shared" si="45"/>
        <v>44772</v>
      </c>
      <c r="G212" s="43" t="s">
        <v>19</v>
      </c>
      <c r="H212" s="42" cm="1">
        <f t="array" ref="H212">IFERROR(INDEX(B212:B576,J212),"")</f>
        <v>44849</v>
      </c>
      <c r="I212" s="43" t="s">
        <v>20</v>
      </c>
      <c r="J212" s="43" cm="1">
        <f t="array" ref="J212">IFERROR(_xlfn.XLOOKUP(2000,_xlfn.BYROW(ROW(212:576),_xlfn.LAMBDA(_xlpm.in,SUMIF(A212:A576,"&lt;="&amp;_xlpm.in,C212:C576))),A212:A576,,1)-A212+2,"")</f>
        <v>78</v>
      </c>
      <c r="K212" s="43" t="s">
        <v>21</v>
      </c>
      <c r="L212" s="43" t="s">
        <v>22</v>
      </c>
      <c r="M212" s="43">
        <f t="shared" ca="1" si="37"/>
        <v>2017</v>
      </c>
      <c r="N212" s="44" t="s">
        <v>23</v>
      </c>
      <c r="O212" s="32" t="s">
        <v>24</v>
      </c>
      <c r="P212" s="31">
        <f t="shared" si="38"/>
        <v>44772</v>
      </c>
      <c r="Q212" s="32" t="s">
        <v>19</v>
      </c>
      <c r="R212" s="31">
        <f t="shared" si="39"/>
        <v>44891</v>
      </c>
      <c r="S212" s="32" t="s">
        <v>25</v>
      </c>
      <c r="T212" s="32">
        <f t="shared" ca="1" si="40"/>
        <v>3541</v>
      </c>
      <c r="U212" s="33" t="s">
        <v>23</v>
      </c>
      <c r="V212" s="23" t="s">
        <v>24</v>
      </c>
      <c r="W212" s="22">
        <f t="shared" si="41"/>
        <v>44772</v>
      </c>
      <c r="X212" s="23" t="s">
        <v>19</v>
      </c>
      <c r="Y212" s="22">
        <f t="shared" si="42"/>
        <v>44931</v>
      </c>
      <c r="Z212" s="23" t="s">
        <v>26</v>
      </c>
      <c r="AA212" s="23">
        <f t="shared" ca="1" si="43"/>
        <v>6207</v>
      </c>
      <c r="AB212" s="24" t="s">
        <v>23</v>
      </c>
    </row>
    <row r="213" spans="1:28">
      <c r="A213" s="7">
        <f t="shared" si="46"/>
        <v>212</v>
      </c>
      <c r="B213" s="8">
        <f t="shared" si="46"/>
        <v>44773</v>
      </c>
      <c r="C213" s="6">
        <v>18</v>
      </c>
      <c r="E213" s="41" t="s">
        <v>18</v>
      </c>
      <c r="F213" s="42">
        <f t="shared" si="45"/>
        <v>44773</v>
      </c>
      <c r="G213" s="43" t="s">
        <v>19</v>
      </c>
      <c r="H213" s="42" cm="1">
        <f t="array" ref="H213">IFERROR(INDEX(B213:B577,J213),"")</f>
        <v>44849</v>
      </c>
      <c r="I213" s="43" t="s">
        <v>20</v>
      </c>
      <c r="J213" s="43" cm="1">
        <f t="array" ref="J213">IFERROR(_xlfn.XLOOKUP(2000,_xlfn.BYROW(ROW(213:577),_xlfn.LAMBDA(_xlpm.in,SUMIF(A213:A577,"&lt;="&amp;_xlpm.in,C213:C577))),A213:A577,,1)-A213+2,"")</f>
        <v>77</v>
      </c>
      <c r="K213" s="43" t="s">
        <v>21</v>
      </c>
      <c r="L213" s="43" t="s">
        <v>22</v>
      </c>
      <c r="M213" s="43">
        <f t="shared" ca="1" si="37"/>
        <v>2000</v>
      </c>
      <c r="N213" s="44" t="s">
        <v>23</v>
      </c>
      <c r="O213" s="32" t="s">
        <v>24</v>
      </c>
      <c r="P213" s="31">
        <f t="shared" si="38"/>
        <v>44773</v>
      </c>
      <c r="Q213" s="32" t="s">
        <v>19</v>
      </c>
      <c r="R213" s="31">
        <f t="shared" si="39"/>
        <v>44892</v>
      </c>
      <c r="S213" s="32" t="s">
        <v>25</v>
      </c>
      <c r="T213" s="32">
        <f t="shared" ca="1" si="40"/>
        <v>3563</v>
      </c>
      <c r="U213" s="33" t="s">
        <v>23</v>
      </c>
      <c r="V213" s="23" t="s">
        <v>24</v>
      </c>
      <c r="W213" s="22">
        <f t="shared" si="41"/>
        <v>44773</v>
      </c>
      <c r="X213" s="23" t="s">
        <v>19</v>
      </c>
      <c r="Y213" s="22">
        <f t="shared" si="42"/>
        <v>44932</v>
      </c>
      <c r="Z213" s="23" t="s">
        <v>26</v>
      </c>
      <c r="AA213" s="23">
        <f t="shared" ca="1" si="43"/>
        <v>6129</v>
      </c>
      <c r="AB213" s="24" t="s">
        <v>23</v>
      </c>
    </row>
    <row r="214" spans="1:28">
      <c r="A214" s="7">
        <f t="shared" si="46"/>
        <v>213</v>
      </c>
      <c r="B214" s="8">
        <f t="shared" si="46"/>
        <v>44774</v>
      </c>
      <c r="C214" s="6">
        <v>19</v>
      </c>
      <c r="E214" s="41" t="s">
        <v>18</v>
      </c>
      <c r="F214" s="42">
        <f t="shared" si="45"/>
        <v>44774</v>
      </c>
      <c r="G214" s="43" t="s">
        <v>19</v>
      </c>
      <c r="H214" s="42" cm="1">
        <f t="array" ref="H214">IFERROR(INDEX(B214:B578,J214),"")</f>
        <v>44850</v>
      </c>
      <c r="I214" s="43" t="s">
        <v>20</v>
      </c>
      <c r="J214" s="43" cm="1">
        <f t="array" ref="J214">IFERROR(_xlfn.XLOOKUP(2000,_xlfn.BYROW(ROW(214:578),_xlfn.LAMBDA(_xlpm.in,SUMIF(A214:A578,"&lt;="&amp;_xlpm.in,C214:C578))),A214:A578,,1)-A214+2,"")</f>
        <v>77</v>
      </c>
      <c r="K214" s="43" t="s">
        <v>21</v>
      </c>
      <c r="L214" s="43" t="s">
        <v>22</v>
      </c>
      <c r="M214" s="43">
        <f t="shared" ca="1" si="37"/>
        <v>2016</v>
      </c>
      <c r="N214" s="44" t="s">
        <v>23</v>
      </c>
      <c r="O214" s="32" t="s">
        <v>24</v>
      </c>
      <c r="P214" s="31">
        <f t="shared" si="38"/>
        <v>44774</v>
      </c>
      <c r="Q214" s="32" t="s">
        <v>19</v>
      </c>
      <c r="R214" s="31">
        <f t="shared" si="39"/>
        <v>44893</v>
      </c>
      <c r="S214" s="32" t="s">
        <v>25</v>
      </c>
      <c r="T214" s="32">
        <f t="shared" ca="1" si="40"/>
        <v>3582</v>
      </c>
      <c r="U214" s="33" t="s">
        <v>23</v>
      </c>
      <c r="V214" s="23" t="s">
        <v>24</v>
      </c>
      <c r="W214" s="22">
        <f t="shared" si="41"/>
        <v>44774</v>
      </c>
      <c r="X214" s="23" t="s">
        <v>19</v>
      </c>
      <c r="Y214" s="22">
        <f t="shared" si="42"/>
        <v>44933</v>
      </c>
      <c r="Z214" s="23" t="s">
        <v>26</v>
      </c>
      <c r="AA214" s="23">
        <f t="shared" ca="1" si="43"/>
        <v>6052</v>
      </c>
      <c r="AB214" s="24" t="s">
        <v>23</v>
      </c>
    </row>
    <row r="215" spans="1:28">
      <c r="A215" s="7">
        <f t="shared" si="46"/>
        <v>214</v>
      </c>
      <c r="B215" s="8">
        <f t="shared" si="46"/>
        <v>44775</v>
      </c>
      <c r="C215" s="6">
        <v>18</v>
      </c>
      <c r="E215" s="41" t="s">
        <v>18</v>
      </c>
      <c r="F215" s="42">
        <f t="shared" si="45"/>
        <v>44775</v>
      </c>
      <c r="G215" s="43" t="s">
        <v>19</v>
      </c>
      <c r="H215" s="42" cm="1">
        <f t="array" ref="H215">IFERROR(INDEX(B215:B579,J215),"")</f>
        <v>44851</v>
      </c>
      <c r="I215" s="43" t="s">
        <v>20</v>
      </c>
      <c r="J215" s="43" cm="1">
        <f t="array" ref="J215">IFERROR(_xlfn.XLOOKUP(2000,_xlfn.BYROW(ROW(215:579),_xlfn.LAMBDA(_xlpm.in,SUMIF(A215:A579,"&lt;="&amp;_xlpm.in,C215:C579))),A215:A579,,1)-A215+2,"")</f>
        <v>77</v>
      </c>
      <c r="K215" s="43" t="s">
        <v>21</v>
      </c>
      <c r="L215" s="43" t="s">
        <v>22</v>
      </c>
      <c r="M215" s="43">
        <f t="shared" ca="1" si="37"/>
        <v>2033</v>
      </c>
      <c r="N215" s="44" t="s">
        <v>23</v>
      </c>
      <c r="O215" s="32" t="s">
        <v>24</v>
      </c>
      <c r="P215" s="31">
        <f t="shared" si="38"/>
        <v>44775</v>
      </c>
      <c r="Q215" s="32" t="s">
        <v>19</v>
      </c>
      <c r="R215" s="31">
        <f t="shared" si="39"/>
        <v>44894</v>
      </c>
      <c r="S215" s="32" t="s">
        <v>25</v>
      </c>
      <c r="T215" s="32">
        <f t="shared" ca="1" si="40"/>
        <v>3601</v>
      </c>
      <c r="U215" s="33" t="s">
        <v>23</v>
      </c>
      <c r="V215" s="23" t="s">
        <v>24</v>
      </c>
      <c r="W215" s="22">
        <f t="shared" si="41"/>
        <v>44775</v>
      </c>
      <c r="X215" s="23" t="s">
        <v>19</v>
      </c>
      <c r="Y215" s="22">
        <f t="shared" si="42"/>
        <v>44934</v>
      </c>
      <c r="Z215" s="23" t="s">
        <v>26</v>
      </c>
      <c r="AA215" s="23">
        <f t="shared" ca="1" si="43"/>
        <v>5975</v>
      </c>
      <c r="AB215" s="24" t="s">
        <v>23</v>
      </c>
    </row>
    <row r="216" spans="1:28">
      <c r="A216" s="7">
        <f t="shared" si="46"/>
        <v>215</v>
      </c>
      <c r="B216" s="8">
        <f t="shared" si="46"/>
        <v>44776</v>
      </c>
      <c r="C216" s="6">
        <v>19</v>
      </c>
      <c r="E216" s="41" t="s">
        <v>18</v>
      </c>
      <c r="F216" s="42">
        <f t="shared" si="45"/>
        <v>44776</v>
      </c>
      <c r="G216" s="43" t="s">
        <v>19</v>
      </c>
      <c r="H216" s="42" cm="1">
        <f t="array" ref="H216">IFERROR(INDEX(B216:B580,J216),"")</f>
        <v>44851</v>
      </c>
      <c r="I216" s="43" t="s">
        <v>20</v>
      </c>
      <c r="J216" s="43" cm="1">
        <f t="array" ref="J216">IFERROR(_xlfn.XLOOKUP(2000,_xlfn.BYROW(ROW(216:580),_xlfn.LAMBDA(_xlpm.in,SUMIF(A216:A580,"&lt;="&amp;_xlpm.in,C216:C580))),A216:A580,,1)-A216+2,"")</f>
        <v>76</v>
      </c>
      <c r="K216" s="43" t="s">
        <v>21</v>
      </c>
      <c r="L216" s="43" t="s">
        <v>22</v>
      </c>
      <c r="M216" s="43">
        <f t="shared" ca="1" si="37"/>
        <v>2015</v>
      </c>
      <c r="N216" s="44" t="s">
        <v>23</v>
      </c>
      <c r="O216" s="32" t="s">
        <v>24</v>
      </c>
      <c r="P216" s="31">
        <f t="shared" si="38"/>
        <v>44776</v>
      </c>
      <c r="Q216" s="32" t="s">
        <v>19</v>
      </c>
      <c r="R216" s="31">
        <f t="shared" si="39"/>
        <v>44895</v>
      </c>
      <c r="S216" s="32" t="s">
        <v>25</v>
      </c>
      <c r="T216" s="32">
        <f t="shared" ca="1" si="40"/>
        <v>3620</v>
      </c>
      <c r="U216" s="33" t="s">
        <v>23</v>
      </c>
      <c r="V216" s="23" t="s">
        <v>24</v>
      </c>
      <c r="W216" s="22">
        <f t="shared" si="41"/>
        <v>44776</v>
      </c>
      <c r="X216" s="23" t="s">
        <v>19</v>
      </c>
      <c r="Y216" s="22">
        <f t="shared" si="42"/>
        <v>44935</v>
      </c>
      <c r="Z216" s="23" t="s">
        <v>26</v>
      </c>
      <c r="AA216" s="23">
        <f t="shared" ca="1" si="43"/>
        <v>5898</v>
      </c>
      <c r="AB216" s="24" t="s">
        <v>23</v>
      </c>
    </row>
    <row r="217" spans="1:28">
      <c r="A217" s="7">
        <f t="shared" si="46"/>
        <v>216</v>
      </c>
      <c r="B217" s="8">
        <f t="shared" si="46"/>
        <v>44777</v>
      </c>
      <c r="C217" s="6">
        <v>19</v>
      </c>
      <c r="E217" s="41" t="s">
        <v>18</v>
      </c>
      <c r="F217" s="42">
        <f t="shared" si="45"/>
        <v>44777</v>
      </c>
      <c r="G217" s="43" t="s">
        <v>19</v>
      </c>
      <c r="H217" s="42" cm="1">
        <f t="array" ref="H217">IFERROR(INDEX(B217:B581,J217),"")</f>
        <v>44852</v>
      </c>
      <c r="I217" s="43" t="s">
        <v>20</v>
      </c>
      <c r="J217" s="43" cm="1">
        <f t="array" ref="J217">IFERROR(_xlfn.XLOOKUP(2000,_xlfn.BYROW(ROW(217:581),_xlfn.LAMBDA(_xlpm.in,SUMIF(A217:A581,"&lt;="&amp;_xlpm.in,C217:C581))),A217:A581,,1)-A217+2,"")</f>
        <v>76</v>
      </c>
      <c r="K217" s="43" t="s">
        <v>21</v>
      </c>
      <c r="L217" s="43" t="s">
        <v>22</v>
      </c>
      <c r="M217" s="43">
        <f t="shared" ca="1" si="37"/>
        <v>2032</v>
      </c>
      <c r="N217" s="44" t="s">
        <v>23</v>
      </c>
      <c r="O217" s="32" t="s">
        <v>24</v>
      </c>
      <c r="P217" s="31">
        <f t="shared" si="38"/>
        <v>44777</v>
      </c>
      <c r="Q217" s="32" t="s">
        <v>19</v>
      </c>
      <c r="R217" s="31">
        <f t="shared" si="39"/>
        <v>44896</v>
      </c>
      <c r="S217" s="32" t="s">
        <v>25</v>
      </c>
      <c r="T217" s="32">
        <f t="shared" ca="1" si="40"/>
        <v>3638</v>
      </c>
      <c r="U217" s="33" t="s">
        <v>23</v>
      </c>
      <c r="V217" s="23" t="s">
        <v>24</v>
      </c>
      <c r="W217" s="22">
        <f t="shared" si="41"/>
        <v>44777</v>
      </c>
      <c r="X217" s="23" t="s">
        <v>19</v>
      </c>
      <c r="Y217" s="22">
        <f t="shared" si="42"/>
        <v>44936</v>
      </c>
      <c r="Z217" s="23" t="s">
        <v>26</v>
      </c>
      <c r="AA217" s="23">
        <f t="shared" ca="1" si="43"/>
        <v>5822</v>
      </c>
      <c r="AB217" s="24" t="s">
        <v>23</v>
      </c>
    </row>
    <row r="218" spans="1:28">
      <c r="A218" s="7">
        <f t="shared" si="46"/>
        <v>217</v>
      </c>
      <c r="B218" s="8">
        <f t="shared" si="46"/>
        <v>44778</v>
      </c>
      <c r="C218" s="6">
        <v>16</v>
      </c>
      <c r="E218" s="41" t="s">
        <v>18</v>
      </c>
      <c r="F218" s="42">
        <f t="shared" si="45"/>
        <v>44778</v>
      </c>
      <c r="G218" s="43" t="s">
        <v>19</v>
      </c>
      <c r="H218" s="42" cm="1">
        <f t="array" ref="H218">IFERROR(INDEX(B218:B582,J218),"")</f>
        <v>44852</v>
      </c>
      <c r="I218" s="43" t="s">
        <v>20</v>
      </c>
      <c r="J218" s="43" cm="1">
        <f t="array" ref="J218">IFERROR(_xlfn.XLOOKUP(2000,_xlfn.BYROW(ROW(218:582),_xlfn.LAMBDA(_xlpm.in,SUMIF(A218:A582,"&lt;="&amp;_xlpm.in,C218:C582))),A218:A582,,1)-A218+2,"")</f>
        <v>75</v>
      </c>
      <c r="K218" s="43" t="s">
        <v>21</v>
      </c>
      <c r="L218" s="43" t="s">
        <v>22</v>
      </c>
      <c r="M218" s="43">
        <f t="shared" ca="1" si="37"/>
        <v>2013</v>
      </c>
      <c r="N218" s="44" t="s">
        <v>23</v>
      </c>
      <c r="O218" s="32" t="s">
        <v>24</v>
      </c>
      <c r="P218" s="31">
        <f t="shared" si="38"/>
        <v>44778</v>
      </c>
      <c r="Q218" s="32" t="s">
        <v>19</v>
      </c>
      <c r="R218" s="31">
        <f t="shared" si="39"/>
        <v>44897</v>
      </c>
      <c r="S218" s="32" t="s">
        <v>25</v>
      </c>
      <c r="T218" s="32">
        <f t="shared" ca="1" si="40"/>
        <v>3656</v>
      </c>
      <c r="U218" s="33" t="s">
        <v>23</v>
      </c>
      <c r="V218" s="23" t="s">
        <v>24</v>
      </c>
      <c r="W218" s="22">
        <f t="shared" si="41"/>
        <v>44778</v>
      </c>
      <c r="X218" s="23" t="s">
        <v>19</v>
      </c>
      <c r="Y218" s="22">
        <f t="shared" si="42"/>
        <v>44937</v>
      </c>
      <c r="Z218" s="23" t="s">
        <v>26</v>
      </c>
      <c r="AA218" s="23">
        <f t="shared" ca="1" si="43"/>
        <v>5746</v>
      </c>
      <c r="AB218" s="24" t="s">
        <v>23</v>
      </c>
    </row>
    <row r="219" spans="1:28">
      <c r="A219" s="7">
        <f t="shared" si="46"/>
        <v>218</v>
      </c>
      <c r="B219" s="8">
        <f t="shared" si="46"/>
        <v>44779</v>
      </c>
      <c r="C219" s="6">
        <v>15</v>
      </c>
      <c r="E219" s="41" t="s">
        <v>18</v>
      </c>
      <c r="F219" s="42">
        <f t="shared" si="45"/>
        <v>44779</v>
      </c>
      <c r="G219" s="43" t="s">
        <v>19</v>
      </c>
      <c r="H219" s="42" cm="1">
        <f t="array" ref="H219">IFERROR(INDEX(B219:B583,J219),"")</f>
        <v>44853</v>
      </c>
      <c r="I219" s="43" t="s">
        <v>20</v>
      </c>
      <c r="J219" s="43" cm="1">
        <f t="array" ref="J219">IFERROR(_xlfn.XLOOKUP(2000,_xlfn.BYROW(ROW(219:583),_xlfn.LAMBDA(_xlpm.in,SUMIF(A219:A583,"&lt;="&amp;_xlpm.in,C219:C583))),A219:A583,,1)-A219+2,"")</f>
        <v>75</v>
      </c>
      <c r="K219" s="43" t="s">
        <v>21</v>
      </c>
      <c r="L219" s="43" t="s">
        <v>22</v>
      </c>
      <c r="M219" s="43">
        <f t="shared" ca="1" si="37"/>
        <v>2034</v>
      </c>
      <c r="N219" s="44" t="s">
        <v>23</v>
      </c>
      <c r="O219" s="32" t="s">
        <v>24</v>
      </c>
      <c r="P219" s="31">
        <f t="shared" si="38"/>
        <v>44779</v>
      </c>
      <c r="Q219" s="32" t="s">
        <v>19</v>
      </c>
      <c r="R219" s="31">
        <f t="shared" si="39"/>
        <v>44898</v>
      </c>
      <c r="S219" s="32" t="s">
        <v>25</v>
      </c>
      <c r="T219" s="32">
        <f t="shared" ca="1" si="40"/>
        <v>3679</v>
      </c>
      <c r="U219" s="33" t="s">
        <v>23</v>
      </c>
      <c r="V219" s="23" t="s">
        <v>24</v>
      </c>
      <c r="W219" s="22">
        <f t="shared" si="41"/>
        <v>44779</v>
      </c>
      <c r="X219" s="23" t="s">
        <v>19</v>
      </c>
      <c r="Y219" s="22">
        <f t="shared" si="42"/>
        <v>44938</v>
      </c>
      <c r="Z219" s="23" t="s">
        <v>26</v>
      </c>
      <c r="AA219" s="23">
        <f t="shared" ca="1" si="43"/>
        <v>5671</v>
      </c>
      <c r="AB219" s="24" t="s">
        <v>23</v>
      </c>
    </row>
    <row r="220" spans="1:28">
      <c r="A220" s="7">
        <f t="shared" si="46"/>
        <v>219</v>
      </c>
      <c r="B220" s="8">
        <f t="shared" si="46"/>
        <v>44780</v>
      </c>
      <c r="C220" s="6">
        <v>15</v>
      </c>
      <c r="E220" s="41" t="s">
        <v>18</v>
      </c>
      <c r="F220" s="42">
        <f t="shared" si="45"/>
        <v>44780</v>
      </c>
      <c r="G220" s="43" t="s">
        <v>19</v>
      </c>
      <c r="H220" s="42" cm="1">
        <f t="array" ref="H220">IFERROR(INDEX(B220:B584,J220),"")</f>
        <v>44853</v>
      </c>
      <c r="I220" s="43" t="s">
        <v>20</v>
      </c>
      <c r="J220" s="43" cm="1">
        <f t="array" ref="J220">IFERROR(_xlfn.XLOOKUP(2000,_xlfn.BYROW(ROW(220:584),_xlfn.LAMBDA(_xlpm.in,SUMIF(A220:A584,"&lt;="&amp;_xlpm.in,C220:C584))),A220:A584,,1)-A220+2,"")</f>
        <v>74</v>
      </c>
      <c r="K220" s="43" t="s">
        <v>21</v>
      </c>
      <c r="L220" s="43" t="s">
        <v>22</v>
      </c>
      <c r="M220" s="43">
        <f t="shared" ca="1" si="37"/>
        <v>2019</v>
      </c>
      <c r="N220" s="44" t="s">
        <v>23</v>
      </c>
      <c r="O220" s="32" t="s">
        <v>24</v>
      </c>
      <c r="P220" s="31">
        <f t="shared" si="38"/>
        <v>44780</v>
      </c>
      <c r="Q220" s="32" t="s">
        <v>19</v>
      </c>
      <c r="R220" s="31">
        <f t="shared" si="39"/>
        <v>44899</v>
      </c>
      <c r="S220" s="32" t="s">
        <v>25</v>
      </c>
      <c r="T220" s="32">
        <f t="shared" ca="1" si="40"/>
        <v>3704</v>
      </c>
      <c r="U220" s="33" t="s">
        <v>23</v>
      </c>
      <c r="V220" s="23" t="s">
        <v>24</v>
      </c>
      <c r="W220" s="22">
        <f t="shared" si="41"/>
        <v>44780</v>
      </c>
      <c r="X220" s="23" t="s">
        <v>19</v>
      </c>
      <c r="Y220" s="22">
        <f t="shared" si="42"/>
        <v>44939</v>
      </c>
      <c r="Z220" s="23" t="s">
        <v>26</v>
      </c>
      <c r="AA220" s="23">
        <f t="shared" ca="1" si="43"/>
        <v>5596</v>
      </c>
      <c r="AB220" s="24" t="s">
        <v>23</v>
      </c>
    </row>
    <row r="221" spans="1:28">
      <c r="A221" s="7">
        <f t="shared" si="46"/>
        <v>220</v>
      </c>
      <c r="B221" s="8">
        <f t="shared" si="46"/>
        <v>44781</v>
      </c>
      <c r="C221" s="6">
        <v>17</v>
      </c>
      <c r="E221" s="41" t="s">
        <v>18</v>
      </c>
      <c r="F221" s="42">
        <f t="shared" si="45"/>
        <v>44781</v>
      </c>
      <c r="G221" s="43" t="s">
        <v>19</v>
      </c>
      <c r="H221" s="42" cm="1">
        <f t="array" ref="H221">IFERROR(INDEX(B221:B585,J221),"")</f>
        <v>44853</v>
      </c>
      <c r="I221" s="43" t="s">
        <v>20</v>
      </c>
      <c r="J221" s="43" cm="1">
        <f t="array" ref="J221">IFERROR(_xlfn.XLOOKUP(2000,_xlfn.BYROW(ROW(221:585),_xlfn.LAMBDA(_xlpm.in,SUMIF(A221:A585,"&lt;="&amp;_xlpm.in,C221:C585))),A221:A585,,1)-A221+2,"")</f>
        <v>73</v>
      </c>
      <c r="K221" s="43" t="s">
        <v>21</v>
      </c>
      <c r="L221" s="43" t="s">
        <v>22</v>
      </c>
      <c r="M221" s="43">
        <f t="shared" ca="1" si="37"/>
        <v>2004</v>
      </c>
      <c r="N221" s="44" t="s">
        <v>23</v>
      </c>
      <c r="O221" s="32" t="s">
        <v>24</v>
      </c>
      <c r="P221" s="31">
        <f t="shared" si="38"/>
        <v>44781</v>
      </c>
      <c r="Q221" s="32" t="s">
        <v>19</v>
      </c>
      <c r="R221" s="31">
        <f t="shared" si="39"/>
        <v>44900</v>
      </c>
      <c r="S221" s="32" t="s">
        <v>25</v>
      </c>
      <c r="T221" s="32">
        <f t="shared" ca="1" si="40"/>
        <v>3730</v>
      </c>
      <c r="U221" s="33" t="s">
        <v>23</v>
      </c>
      <c r="V221" s="23" t="s">
        <v>24</v>
      </c>
      <c r="W221" s="22">
        <f t="shared" si="41"/>
        <v>44781</v>
      </c>
      <c r="X221" s="23" t="s">
        <v>19</v>
      </c>
      <c r="Y221" s="22">
        <f t="shared" si="42"/>
        <v>44940</v>
      </c>
      <c r="Z221" s="23" t="s">
        <v>26</v>
      </c>
      <c r="AA221" s="23">
        <f t="shared" ca="1" si="43"/>
        <v>5522</v>
      </c>
      <c r="AB221" s="24" t="s">
        <v>23</v>
      </c>
    </row>
    <row r="222" spans="1:28">
      <c r="A222" s="7">
        <f t="shared" si="46"/>
        <v>221</v>
      </c>
      <c r="B222" s="8">
        <f t="shared" si="46"/>
        <v>44782</v>
      </c>
      <c r="C222" s="6">
        <v>19</v>
      </c>
      <c r="E222" s="41" t="s">
        <v>18</v>
      </c>
      <c r="F222" s="42">
        <f t="shared" si="45"/>
        <v>44782</v>
      </c>
      <c r="G222" s="43" t="s">
        <v>19</v>
      </c>
      <c r="H222" s="42" cm="1">
        <f t="array" ref="H222">IFERROR(INDEX(B222:B586,J222),"")</f>
        <v>44854</v>
      </c>
      <c r="I222" s="43" t="s">
        <v>20</v>
      </c>
      <c r="J222" s="43" cm="1">
        <f t="array" ref="J222">IFERROR(_xlfn.XLOOKUP(2000,_xlfn.BYROW(ROW(222:586),_xlfn.LAMBDA(_xlpm.in,SUMIF(A222:A586,"&lt;="&amp;_xlpm.in,C222:C586))),A222:A586,,1)-A222+2,"")</f>
        <v>73</v>
      </c>
      <c r="K222" s="43" t="s">
        <v>21</v>
      </c>
      <c r="L222" s="43" t="s">
        <v>22</v>
      </c>
      <c r="M222" s="43">
        <f t="shared" ca="1" si="37"/>
        <v>2020</v>
      </c>
      <c r="N222" s="44" t="s">
        <v>23</v>
      </c>
      <c r="O222" s="32" t="s">
        <v>24</v>
      </c>
      <c r="P222" s="31">
        <f t="shared" si="38"/>
        <v>44782</v>
      </c>
      <c r="Q222" s="32" t="s">
        <v>19</v>
      </c>
      <c r="R222" s="31">
        <f t="shared" si="39"/>
        <v>44901</v>
      </c>
      <c r="S222" s="32" t="s">
        <v>25</v>
      </c>
      <c r="T222" s="32">
        <f t="shared" ca="1" si="40"/>
        <v>3755</v>
      </c>
      <c r="U222" s="33" t="s">
        <v>23</v>
      </c>
      <c r="V222" s="23" t="s">
        <v>24</v>
      </c>
      <c r="W222" s="22">
        <f t="shared" si="41"/>
        <v>44782</v>
      </c>
      <c r="X222" s="23" t="s">
        <v>19</v>
      </c>
      <c r="Y222" s="22">
        <f t="shared" si="42"/>
        <v>44941</v>
      </c>
      <c r="Z222" s="23" t="s">
        <v>26</v>
      </c>
      <c r="AA222" s="23">
        <f t="shared" ca="1" si="43"/>
        <v>5449</v>
      </c>
      <c r="AB222" s="24" t="s">
        <v>23</v>
      </c>
    </row>
    <row r="223" spans="1:28">
      <c r="A223" s="7">
        <f t="shared" si="46"/>
        <v>222</v>
      </c>
      <c r="B223" s="8">
        <f t="shared" si="46"/>
        <v>44783</v>
      </c>
      <c r="C223" s="6">
        <v>20</v>
      </c>
      <c r="E223" s="41" t="s">
        <v>18</v>
      </c>
      <c r="F223" s="42">
        <f t="shared" si="45"/>
        <v>44783</v>
      </c>
      <c r="G223" s="43" t="s">
        <v>19</v>
      </c>
      <c r="H223" s="42" cm="1">
        <f t="array" ref="H223">IFERROR(INDEX(B223:B587,J223),"")</f>
        <v>44854</v>
      </c>
      <c r="I223" s="43" t="s">
        <v>20</v>
      </c>
      <c r="J223" s="43" cm="1">
        <f t="array" ref="J223">IFERROR(_xlfn.XLOOKUP(2000,_xlfn.BYROW(ROW(223:587),_xlfn.LAMBDA(_xlpm.in,SUMIF(A223:A587,"&lt;="&amp;_xlpm.in,C223:C587))),A223:A587,,1)-A223+2,"")</f>
        <v>72</v>
      </c>
      <c r="K223" s="43" t="s">
        <v>21</v>
      </c>
      <c r="L223" s="43" t="s">
        <v>22</v>
      </c>
      <c r="M223" s="43">
        <f t="shared" ca="1" si="37"/>
        <v>2001</v>
      </c>
      <c r="N223" s="44" t="s">
        <v>23</v>
      </c>
      <c r="O223" s="32" t="s">
        <v>24</v>
      </c>
      <c r="P223" s="31">
        <f t="shared" si="38"/>
        <v>44783</v>
      </c>
      <c r="Q223" s="32" t="s">
        <v>19</v>
      </c>
      <c r="R223" s="31">
        <f t="shared" si="39"/>
        <v>44902</v>
      </c>
      <c r="S223" s="32" t="s">
        <v>25</v>
      </c>
      <c r="T223" s="32">
        <f t="shared" ca="1" si="40"/>
        <v>3778</v>
      </c>
      <c r="U223" s="33" t="s">
        <v>23</v>
      </c>
      <c r="V223" s="23" t="s">
        <v>24</v>
      </c>
      <c r="W223" s="22">
        <f t="shared" si="41"/>
        <v>44783</v>
      </c>
      <c r="X223" s="23" t="s">
        <v>19</v>
      </c>
      <c r="Y223" s="22">
        <f t="shared" si="42"/>
        <v>44942</v>
      </c>
      <c r="Z223" s="23" t="s">
        <v>26</v>
      </c>
      <c r="AA223" s="23">
        <f t="shared" ca="1" si="43"/>
        <v>5376</v>
      </c>
      <c r="AB223" s="24" t="s">
        <v>23</v>
      </c>
    </row>
    <row r="224" spans="1:28">
      <c r="A224" s="7">
        <f t="shared" si="46"/>
        <v>223</v>
      </c>
      <c r="B224" s="8">
        <f t="shared" si="46"/>
        <v>44784</v>
      </c>
      <c r="C224" s="6">
        <v>19</v>
      </c>
      <c r="E224" s="41" t="s">
        <v>18</v>
      </c>
      <c r="F224" s="42">
        <f t="shared" si="45"/>
        <v>44784</v>
      </c>
      <c r="G224" s="43" t="s">
        <v>19</v>
      </c>
      <c r="H224" s="42" cm="1">
        <f t="array" ref="H224">IFERROR(INDEX(B224:B588,J224),"")</f>
        <v>44855</v>
      </c>
      <c r="I224" s="43" t="s">
        <v>20</v>
      </c>
      <c r="J224" s="43" cm="1">
        <f t="array" ref="J224">IFERROR(_xlfn.XLOOKUP(2000,_xlfn.BYROW(ROW(224:588),_xlfn.LAMBDA(_xlpm.in,SUMIF(A224:A588,"&lt;="&amp;_xlpm.in,C224:C588))),A224:A588,,1)-A224+2,"")</f>
        <v>72</v>
      </c>
      <c r="K224" s="43" t="s">
        <v>21</v>
      </c>
      <c r="L224" s="43" t="s">
        <v>22</v>
      </c>
      <c r="M224" s="43">
        <f t="shared" ca="1" si="37"/>
        <v>2016</v>
      </c>
      <c r="N224" s="44" t="s">
        <v>23</v>
      </c>
      <c r="O224" s="32" t="s">
        <v>24</v>
      </c>
      <c r="P224" s="31">
        <f t="shared" si="38"/>
        <v>44784</v>
      </c>
      <c r="Q224" s="32" t="s">
        <v>19</v>
      </c>
      <c r="R224" s="31">
        <f t="shared" si="39"/>
        <v>44903</v>
      </c>
      <c r="S224" s="32" t="s">
        <v>25</v>
      </c>
      <c r="T224" s="32">
        <f t="shared" ca="1" si="40"/>
        <v>3801</v>
      </c>
      <c r="U224" s="33" t="s">
        <v>23</v>
      </c>
      <c r="V224" s="23" t="s">
        <v>24</v>
      </c>
      <c r="W224" s="22">
        <f t="shared" si="41"/>
        <v>44784</v>
      </c>
      <c r="X224" s="23" t="s">
        <v>19</v>
      </c>
      <c r="Y224" s="22">
        <f t="shared" si="42"/>
        <v>44943</v>
      </c>
      <c r="Z224" s="23" t="s">
        <v>26</v>
      </c>
      <c r="AA224" s="23">
        <f t="shared" ca="1" si="43"/>
        <v>5304</v>
      </c>
      <c r="AB224" s="24" t="s">
        <v>23</v>
      </c>
    </row>
    <row r="225" spans="1:28">
      <c r="A225" s="7">
        <f t="shared" si="46"/>
        <v>224</v>
      </c>
      <c r="B225" s="8">
        <f t="shared" si="46"/>
        <v>44785</v>
      </c>
      <c r="C225" s="6">
        <v>20</v>
      </c>
      <c r="E225" s="41" t="s">
        <v>18</v>
      </c>
      <c r="F225" s="42">
        <f t="shared" si="45"/>
        <v>44785</v>
      </c>
      <c r="G225" s="43" t="s">
        <v>19</v>
      </c>
      <c r="H225" s="42" cm="1">
        <f t="array" ref="H225">IFERROR(INDEX(B225:B589,J225),"")</f>
        <v>44856</v>
      </c>
      <c r="I225" s="43" t="s">
        <v>20</v>
      </c>
      <c r="J225" s="43" cm="1">
        <f t="array" ref="J225">IFERROR(_xlfn.XLOOKUP(2000,_xlfn.BYROW(ROW(225:589),_xlfn.LAMBDA(_xlpm.in,SUMIF(A225:A589,"&lt;="&amp;_xlpm.in,C225:C589))),A225:A589,,1)-A225+2,"")</f>
        <v>72</v>
      </c>
      <c r="K225" s="43" t="s">
        <v>21</v>
      </c>
      <c r="L225" s="43" t="s">
        <v>22</v>
      </c>
      <c r="M225" s="43">
        <f t="shared" ca="1" si="37"/>
        <v>2029</v>
      </c>
      <c r="N225" s="44" t="s">
        <v>23</v>
      </c>
      <c r="O225" s="32" t="s">
        <v>24</v>
      </c>
      <c r="P225" s="31">
        <f t="shared" si="38"/>
        <v>44785</v>
      </c>
      <c r="Q225" s="32" t="s">
        <v>19</v>
      </c>
      <c r="R225" s="31">
        <f t="shared" si="39"/>
        <v>44904</v>
      </c>
      <c r="S225" s="32" t="s">
        <v>25</v>
      </c>
      <c r="T225" s="32">
        <f t="shared" ca="1" si="40"/>
        <v>3824</v>
      </c>
      <c r="U225" s="33" t="s">
        <v>23</v>
      </c>
      <c r="V225" s="23" t="s">
        <v>24</v>
      </c>
      <c r="W225" s="22">
        <f t="shared" si="41"/>
        <v>44785</v>
      </c>
      <c r="X225" s="23" t="s">
        <v>19</v>
      </c>
      <c r="Y225" s="22">
        <f t="shared" si="42"/>
        <v>44944</v>
      </c>
      <c r="Z225" s="23" t="s">
        <v>26</v>
      </c>
      <c r="AA225" s="23">
        <f t="shared" ca="1" si="43"/>
        <v>5232</v>
      </c>
      <c r="AB225" s="24" t="s">
        <v>23</v>
      </c>
    </row>
    <row r="226" spans="1:28">
      <c r="A226" s="7">
        <f t="shared" si="46"/>
        <v>225</v>
      </c>
      <c r="B226" s="8">
        <f t="shared" si="46"/>
        <v>44786</v>
      </c>
      <c r="C226" s="6">
        <v>19</v>
      </c>
      <c r="E226" s="41" t="s">
        <v>18</v>
      </c>
      <c r="F226" s="42">
        <f t="shared" si="45"/>
        <v>44786</v>
      </c>
      <c r="G226" s="43" t="s">
        <v>19</v>
      </c>
      <c r="H226" s="42" cm="1">
        <f t="array" ref="H226">IFERROR(INDEX(B226:B590,J226),"")</f>
        <v>44856</v>
      </c>
      <c r="I226" s="43" t="s">
        <v>20</v>
      </c>
      <c r="J226" s="43" cm="1">
        <f t="array" ref="J226">IFERROR(_xlfn.XLOOKUP(2000,_xlfn.BYROW(ROW(226:590),_xlfn.LAMBDA(_xlpm.in,SUMIF(A226:A590,"&lt;="&amp;_xlpm.in,C226:C590))),A226:A590,,1)-A226+2,"")</f>
        <v>71</v>
      </c>
      <c r="K226" s="43" t="s">
        <v>21</v>
      </c>
      <c r="L226" s="43" t="s">
        <v>22</v>
      </c>
      <c r="M226" s="43">
        <f t="shared" ca="1" si="37"/>
        <v>2009</v>
      </c>
      <c r="N226" s="44" t="s">
        <v>23</v>
      </c>
      <c r="O226" s="32" t="s">
        <v>24</v>
      </c>
      <c r="P226" s="31">
        <f t="shared" si="38"/>
        <v>44786</v>
      </c>
      <c r="Q226" s="32" t="s">
        <v>19</v>
      </c>
      <c r="R226" s="31">
        <f t="shared" si="39"/>
        <v>44905</v>
      </c>
      <c r="S226" s="32" t="s">
        <v>25</v>
      </c>
      <c r="T226" s="32">
        <f t="shared" ca="1" si="40"/>
        <v>3847</v>
      </c>
      <c r="U226" s="33" t="s">
        <v>23</v>
      </c>
      <c r="V226" s="23" t="s">
        <v>24</v>
      </c>
      <c r="W226" s="22">
        <f t="shared" si="41"/>
        <v>44786</v>
      </c>
      <c r="X226" s="23" t="s">
        <v>19</v>
      </c>
      <c r="Y226" s="22">
        <f t="shared" si="42"/>
        <v>44945</v>
      </c>
      <c r="Z226" s="23" t="s">
        <v>26</v>
      </c>
      <c r="AA226" s="23">
        <f t="shared" ca="1" si="43"/>
        <v>5160</v>
      </c>
      <c r="AB226" s="24" t="s">
        <v>23</v>
      </c>
    </row>
    <row r="227" spans="1:28">
      <c r="A227" s="7">
        <f t="shared" si="46"/>
        <v>226</v>
      </c>
      <c r="B227" s="8">
        <f t="shared" si="46"/>
        <v>44787</v>
      </c>
      <c r="C227" s="6">
        <v>20</v>
      </c>
      <c r="E227" s="41" t="s">
        <v>18</v>
      </c>
      <c r="F227" s="42">
        <f t="shared" si="45"/>
        <v>44787</v>
      </c>
      <c r="G227" s="43" t="s">
        <v>19</v>
      </c>
      <c r="H227" s="42" cm="1">
        <f t="array" ref="H227">IFERROR(INDEX(B227:B591,J227),"")</f>
        <v>44857</v>
      </c>
      <c r="I227" s="43" t="s">
        <v>20</v>
      </c>
      <c r="J227" s="43" cm="1">
        <f t="array" ref="J227">IFERROR(_xlfn.XLOOKUP(2000,_xlfn.BYROW(ROW(227:591),_xlfn.LAMBDA(_xlpm.in,SUMIF(A227:A591,"&lt;="&amp;_xlpm.in,C227:C591))),A227:A591,,1)-A227+2,"")</f>
        <v>71</v>
      </c>
      <c r="K227" s="43" t="s">
        <v>21</v>
      </c>
      <c r="L227" s="43" t="s">
        <v>22</v>
      </c>
      <c r="M227" s="43">
        <f t="shared" ca="1" si="37"/>
        <v>2021</v>
      </c>
      <c r="N227" s="44" t="s">
        <v>23</v>
      </c>
      <c r="O227" s="32" t="s">
        <v>24</v>
      </c>
      <c r="P227" s="31">
        <f t="shared" si="38"/>
        <v>44787</v>
      </c>
      <c r="Q227" s="32" t="s">
        <v>19</v>
      </c>
      <c r="R227" s="31">
        <f t="shared" si="39"/>
        <v>44906</v>
      </c>
      <c r="S227" s="32" t="s">
        <v>25</v>
      </c>
      <c r="T227" s="32">
        <f t="shared" ca="1" si="40"/>
        <v>3870</v>
      </c>
      <c r="U227" s="33" t="s">
        <v>23</v>
      </c>
      <c r="V227" s="23" t="s">
        <v>24</v>
      </c>
      <c r="W227" s="22">
        <f t="shared" si="41"/>
        <v>44787</v>
      </c>
      <c r="X227" s="23" t="s">
        <v>19</v>
      </c>
      <c r="Y227" s="22">
        <f t="shared" si="42"/>
        <v>44946</v>
      </c>
      <c r="Z227" s="23" t="s">
        <v>26</v>
      </c>
      <c r="AA227" s="23">
        <f t="shared" ca="1" si="43"/>
        <v>5089</v>
      </c>
      <c r="AB227" s="24" t="s">
        <v>23</v>
      </c>
    </row>
    <row r="228" spans="1:28">
      <c r="A228" s="7">
        <f t="shared" ref="A228:B243" si="47">A227+1</f>
        <v>227</v>
      </c>
      <c r="B228" s="8">
        <f t="shared" si="47"/>
        <v>44788</v>
      </c>
      <c r="C228" s="6">
        <v>22</v>
      </c>
      <c r="E228" s="41" t="s">
        <v>18</v>
      </c>
      <c r="F228" s="42">
        <f t="shared" si="45"/>
        <v>44788</v>
      </c>
      <c r="G228" s="43" t="s">
        <v>19</v>
      </c>
      <c r="H228" s="42" cm="1">
        <f t="array" ref="H228">IFERROR(INDEX(B228:B592,J228),"")</f>
        <v>44857</v>
      </c>
      <c r="I228" s="43" t="s">
        <v>20</v>
      </c>
      <c r="J228" s="43" cm="1">
        <f t="array" ref="J228">IFERROR(_xlfn.XLOOKUP(2000,_xlfn.BYROW(ROW(228:592),_xlfn.LAMBDA(_xlpm.in,SUMIF(A228:A592,"&lt;="&amp;_xlpm.in,C228:C592))),A228:A592,,1)-A228+2,"")</f>
        <v>70</v>
      </c>
      <c r="K228" s="43" t="s">
        <v>21</v>
      </c>
      <c r="L228" s="43" t="s">
        <v>22</v>
      </c>
      <c r="M228" s="43">
        <f t="shared" ca="1" si="37"/>
        <v>2001</v>
      </c>
      <c r="N228" s="44" t="s">
        <v>23</v>
      </c>
      <c r="O228" s="32" t="s">
        <v>24</v>
      </c>
      <c r="P228" s="31">
        <f t="shared" si="38"/>
        <v>44788</v>
      </c>
      <c r="Q228" s="32" t="s">
        <v>19</v>
      </c>
      <c r="R228" s="31">
        <f t="shared" si="39"/>
        <v>44907</v>
      </c>
      <c r="S228" s="32" t="s">
        <v>25</v>
      </c>
      <c r="T228" s="32">
        <f t="shared" ca="1" si="40"/>
        <v>3891</v>
      </c>
      <c r="U228" s="33" t="s">
        <v>23</v>
      </c>
      <c r="V228" s="23" t="s">
        <v>24</v>
      </c>
      <c r="W228" s="22">
        <f t="shared" si="41"/>
        <v>44788</v>
      </c>
      <c r="X228" s="23" t="s">
        <v>19</v>
      </c>
      <c r="Y228" s="22">
        <f t="shared" si="42"/>
        <v>44947</v>
      </c>
      <c r="Z228" s="23" t="s">
        <v>26</v>
      </c>
      <c r="AA228" s="23">
        <f t="shared" ca="1" si="43"/>
        <v>5018</v>
      </c>
      <c r="AB228" s="24" t="s">
        <v>23</v>
      </c>
    </row>
    <row r="229" spans="1:28">
      <c r="A229" s="7">
        <f t="shared" si="47"/>
        <v>228</v>
      </c>
      <c r="B229" s="8">
        <f t="shared" si="47"/>
        <v>44789</v>
      </c>
      <c r="C229" s="6">
        <v>22</v>
      </c>
      <c r="E229" s="41" t="s">
        <v>18</v>
      </c>
      <c r="F229" s="42">
        <f t="shared" si="45"/>
        <v>44789</v>
      </c>
      <c r="G229" s="43" t="s">
        <v>19</v>
      </c>
      <c r="H229" s="42" cm="1">
        <f t="array" ref="H229">IFERROR(INDEX(B229:B593,J229),"")</f>
        <v>44858</v>
      </c>
      <c r="I229" s="43" t="s">
        <v>20</v>
      </c>
      <c r="J229" s="43" cm="1">
        <f t="array" ref="J229">IFERROR(_xlfn.XLOOKUP(2000,_xlfn.BYROW(ROW(229:593),_xlfn.LAMBDA(_xlpm.in,SUMIF(A229:A593,"&lt;="&amp;_xlpm.in,C229:C593))),A229:A593,,1)-A229+2,"")</f>
        <v>70</v>
      </c>
      <c r="K229" s="43" t="s">
        <v>21</v>
      </c>
      <c r="L229" s="43" t="s">
        <v>22</v>
      </c>
      <c r="M229" s="43">
        <f t="shared" ca="1" si="37"/>
        <v>2012</v>
      </c>
      <c r="N229" s="44" t="s">
        <v>23</v>
      </c>
      <c r="O229" s="32" t="s">
        <v>24</v>
      </c>
      <c r="P229" s="31">
        <f t="shared" si="38"/>
        <v>44789</v>
      </c>
      <c r="Q229" s="32" t="s">
        <v>19</v>
      </c>
      <c r="R229" s="31">
        <f t="shared" si="39"/>
        <v>44908</v>
      </c>
      <c r="S229" s="32" t="s">
        <v>25</v>
      </c>
      <c r="T229" s="32">
        <f t="shared" ca="1" si="40"/>
        <v>3910</v>
      </c>
      <c r="U229" s="33" t="s">
        <v>23</v>
      </c>
      <c r="V229" s="23" t="s">
        <v>24</v>
      </c>
      <c r="W229" s="22">
        <f t="shared" si="41"/>
        <v>44789</v>
      </c>
      <c r="X229" s="23" t="s">
        <v>19</v>
      </c>
      <c r="Y229" s="22">
        <f t="shared" si="42"/>
        <v>44948</v>
      </c>
      <c r="Z229" s="23" t="s">
        <v>26</v>
      </c>
      <c r="AA229" s="23">
        <f t="shared" ca="1" si="43"/>
        <v>4948</v>
      </c>
      <c r="AB229" s="24" t="s">
        <v>23</v>
      </c>
    </row>
    <row r="230" spans="1:28">
      <c r="A230" s="7">
        <f t="shared" si="47"/>
        <v>229</v>
      </c>
      <c r="B230" s="8">
        <f t="shared" si="47"/>
        <v>44790</v>
      </c>
      <c r="C230" s="6">
        <v>20</v>
      </c>
      <c r="E230" s="41" t="s">
        <v>18</v>
      </c>
      <c r="F230" s="42">
        <f t="shared" si="45"/>
        <v>44790</v>
      </c>
      <c r="G230" s="43" t="s">
        <v>19</v>
      </c>
      <c r="H230" s="42" cm="1">
        <f t="array" ref="H230">IFERROR(INDEX(B230:B594,J230),"")</f>
        <v>44859</v>
      </c>
      <c r="I230" s="43" t="s">
        <v>20</v>
      </c>
      <c r="J230" s="43" cm="1">
        <f t="array" ref="J230">IFERROR(_xlfn.XLOOKUP(2000,_xlfn.BYROW(ROW(230:594),_xlfn.LAMBDA(_xlpm.in,SUMIF(A230:A594,"&lt;="&amp;_xlpm.in,C230:C594))),A230:A594,,1)-A230+2,"")</f>
        <v>70</v>
      </c>
      <c r="K230" s="43" t="s">
        <v>21</v>
      </c>
      <c r="L230" s="43" t="s">
        <v>22</v>
      </c>
      <c r="M230" s="43">
        <f t="shared" ca="1" si="37"/>
        <v>2024</v>
      </c>
      <c r="N230" s="44" t="s">
        <v>23</v>
      </c>
      <c r="O230" s="32" t="s">
        <v>24</v>
      </c>
      <c r="P230" s="31">
        <f t="shared" si="38"/>
        <v>44790</v>
      </c>
      <c r="Q230" s="32" t="s">
        <v>19</v>
      </c>
      <c r="R230" s="31">
        <f t="shared" si="39"/>
        <v>44909</v>
      </c>
      <c r="S230" s="32" t="s">
        <v>25</v>
      </c>
      <c r="T230" s="32">
        <f t="shared" ca="1" si="40"/>
        <v>3928</v>
      </c>
      <c r="U230" s="33" t="s">
        <v>23</v>
      </c>
      <c r="V230" s="23" t="s">
        <v>24</v>
      </c>
      <c r="W230" s="22">
        <f t="shared" si="41"/>
        <v>44790</v>
      </c>
      <c r="X230" s="23" t="s">
        <v>19</v>
      </c>
      <c r="Y230" s="22">
        <f t="shared" si="42"/>
        <v>44949</v>
      </c>
      <c r="Z230" s="23" t="s">
        <v>26</v>
      </c>
      <c r="AA230" s="23">
        <f t="shared" ca="1" si="43"/>
        <v>4878</v>
      </c>
      <c r="AB230" s="24" t="s">
        <v>23</v>
      </c>
    </row>
    <row r="231" spans="1:28">
      <c r="A231" s="7">
        <f t="shared" si="47"/>
        <v>230</v>
      </c>
      <c r="B231" s="8">
        <f t="shared" si="47"/>
        <v>44791</v>
      </c>
      <c r="C231" s="6">
        <v>21</v>
      </c>
      <c r="E231" s="41" t="s">
        <v>18</v>
      </c>
      <c r="F231" s="42">
        <f t="shared" si="45"/>
        <v>44791</v>
      </c>
      <c r="G231" s="43" t="s">
        <v>19</v>
      </c>
      <c r="H231" s="42" cm="1">
        <f t="array" ref="H231">IFERROR(INDEX(B231:B595,J231),"")</f>
        <v>44859</v>
      </c>
      <c r="I231" s="43" t="s">
        <v>20</v>
      </c>
      <c r="J231" s="43" cm="1">
        <f t="array" ref="J231">IFERROR(_xlfn.XLOOKUP(2000,_xlfn.BYROW(ROW(231:595),_xlfn.LAMBDA(_xlpm.in,SUMIF(A231:A595,"&lt;="&amp;_xlpm.in,C231:C595))),A231:A595,,1)-A231+2,"")</f>
        <v>69</v>
      </c>
      <c r="K231" s="43" t="s">
        <v>21</v>
      </c>
      <c r="L231" s="43" t="s">
        <v>22</v>
      </c>
      <c r="M231" s="43">
        <f t="shared" ca="1" si="37"/>
        <v>2004</v>
      </c>
      <c r="N231" s="44" t="s">
        <v>23</v>
      </c>
      <c r="O231" s="32" t="s">
        <v>24</v>
      </c>
      <c r="P231" s="31">
        <f t="shared" si="38"/>
        <v>44791</v>
      </c>
      <c r="Q231" s="32" t="s">
        <v>19</v>
      </c>
      <c r="R231" s="31">
        <f t="shared" si="39"/>
        <v>44910</v>
      </c>
      <c r="S231" s="32" t="s">
        <v>25</v>
      </c>
      <c r="T231" s="32">
        <f t="shared" ca="1" si="40"/>
        <v>3949</v>
      </c>
      <c r="U231" s="33" t="s">
        <v>23</v>
      </c>
      <c r="V231" s="23" t="s">
        <v>24</v>
      </c>
      <c r="W231" s="22">
        <f t="shared" si="41"/>
        <v>44791</v>
      </c>
      <c r="X231" s="23" t="s">
        <v>19</v>
      </c>
      <c r="Y231" s="22">
        <f t="shared" si="42"/>
        <v>44950</v>
      </c>
      <c r="Z231" s="23" t="s">
        <v>26</v>
      </c>
      <c r="AA231" s="23">
        <f t="shared" ca="1" si="43"/>
        <v>4808</v>
      </c>
      <c r="AB231" s="24" t="s">
        <v>23</v>
      </c>
    </row>
    <row r="232" spans="1:28">
      <c r="A232" s="7">
        <f t="shared" si="47"/>
        <v>231</v>
      </c>
      <c r="B232" s="8">
        <f t="shared" si="47"/>
        <v>44792</v>
      </c>
      <c r="C232" s="6">
        <v>22</v>
      </c>
      <c r="E232" s="41" t="s">
        <v>18</v>
      </c>
      <c r="F232" s="42">
        <f t="shared" si="45"/>
        <v>44792</v>
      </c>
      <c r="G232" s="43" t="s">
        <v>19</v>
      </c>
      <c r="H232" s="42" cm="1">
        <f t="array" ref="H232">IFERROR(INDEX(B232:B596,J232),"")</f>
        <v>44860</v>
      </c>
      <c r="I232" s="43" t="s">
        <v>20</v>
      </c>
      <c r="J232" s="43" cm="1">
        <f t="array" ref="J232">IFERROR(_xlfn.XLOOKUP(2000,_xlfn.BYROW(ROW(232:596),_xlfn.LAMBDA(_xlpm.in,SUMIF(A232:A596,"&lt;="&amp;_xlpm.in,C232:C596))),A232:A596,,1)-A232+2,"")</f>
        <v>69</v>
      </c>
      <c r="K232" s="43" t="s">
        <v>21</v>
      </c>
      <c r="L232" s="43" t="s">
        <v>22</v>
      </c>
      <c r="M232" s="43">
        <f t="shared" ca="1" si="37"/>
        <v>2017</v>
      </c>
      <c r="N232" s="44" t="s">
        <v>23</v>
      </c>
      <c r="O232" s="32" t="s">
        <v>24</v>
      </c>
      <c r="P232" s="31">
        <f t="shared" si="38"/>
        <v>44792</v>
      </c>
      <c r="Q232" s="32" t="s">
        <v>19</v>
      </c>
      <c r="R232" s="31">
        <f t="shared" si="39"/>
        <v>44911</v>
      </c>
      <c r="S232" s="32" t="s">
        <v>25</v>
      </c>
      <c r="T232" s="32">
        <f t="shared" ca="1" si="40"/>
        <v>3971</v>
      </c>
      <c r="U232" s="33" t="s">
        <v>23</v>
      </c>
      <c r="V232" s="23" t="s">
        <v>24</v>
      </c>
      <c r="W232" s="22">
        <f t="shared" si="41"/>
        <v>44792</v>
      </c>
      <c r="X232" s="23" t="s">
        <v>19</v>
      </c>
      <c r="Y232" s="22">
        <f t="shared" si="42"/>
        <v>44951</v>
      </c>
      <c r="Z232" s="23" t="s">
        <v>26</v>
      </c>
      <c r="AA232" s="23">
        <f t="shared" ca="1" si="43"/>
        <v>4739</v>
      </c>
      <c r="AB232" s="24" t="s">
        <v>23</v>
      </c>
    </row>
    <row r="233" spans="1:28">
      <c r="A233" s="7">
        <f t="shared" si="47"/>
        <v>232</v>
      </c>
      <c r="B233" s="8">
        <f t="shared" si="47"/>
        <v>44793</v>
      </c>
      <c r="C233" s="6">
        <v>23</v>
      </c>
      <c r="E233" s="41" t="s">
        <v>18</v>
      </c>
      <c r="F233" s="42">
        <f t="shared" si="45"/>
        <v>44793</v>
      </c>
      <c r="G233" s="43" t="s">
        <v>19</v>
      </c>
      <c r="H233" s="42" cm="1">
        <f t="array" ref="H233">IFERROR(INDEX(B233:B597,J233),"")</f>
        <v>44861</v>
      </c>
      <c r="I233" s="43" t="s">
        <v>20</v>
      </c>
      <c r="J233" s="43" cm="1">
        <f t="array" ref="J233">IFERROR(_xlfn.XLOOKUP(2000,_xlfn.BYROW(ROW(233:597),_xlfn.LAMBDA(_xlpm.in,SUMIF(A233:A597,"&lt;="&amp;_xlpm.in,C233:C597))),A233:A597,,1)-A233+2,"")</f>
        <v>69</v>
      </c>
      <c r="K233" s="43" t="s">
        <v>21</v>
      </c>
      <c r="L233" s="43" t="s">
        <v>22</v>
      </c>
      <c r="M233" s="43">
        <f t="shared" ca="1" si="37"/>
        <v>2031</v>
      </c>
      <c r="N233" s="44" t="s">
        <v>23</v>
      </c>
      <c r="O233" s="32" t="s">
        <v>24</v>
      </c>
      <c r="P233" s="31">
        <f t="shared" si="38"/>
        <v>44793</v>
      </c>
      <c r="Q233" s="32" t="s">
        <v>19</v>
      </c>
      <c r="R233" s="31">
        <f t="shared" si="39"/>
        <v>44912</v>
      </c>
      <c r="S233" s="32" t="s">
        <v>25</v>
      </c>
      <c r="T233" s="32">
        <f t="shared" ca="1" si="40"/>
        <v>3988</v>
      </c>
      <c r="U233" s="33" t="s">
        <v>23</v>
      </c>
      <c r="V233" s="23" t="s">
        <v>24</v>
      </c>
      <c r="W233" s="22">
        <f t="shared" si="41"/>
        <v>44793</v>
      </c>
      <c r="X233" s="23" t="s">
        <v>19</v>
      </c>
      <c r="Y233" s="22">
        <f t="shared" si="42"/>
        <v>44952</v>
      </c>
      <c r="Z233" s="23" t="s">
        <v>26</v>
      </c>
      <c r="AA233" s="23">
        <f t="shared" ca="1" si="43"/>
        <v>4670</v>
      </c>
      <c r="AB233" s="24" t="s">
        <v>23</v>
      </c>
    </row>
    <row r="234" spans="1:28">
      <c r="A234" s="7">
        <f t="shared" si="47"/>
        <v>233</v>
      </c>
      <c r="B234" s="8">
        <f t="shared" si="47"/>
        <v>44794</v>
      </c>
      <c r="C234" s="6">
        <v>20</v>
      </c>
      <c r="E234" s="41" t="s">
        <v>18</v>
      </c>
      <c r="F234" s="42">
        <f t="shared" si="45"/>
        <v>44794</v>
      </c>
      <c r="G234" s="43" t="s">
        <v>19</v>
      </c>
      <c r="H234" s="42" cm="1">
        <f t="array" ref="H234">IFERROR(INDEX(B234:B598,J234),"")</f>
        <v>44861</v>
      </c>
      <c r="I234" s="43" t="s">
        <v>20</v>
      </c>
      <c r="J234" s="43" cm="1">
        <f t="array" ref="J234">IFERROR(_xlfn.XLOOKUP(2000,_xlfn.BYROW(ROW(234:598),_xlfn.LAMBDA(_xlpm.in,SUMIF(A234:A598,"&lt;="&amp;_xlpm.in,C234:C598))),A234:A598,,1)-A234+2,"")</f>
        <v>68</v>
      </c>
      <c r="K234" s="43" t="s">
        <v>21</v>
      </c>
      <c r="L234" s="43" t="s">
        <v>22</v>
      </c>
      <c r="M234" s="43">
        <f t="shared" ca="1" si="37"/>
        <v>2008</v>
      </c>
      <c r="N234" s="44" t="s">
        <v>23</v>
      </c>
      <c r="O234" s="32" t="s">
        <v>24</v>
      </c>
      <c r="P234" s="31">
        <f t="shared" si="38"/>
        <v>44794</v>
      </c>
      <c r="Q234" s="32" t="s">
        <v>19</v>
      </c>
      <c r="R234" s="31">
        <f t="shared" si="39"/>
        <v>44913</v>
      </c>
      <c r="S234" s="32" t="s">
        <v>25</v>
      </c>
      <c r="T234" s="32">
        <f t="shared" ca="1" si="40"/>
        <v>3997</v>
      </c>
      <c r="U234" s="33" t="s">
        <v>23</v>
      </c>
      <c r="V234" s="23" t="s">
        <v>24</v>
      </c>
      <c r="W234" s="22">
        <f t="shared" si="41"/>
        <v>44794</v>
      </c>
      <c r="X234" s="23" t="s">
        <v>19</v>
      </c>
      <c r="Y234" s="22">
        <f t="shared" si="42"/>
        <v>44953</v>
      </c>
      <c r="Z234" s="23" t="s">
        <v>26</v>
      </c>
      <c r="AA234" s="23">
        <f t="shared" ca="1" si="43"/>
        <v>4601</v>
      </c>
      <c r="AB234" s="24" t="s">
        <v>23</v>
      </c>
    </row>
    <row r="235" spans="1:28">
      <c r="A235" s="7">
        <f t="shared" si="47"/>
        <v>234</v>
      </c>
      <c r="B235" s="8">
        <f t="shared" si="47"/>
        <v>44795</v>
      </c>
      <c r="C235" s="6">
        <v>22</v>
      </c>
      <c r="E235" s="41" t="s">
        <v>18</v>
      </c>
      <c r="F235" s="42">
        <f t="shared" si="45"/>
        <v>44795</v>
      </c>
      <c r="G235" s="43" t="s">
        <v>19</v>
      </c>
      <c r="H235" s="42" cm="1">
        <f t="array" ref="H235">IFERROR(INDEX(B235:B599,J235),"")</f>
        <v>44862</v>
      </c>
      <c r="I235" s="43" t="s">
        <v>20</v>
      </c>
      <c r="J235" s="43" cm="1">
        <f t="array" ref="J235">IFERROR(_xlfn.XLOOKUP(2000,_xlfn.BYROW(ROW(235:599),_xlfn.LAMBDA(_xlpm.in,SUMIF(A235:A599,"&lt;="&amp;_xlpm.in,C235:C599))),A235:A599,,1)-A235+2,"")</f>
        <v>68</v>
      </c>
      <c r="K235" s="43" t="s">
        <v>21</v>
      </c>
      <c r="L235" s="43" t="s">
        <v>22</v>
      </c>
      <c r="M235" s="43">
        <f t="shared" ca="1" si="37"/>
        <v>2026</v>
      </c>
      <c r="N235" s="44" t="s">
        <v>23</v>
      </c>
      <c r="O235" s="32" t="s">
        <v>24</v>
      </c>
      <c r="P235" s="31">
        <f t="shared" si="38"/>
        <v>44795</v>
      </c>
      <c r="Q235" s="32" t="s">
        <v>19</v>
      </c>
      <c r="R235" s="31">
        <f t="shared" si="39"/>
        <v>44914</v>
      </c>
      <c r="S235" s="32" t="s">
        <v>25</v>
      </c>
      <c r="T235" s="32">
        <f t="shared" ca="1" si="40"/>
        <v>4008</v>
      </c>
      <c r="U235" s="33" t="s">
        <v>23</v>
      </c>
      <c r="V235" s="23" t="s">
        <v>24</v>
      </c>
      <c r="W235" s="22">
        <f t="shared" si="41"/>
        <v>44795</v>
      </c>
      <c r="X235" s="23" t="s">
        <v>19</v>
      </c>
      <c r="Y235" s="22">
        <f t="shared" si="42"/>
        <v>44954</v>
      </c>
      <c r="Z235" s="23" t="s">
        <v>26</v>
      </c>
      <c r="AA235" s="23">
        <f t="shared" ca="1" si="43"/>
        <v>4533</v>
      </c>
      <c r="AB235" s="24" t="s">
        <v>23</v>
      </c>
    </row>
    <row r="236" spans="1:28">
      <c r="A236" s="7">
        <f t="shared" si="47"/>
        <v>235</v>
      </c>
      <c r="B236" s="8">
        <f t="shared" si="47"/>
        <v>44796</v>
      </c>
      <c r="C236" s="6">
        <v>23</v>
      </c>
      <c r="E236" s="41" t="s">
        <v>18</v>
      </c>
      <c r="F236" s="42">
        <f t="shared" si="45"/>
        <v>44796</v>
      </c>
      <c r="G236" s="43" t="s">
        <v>19</v>
      </c>
      <c r="H236" s="42" cm="1">
        <f t="array" ref="H236">IFERROR(INDEX(B236:B600,J236),"")</f>
        <v>44862</v>
      </c>
      <c r="I236" s="43" t="s">
        <v>20</v>
      </c>
      <c r="J236" s="43" cm="1">
        <f t="array" ref="J236">IFERROR(_xlfn.XLOOKUP(2000,_xlfn.BYROW(ROW(236:600),_xlfn.LAMBDA(_xlpm.in,SUMIF(A236:A600,"&lt;="&amp;_xlpm.in,C236:C600))),A236:A600,,1)-A236+2,"")</f>
        <v>67</v>
      </c>
      <c r="K236" s="43" t="s">
        <v>21</v>
      </c>
      <c r="L236" s="43" t="s">
        <v>22</v>
      </c>
      <c r="M236" s="43">
        <f t="shared" ca="1" si="37"/>
        <v>2004</v>
      </c>
      <c r="N236" s="44" t="s">
        <v>23</v>
      </c>
      <c r="O236" s="32" t="s">
        <v>24</v>
      </c>
      <c r="P236" s="31">
        <f t="shared" si="38"/>
        <v>44796</v>
      </c>
      <c r="Q236" s="32" t="s">
        <v>19</v>
      </c>
      <c r="R236" s="31">
        <f t="shared" si="39"/>
        <v>44915</v>
      </c>
      <c r="S236" s="32" t="s">
        <v>25</v>
      </c>
      <c r="T236" s="32">
        <f t="shared" ca="1" si="40"/>
        <v>4018</v>
      </c>
      <c r="U236" s="33" t="s">
        <v>23</v>
      </c>
      <c r="V236" s="23" t="s">
        <v>24</v>
      </c>
      <c r="W236" s="22">
        <f t="shared" si="41"/>
        <v>44796</v>
      </c>
      <c r="X236" s="23" t="s">
        <v>19</v>
      </c>
      <c r="Y236" s="22">
        <f t="shared" si="42"/>
        <v>44955</v>
      </c>
      <c r="Z236" s="23" t="s">
        <v>26</v>
      </c>
      <c r="AA236" s="23">
        <f t="shared" ca="1" si="43"/>
        <v>4465</v>
      </c>
      <c r="AB236" s="24" t="s">
        <v>23</v>
      </c>
    </row>
    <row r="237" spans="1:28">
      <c r="A237" s="7">
        <f t="shared" si="47"/>
        <v>236</v>
      </c>
      <c r="B237" s="8">
        <f t="shared" si="47"/>
        <v>44797</v>
      </c>
      <c r="C237" s="6">
        <v>24</v>
      </c>
      <c r="E237" s="41" t="s">
        <v>18</v>
      </c>
      <c r="F237" s="42">
        <f t="shared" si="45"/>
        <v>44797</v>
      </c>
      <c r="G237" s="43" t="s">
        <v>19</v>
      </c>
      <c r="H237" s="42" cm="1">
        <f t="array" ref="H237">IFERROR(INDEX(B237:B601,J237),"")</f>
        <v>44863</v>
      </c>
      <c r="I237" s="43" t="s">
        <v>20</v>
      </c>
      <c r="J237" s="43" cm="1">
        <f t="array" ref="J237">IFERROR(_xlfn.XLOOKUP(2000,_xlfn.BYROW(ROW(237:601),_xlfn.LAMBDA(_xlpm.in,SUMIF(A237:A601,"&lt;="&amp;_xlpm.in,C237:C601))),A237:A601,,1)-A237+2,"")</f>
        <v>67</v>
      </c>
      <c r="K237" s="43" t="s">
        <v>21</v>
      </c>
      <c r="L237" s="43" t="s">
        <v>22</v>
      </c>
      <c r="M237" s="43">
        <f t="shared" ca="1" si="37"/>
        <v>2021</v>
      </c>
      <c r="N237" s="44" t="s">
        <v>23</v>
      </c>
      <c r="O237" s="32" t="s">
        <v>24</v>
      </c>
      <c r="P237" s="31">
        <f t="shared" si="38"/>
        <v>44797</v>
      </c>
      <c r="Q237" s="32" t="s">
        <v>19</v>
      </c>
      <c r="R237" s="31">
        <f t="shared" si="39"/>
        <v>44916</v>
      </c>
      <c r="S237" s="32" t="s">
        <v>25</v>
      </c>
      <c r="T237" s="32">
        <f t="shared" ca="1" si="40"/>
        <v>4025</v>
      </c>
      <c r="U237" s="33" t="s">
        <v>23</v>
      </c>
      <c r="V237" s="23" t="s">
        <v>24</v>
      </c>
      <c r="W237" s="22">
        <f t="shared" si="41"/>
        <v>44797</v>
      </c>
      <c r="X237" s="23" t="s">
        <v>19</v>
      </c>
      <c r="Y237" s="22">
        <f t="shared" si="42"/>
        <v>44956</v>
      </c>
      <c r="Z237" s="23" t="s">
        <v>26</v>
      </c>
      <c r="AA237" s="23">
        <f t="shared" ca="1" si="43"/>
        <v>4398</v>
      </c>
      <c r="AB237" s="24" t="s">
        <v>23</v>
      </c>
    </row>
    <row r="238" spans="1:28">
      <c r="A238" s="7">
        <f t="shared" si="47"/>
        <v>237</v>
      </c>
      <c r="B238" s="8">
        <f t="shared" si="47"/>
        <v>44798</v>
      </c>
      <c r="C238" s="6">
        <v>20</v>
      </c>
      <c r="E238" s="41" t="s">
        <v>18</v>
      </c>
      <c r="F238" s="42">
        <f t="shared" si="45"/>
        <v>44798</v>
      </c>
      <c r="G238" s="43" t="s">
        <v>19</v>
      </c>
      <c r="H238" s="42" cm="1">
        <f t="array" ref="H238">IFERROR(INDEX(B238:B602,J238),"")</f>
        <v>44864</v>
      </c>
      <c r="I238" s="43" t="s">
        <v>20</v>
      </c>
      <c r="J238" s="43" cm="1">
        <f t="array" ref="J238">IFERROR(_xlfn.XLOOKUP(2000,_xlfn.BYROW(ROW(238:602),_xlfn.LAMBDA(_xlpm.in,SUMIF(A238:A602,"&lt;="&amp;_xlpm.in,C238:C602))),A238:A602,,1)-A238+2,"")</f>
        <v>67</v>
      </c>
      <c r="K238" s="43" t="s">
        <v>21</v>
      </c>
      <c r="L238" s="43" t="s">
        <v>22</v>
      </c>
      <c r="M238" s="43">
        <f t="shared" ca="1" si="37"/>
        <v>2036</v>
      </c>
      <c r="N238" s="44" t="s">
        <v>23</v>
      </c>
      <c r="O238" s="32" t="s">
        <v>24</v>
      </c>
      <c r="P238" s="31">
        <f t="shared" si="38"/>
        <v>44798</v>
      </c>
      <c r="Q238" s="32" t="s">
        <v>19</v>
      </c>
      <c r="R238" s="31">
        <f t="shared" si="39"/>
        <v>44917</v>
      </c>
      <c r="S238" s="32" t="s">
        <v>25</v>
      </c>
      <c r="T238" s="32">
        <f t="shared" ca="1" si="40"/>
        <v>4024</v>
      </c>
      <c r="U238" s="33" t="s">
        <v>23</v>
      </c>
      <c r="V238" s="23" t="s">
        <v>24</v>
      </c>
      <c r="W238" s="22">
        <f t="shared" si="41"/>
        <v>44798</v>
      </c>
      <c r="X238" s="23" t="s">
        <v>19</v>
      </c>
      <c r="Y238" s="22">
        <f t="shared" si="42"/>
        <v>44957</v>
      </c>
      <c r="Z238" s="23" t="s">
        <v>26</v>
      </c>
      <c r="AA238" s="23">
        <f t="shared" ca="1" si="43"/>
        <v>4331</v>
      </c>
      <c r="AB238" s="24" t="s">
        <v>23</v>
      </c>
    </row>
    <row r="239" spans="1:28">
      <c r="A239" s="7">
        <f t="shared" si="47"/>
        <v>238</v>
      </c>
      <c r="B239" s="8">
        <f t="shared" si="47"/>
        <v>44799</v>
      </c>
      <c r="C239" s="6">
        <v>15</v>
      </c>
      <c r="E239" s="41" t="s">
        <v>18</v>
      </c>
      <c r="F239" s="42">
        <f t="shared" si="45"/>
        <v>44799</v>
      </c>
      <c r="G239" s="43" t="s">
        <v>19</v>
      </c>
      <c r="H239" s="42" cm="1">
        <f t="array" ref="H239">IFERROR(INDEX(B239:B603,J239),"")</f>
        <v>44864</v>
      </c>
      <c r="I239" s="43" t="s">
        <v>20</v>
      </c>
      <c r="J239" s="43" cm="1">
        <f t="array" ref="J239">IFERROR(_xlfn.XLOOKUP(2000,_xlfn.BYROW(ROW(239:603),_xlfn.LAMBDA(_xlpm.in,SUMIF(A239:A603,"&lt;="&amp;_xlpm.in,C239:C603))),A239:A603,,1)-A239+2,"")</f>
        <v>66</v>
      </c>
      <c r="K239" s="43" t="s">
        <v>21</v>
      </c>
      <c r="L239" s="43" t="s">
        <v>22</v>
      </c>
      <c r="M239" s="43">
        <f t="shared" ca="1" si="37"/>
        <v>2016</v>
      </c>
      <c r="N239" s="44" t="s">
        <v>23</v>
      </c>
      <c r="O239" s="32" t="s">
        <v>24</v>
      </c>
      <c r="P239" s="31">
        <f t="shared" si="38"/>
        <v>44799</v>
      </c>
      <c r="Q239" s="32" t="s">
        <v>19</v>
      </c>
      <c r="R239" s="31">
        <f t="shared" si="39"/>
        <v>44918</v>
      </c>
      <c r="S239" s="32" t="s">
        <v>25</v>
      </c>
      <c r="T239" s="32">
        <f t="shared" ca="1" si="40"/>
        <v>4034</v>
      </c>
      <c r="U239" s="33" t="s">
        <v>23</v>
      </c>
      <c r="V239" s="23" t="s">
        <v>24</v>
      </c>
      <c r="W239" s="22">
        <f t="shared" si="41"/>
        <v>44799</v>
      </c>
      <c r="X239" s="23" t="s">
        <v>19</v>
      </c>
      <c r="Y239" s="22">
        <f t="shared" si="42"/>
        <v>44958</v>
      </c>
      <c r="Z239" s="23" t="s">
        <v>26</v>
      </c>
      <c r="AA239" s="23">
        <f t="shared" ca="1" si="43"/>
        <v>4264</v>
      </c>
      <c r="AB239" s="24" t="s">
        <v>23</v>
      </c>
    </row>
    <row r="240" spans="1:28">
      <c r="A240" s="7">
        <f t="shared" si="47"/>
        <v>239</v>
      </c>
      <c r="B240" s="8">
        <f t="shared" si="47"/>
        <v>44800</v>
      </c>
      <c r="C240" s="6">
        <v>19</v>
      </c>
      <c r="E240" s="41" t="s">
        <v>18</v>
      </c>
      <c r="F240" s="42">
        <f t="shared" si="45"/>
        <v>44800</v>
      </c>
      <c r="G240" s="43" t="s">
        <v>19</v>
      </c>
      <c r="H240" s="42" cm="1">
        <f t="array" ref="H240">IFERROR(INDEX(B240:B604,J240),"")</f>
        <v>44864</v>
      </c>
      <c r="I240" s="43" t="s">
        <v>20</v>
      </c>
      <c r="J240" s="43" cm="1">
        <f t="array" ref="J240">IFERROR(_xlfn.XLOOKUP(2000,_xlfn.BYROW(ROW(240:604),_xlfn.LAMBDA(_xlpm.in,SUMIF(A240:A604,"&lt;="&amp;_xlpm.in,C240:C604))),A240:A604,,1)-A240+2,"")</f>
        <v>65</v>
      </c>
      <c r="K240" s="43" t="s">
        <v>21</v>
      </c>
      <c r="L240" s="43" t="s">
        <v>22</v>
      </c>
      <c r="M240" s="43">
        <f t="shared" ca="1" si="37"/>
        <v>2001</v>
      </c>
      <c r="N240" s="44" t="s">
        <v>23</v>
      </c>
      <c r="O240" s="32" t="s">
        <v>24</v>
      </c>
      <c r="P240" s="31">
        <f t="shared" si="38"/>
        <v>44800</v>
      </c>
      <c r="Q240" s="32" t="s">
        <v>19</v>
      </c>
      <c r="R240" s="31">
        <f t="shared" si="39"/>
        <v>44919</v>
      </c>
      <c r="S240" s="32" t="s">
        <v>25</v>
      </c>
      <c r="T240" s="32">
        <f t="shared" ca="1" si="40"/>
        <v>4052</v>
      </c>
      <c r="U240" s="33" t="s">
        <v>23</v>
      </c>
      <c r="V240" s="23" t="s">
        <v>24</v>
      </c>
      <c r="W240" s="22">
        <f t="shared" si="41"/>
        <v>44800</v>
      </c>
      <c r="X240" s="23" t="s">
        <v>19</v>
      </c>
      <c r="Y240" s="22">
        <f t="shared" si="42"/>
        <v>44959</v>
      </c>
      <c r="Z240" s="23" t="s">
        <v>26</v>
      </c>
      <c r="AA240" s="23">
        <f t="shared" ca="1" si="43"/>
        <v>4198</v>
      </c>
      <c r="AB240" s="24" t="s">
        <v>23</v>
      </c>
    </row>
    <row r="241" spans="1:28">
      <c r="A241" s="7">
        <f t="shared" si="47"/>
        <v>240</v>
      </c>
      <c r="B241" s="8">
        <f t="shared" si="47"/>
        <v>44801</v>
      </c>
      <c r="C241" s="6">
        <v>12</v>
      </c>
      <c r="E241" s="41" t="s">
        <v>18</v>
      </c>
      <c r="F241" s="42">
        <f t="shared" si="45"/>
        <v>44801</v>
      </c>
      <c r="G241" s="43" t="s">
        <v>19</v>
      </c>
      <c r="H241" s="42" cm="1">
        <f t="array" ref="H241">IFERROR(INDEX(B241:B605,J241),"")</f>
        <v>44865</v>
      </c>
      <c r="I241" s="43" t="s">
        <v>20</v>
      </c>
      <c r="J241" s="43" cm="1">
        <f t="array" ref="J241">IFERROR(_xlfn.XLOOKUP(2000,_xlfn.BYROW(ROW(241:605),_xlfn.LAMBDA(_xlpm.in,SUMIF(A241:A605,"&lt;="&amp;_xlpm.in,C241:C605))),A241:A605,,1)-A241+2,"")</f>
        <v>65</v>
      </c>
      <c r="K241" s="43" t="s">
        <v>21</v>
      </c>
      <c r="L241" s="43" t="s">
        <v>22</v>
      </c>
      <c r="M241" s="43">
        <f t="shared" ca="1" si="37"/>
        <v>2021</v>
      </c>
      <c r="N241" s="44" t="s">
        <v>23</v>
      </c>
      <c r="O241" s="32" t="s">
        <v>24</v>
      </c>
      <c r="P241" s="31">
        <f t="shared" si="38"/>
        <v>44801</v>
      </c>
      <c r="Q241" s="32" t="s">
        <v>19</v>
      </c>
      <c r="R241" s="31">
        <f t="shared" si="39"/>
        <v>44920</v>
      </c>
      <c r="S241" s="32" t="s">
        <v>25</v>
      </c>
      <c r="T241" s="32">
        <f t="shared" ca="1" si="40"/>
        <v>4070</v>
      </c>
      <c r="U241" s="33" t="s">
        <v>23</v>
      </c>
      <c r="V241" s="23" t="s">
        <v>24</v>
      </c>
      <c r="W241" s="22">
        <f t="shared" si="41"/>
        <v>44801</v>
      </c>
      <c r="X241" s="23" t="s">
        <v>19</v>
      </c>
      <c r="Y241" s="22">
        <f t="shared" si="42"/>
        <v>44960</v>
      </c>
      <c r="Z241" s="23" t="s">
        <v>26</v>
      </c>
      <c r="AA241" s="23">
        <f t="shared" ca="1" si="43"/>
        <v>4133</v>
      </c>
      <c r="AB241" s="24" t="s">
        <v>23</v>
      </c>
    </row>
    <row r="242" spans="1:28">
      <c r="A242" s="7">
        <f t="shared" si="47"/>
        <v>241</v>
      </c>
      <c r="B242" s="8">
        <f t="shared" si="47"/>
        <v>44802</v>
      </c>
      <c r="C242" s="6">
        <v>18</v>
      </c>
      <c r="E242" s="41" t="s">
        <v>18</v>
      </c>
      <c r="F242" s="42">
        <f t="shared" si="45"/>
        <v>44802</v>
      </c>
      <c r="G242" s="43" t="s">
        <v>19</v>
      </c>
      <c r="H242" s="42" cm="1">
        <f t="array" ref="H242">IFERROR(INDEX(B242:B606,J242),"")</f>
        <v>44865</v>
      </c>
      <c r="I242" s="43" t="s">
        <v>20</v>
      </c>
      <c r="J242" s="43" cm="1">
        <f t="array" ref="J242">IFERROR(_xlfn.XLOOKUP(2000,_xlfn.BYROW(ROW(242:606),_xlfn.LAMBDA(_xlpm.in,SUMIF(A242:A606,"&lt;="&amp;_xlpm.in,C242:C606))),A242:A606,,1)-A242+2,"")</f>
        <v>64</v>
      </c>
      <c r="K242" s="43" t="s">
        <v>21</v>
      </c>
      <c r="L242" s="43" t="s">
        <v>22</v>
      </c>
      <c r="M242" s="43">
        <f t="shared" ca="1" si="37"/>
        <v>2009</v>
      </c>
      <c r="N242" s="44" t="s">
        <v>23</v>
      </c>
      <c r="O242" s="32" t="s">
        <v>24</v>
      </c>
      <c r="P242" s="31">
        <f t="shared" si="38"/>
        <v>44802</v>
      </c>
      <c r="Q242" s="32" t="s">
        <v>19</v>
      </c>
      <c r="R242" s="31">
        <f t="shared" si="39"/>
        <v>44921</v>
      </c>
      <c r="S242" s="32" t="s">
        <v>25</v>
      </c>
      <c r="T242" s="32">
        <f t="shared" ca="1" si="40"/>
        <v>4097</v>
      </c>
      <c r="U242" s="33" t="s">
        <v>23</v>
      </c>
      <c r="V242" s="23" t="s">
        <v>24</v>
      </c>
      <c r="W242" s="22">
        <f t="shared" si="41"/>
        <v>44802</v>
      </c>
      <c r="X242" s="23" t="s">
        <v>19</v>
      </c>
      <c r="Y242" s="22">
        <f t="shared" si="42"/>
        <v>44961</v>
      </c>
      <c r="Z242" s="23" t="s">
        <v>26</v>
      </c>
      <c r="AA242" s="23">
        <f t="shared" ca="1" si="43"/>
        <v>4068</v>
      </c>
      <c r="AB242" s="24" t="s">
        <v>23</v>
      </c>
    </row>
    <row r="243" spans="1:28">
      <c r="A243" s="7">
        <f t="shared" si="47"/>
        <v>242</v>
      </c>
      <c r="B243" s="8">
        <f t="shared" si="47"/>
        <v>44803</v>
      </c>
      <c r="C243" s="6">
        <v>20</v>
      </c>
      <c r="E243" s="41" t="s">
        <v>18</v>
      </c>
      <c r="F243" s="42">
        <f t="shared" si="45"/>
        <v>44803</v>
      </c>
      <c r="G243" s="43" t="s">
        <v>19</v>
      </c>
      <c r="H243" s="42" cm="1">
        <f t="array" ref="H243">IFERROR(INDEX(B243:B607,J243),"")</f>
        <v>44866</v>
      </c>
      <c r="I243" s="43" t="s">
        <v>20</v>
      </c>
      <c r="J243" s="43" cm="1">
        <f t="array" ref="J243">IFERROR(_xlfn.XLOOKUP(2000,_xlfn.BYROW(ROW(243:607),_xlfn.LAMBDA(_xlpm.in,SUMIF(A243:A607,"&lt;="&amp;_xlpm.in,C243:C607))),A243:A607,,1)-A243+2,"")</f>
        <v>64</v>
      </c>
      <c r="K243" s="43" t="s">
        <v>21</v>
      </c>
      <c r="L243" s="43" t="s">
        <v>22</v>
      </c>
      <c r="M243" s="43">
        <f t="shared" ca="1" si="37"/>
        <v>2031</v>
      </c>
      <c r="N243" s="44" t="s">
        <v>23</v>
      </c>
      <c r="O243" s="32" t="s">
        <v>24</v>
      </c>
      <c r="P243" s="31">
        <f t="shared" si="38"/>
        <v>44803</v>
      </c>
      <c r="Q243" s="32" t="s">
        <v>19</v>
      </c>
      <c r="R243" s="31">
        <f t="shared" si="39"/>
        <v>44922</v>
      </c>
      <c r="S243" s="32" t="s">
        <v>25</v>
      </c>
      <c r="T243" s="32">
        <f t="shared" ca="1" si="40"/>
        <v>4118</v>
      </c>
      <c r="U243" s="33" t="s">
        <v>23</v>
      </c>
      <c r="V243" s="23" t="s">
        <v>24</v>
      </c>
      <c r="W243" s="22">
        <f t="shared" si="41"/>
        <v>44803</v>
      </c>
      <c r="X243" s="23" t="s">
        <v>19</v>
      </c>
      <c r="Y243" s="22">
        <f t="shared" si="42"/>
        <v>44962</v>
      </c>
      <c r="Z243" s="23" t="s">
        <v>26</v>
      </c>
      <c r="AA243" s="23">
        <f t="shared" ca="1" si="43"/>
        <v>4004</v>
      </c>
      <c r="AB243" s="24" t="s">
        <v>23</v>
      </c>
    </row>
    <row r="244" spans="1:28">
      <c r="A244" s="7">
        <f t="shared" ref="A244:B259" si="48">A243+1</f>
        <v>243</v>
      </c>
      <c r="B244" s="8">
        <f t="shared" si="48"/>
        <v>44804</v>
      </c>
      <c r="C244" s="6">
        <v>21</v>
      </c>
      <c r="E244" s="41" t="s">
        <v>18</v>
      </c>
      <c r="F244" s="42">
        <f t="shared" si="45"/>
        <v>44804</v>
      </c>
      <c r="G244" s="43" t="s">
        <v>19</v>
      </c>
      <c r="H244" s="42" cm="1">
        <f t="array" ref="H244">IFERROR(INDEX(B244:B608,J244),"")</f>
        <v>44866</v>
      </c>
      <c r="I244" s="43" t="s">
        <v>20</v>
      </c>
      <c r="J244" s="43" cm="1">
        <f t="array" ref="J244">IFERROR(_xlfn.XLOOKUP(2000,_xlfn.BYROW(ROW(244:608),_xlfn.LAMBDA(_xlpm.in,SUMIF(A244:A608,"&lt;="&amp;_xlpm.in,C244:C608))),A244:A608,,1)-A244+2,"")</f>
        <v>63</v>
      </c>
      <c r="K244" s="43" t="s">
        <v>21</v>
      </c>
      <c r="L244" s="43" t="s">
        <v>22</v>
      </c>
      <c r="M244" s="43">
        <f t="shared" ca="1" si="37"/>
        <v>2011</v>
      </c>
      <c r="N244" s="44" t="s">
        <v>23</v>
      </c>
      <c r="O244" s="32" t="s">
        <v>24</v>
      </c>
      <c r="P244" s="31">
        <f t="shared" si="38"/>
        <v>44804</v>
      </c>
      <c r="Q244" s="32" t="s">
        <v>19</v>
      </c>
      <c r="R244" s="31">
        <f t="shared" si="39"/>
        <v>44923</v>
      </c>
      <c r="S244" s="32" t="s">
        <v>25</v>
      </c>
      <c r="T244" s="32">
        <f t="shared" ca="1" si="40"/>
        <v>4138</v>
      </c>
      <c r="U244" s="33" t="s">
        <v>23</v>
      </c>
      <c r="V244" s="23" t="s">
        <v>24</v>
      </c>
      <c r="W244" s="22">
        <f t="shared" si="41"/>
        <v>44804</v>
      </c>
      <c r="X244" s="23" t="s">
        <v>19</v>
      </c>
      <c r="Y244" s="22">
        <f t="shared" si="42"/>
        <v>44963</v>
      </c>
      <c r="Z244" s="23" t="s">
        <v>26</v>
      </c>
      <c r="AA244" s="23">
        <f t="shared" ca="1" si="43"/>
        <v>3940</v>
      </c>
      <c r="AB244" s="24" t="s">
        <v>23</v>
      </c>
    </row>
    <row r="245" spans="1:28">
      <c r="A245" s="7">
        <f t="shared" si="48"/>
        <v>244</v>
      </c>
      <c r="B245" s="8">
        <f t="shared" si="48"/>
        <v>44805</v>
      </c>
      <c r="C245" s="6">
        <v>22</v>
      </c>
      <c r="E245" s="41" t="s">
        <v>18</v>
      </c>
      <c r="F245" s="42">
        <f t="shared" si="45"/>
        <v>44805</v>
      </c>
      <c r="G245" s="43" t="s">
        <v>19</v>
      </c>
      <c r="H245" s="42" cm="1">
        <f t="array" ref="H245">IFERROR(INDEX(B245:B609,J245),"")</f>
        <v>44867</v>
      </c>
      <c r="I245" s="43" t="s">
        <v>20</v>
      </c>
      <c r="J245" s="43" cm="1">
        <f t="array" ref="J245">IFERROR(_xlfn.XLOOKUP(2000,_xlfn.BYROW(ROW(245:609),_xlfn.LAMBDA(_xlpm.in,SUMIF(A245:A609,"&lt;="&amp;_xlpm.in,C245:C609))),A245:A609,,1)-A245+2,"")</f>
        <v>63</v>
      </c>
      <c r="K245" s="43" t="s">
        <v>21</v>
      </c>
      <c r="L245" s="43" t="s">
        <v>22</v>
      </c>
      <c r="M245" s="43">
        <f t="shared" ca="1" si="37"/>
        <v>2027</v>
      </c>
      <c r="N245" s="44" t="s">
        <v>23</v>
      </c>
      <c r="O245" s="32" t="s">
        <v>24</v>
      </c>
      <c r="P245" s="31">
        <f t="shared" si="38"/>
        <v>44805</v>
      </c>
      <c r="Q245" s="32" t="s">
        <v>19</v>
      </c>
      <c r="R245" s="31">
        <f t="shared" si="39"/>
        <v>44924</v>
      </c>
      <c r="S245" s="32" t="s">
        <v>25</v>
      </c>
      <c r="T245" s="32">
        <f t="shared" ca="1" si="40"/>
        <v>4158</v>
      </c>
      <c r="U245" s="33" t="s">
        <v>23</v>
      </c>
      <c r="V245" s="23" t="s">
        <v>24</v>
      </c>
      <c r="W245" s="22">
        <f t="shared" si="41"/>
        <v>44805</v>
      </c>
      <c r="X245" s="23" t="s">
        <v>19</v>
      </c>
      <c r="Y245" s="22">
        <f t="shared" si="42"/>
        <v>44964</v>
      </c>
      <c r="Z245" s="23" t="s">
        <v>26</v>
      </c>
      <c r="AA245" s="23">
        <f t="shared" ca="1" si="43"/>
        <v>3877</v>
      </c>
      <c r="AB245" s="24" t="s">
        <v>23</v>
      </c>
    </row>
    <row r="246" spans="1:28">
      <c r="A246" s="7">
        <f t="shared" si="48"/>
        <v>245</v>
      </c>
      <c r="B246" s="8">
        <f t="shared" si="48"/>
        <v>44806</v>
      </c>
      <c r="C246" s="6">
        <v>23</v>
      </c>
      <c r="E246" s="41" t="s">
        <v>18</v>
      </c>
      <c r="F246" s="42">
        <f t="shared" si="45"/>
        <v>44806</v>
      </c>
      <c r="G246" s="43" t="s">
        <v>19</v>
      </c>
      <c r="H246" s="42" cm="1">
        <f t="array" ref="H246">IFERROR(INDEX(B246:B610,J246),"")</f>
        <v>44867</v>
      </c>
      <c r="I246" s="43" t="s">
        <v>20</v>
      </c>
      <c r="J246" s="43" cm="1">
        <f t="array" ref="J246">IFERROR(_xlfn.XLOOKUP(2000,_xlfn.BYROW(ROW(246:610),_xlfn.LAMBDA(_xlpm.in,SUMIF(A246:A610,"&lt;="&amp;_xlpm.in,C246:C610))),A246:A610,,1)-A246+2,"")</f>
        <v>62</v>
      </c>
      <c r="K246" s="43" t="s">
        <v>21</v>
      </c>
      <c r="L246" s="43" t="s">
        <v>22</v>
      </c>
      <c r="M246" s="43">
        <f t="shared" ca="1" si="37"/>
        <v>2005</v>
      </c>
      <c r="N246" s="44" t="s">
        <v>23</v>
      </c>
      <c r="O246" s="32" t="s">
        <v>24</v>
      </c>
      <c r="P246" s="31">
        <f t="shared" si="38"/>
        <v>44806</v>
      </c>
      <c r="Q246" s="32" t="s">
        <v>19</v>
      </c>
      <c r="R246" s="31">
        <f t="shared" si="39"/>
        <v>44925</v>
      </c>
      <c r="S246" s="32" t="s">
        <v>25</v>
      </c>
      <c r="T246" s="32">
        <f t="shared" ca="1" si="40"/>
        <v>4175</v>
      </c>
      <c r="U246" s="33" t="s">
        <v>23</v>
      </c>
      <c r="V246" s="23" t="s">
        <v>24</v>
      </c>
      <c r="W246" s="22">
        <f t="shared" si="41"/>
        <v>44806</v>
      </c>
      <c r="X246" s="23" t="s">
        <v>19</v>
      </c>
      <c r="Y246" s="22">
        <f t="shared" si="42"/>
        <v>44965</v>
      </c>
      <c r="Z246" s="23" t="s">
        <v>26</v>
      </c>
      <c r="AA246" s="23">
        <f t="shared" ca="1" si="43"/>
        <v>3814</v>
      </c>
      <c r="AB246" s="24" t="s">
        <v>23</v>
      </c>
    </row>
    <row r="247" spans="1:28">
      <c r="A247" s="7">
        <f t="shared" si="48"/>
        <v>246</v>
      </c>
      <c r="B247" s="8">
        <f t="shared" si="48"/>
        <v>44807</v>
      </c>
      <c r="C247" s="6">
        <v>17</v>
      </c>
      <c r="E247" s="41" t="s">
        <v>18</v>
      </c>
      <c r="F247" s="42">
        <f t="shared" si="45"/>
        <v>44807</v>
      </c>
      <c r="G247" s="43" t="s">
        <v>19</v>
      </c>
      <c r="H247" s="42" cm="1">
        <f t="array" ref="H247">IFERROR(INDEX(B247:B611,J247),"")</f>
        <v>44868</v>
      </c>
      <c r="I247" s="43" t="s">
        <v>20</v>
      </c>
      <c r="J247" s="43" cm="1">
        <f t="array" ref="J247">IFERROR(_xlfn.XLOOKUP(2000,_xlfn.BYROW(ROW(247:611),_xlfn.LAMBDA(_xlpm.in,SUMIF(A247:A611,"&lt;="&amp;_xlpm.in,C247:C611))),A247:A611,,1)-A247+2,"")</f>
        <v>62</v>
      </c>
      <c r="K247" s="43" t="s">
        <v>21</v>
      </c>
      <c r="L247" s="43" t="s">
        <v>22</v>
      </c>
      <c r="M247" s="43">
        <f t="shared" ca="1" si="37"/>
        <v>2015</v>
      </c>
      <c r="N247" s="44" t="s">
        <v>23</v>
      </c>
      <c r="O247" s="32" t="s">
        <v>24</v>
      </c>
      <c r="P247" s="31">
        <f t="shared" si="38"/>
        <v>44807</v>
      </c>
      <c r="Q247" s="32" t="s">
        <v>19</v>
      </c>
      <c r="R247" s="31">
        <f t="shared" si="39"/>
        <v>44926</v>
      </c>
      <c r="S247" s="32" t="s">
        <v>25</v>
      </c>
      <c r="T247" s="32">
        <f t="shared" ca="1" si="40"/>
        <v>4188</v>
      </c>
      <c r="U247" s="33" t="s">
        <v>23</v>
      </c>
      <c r="V247" s="23" t="s">
        <v>24</v>
      </c>
      <c r="W247" s="22">
        <f t="shared" si="41"/>
        <v>44807</v>
      </c>
      <c r="X247" s="23" t="s">
        <v>19</v>
      </c>
      <c r="Y247" s="22">
        <f t="shared" si="42"/>
        <v>44966</v>
      </c>
      <c r="Z247" s="23" t="s">
        <v>26</v>
      </c>
      <c r="AA247" s="23">
        <f t="shared" ca="1" si="43"/>
        <v>3752</v>
      </c>
      <c r="AB247" s="24" t="s">
        <v>23</v>
      </c>
    </row>
    <row r="248" spans="1:28">
      <c r="A248" s="7">
        <f t="shared" si="48"/>
        <v>247</v>
      </c>
      <c r="B248" s="8">
        <f t="shared" si="48"/>
        <v>44808</v>
      </c>
      <c r="C248" s="6">
        <v>23</v>
      </c>
      <c r="E248" s="41" t="s">
        <v>18</v>
      </c>
      <c r="F248" s="42">
        <f t="shared" si="45"/>
        <v>44808</v>
      </c>
      <c r="G248" s="43" t="s">
        <v>19</v>
      </c>
      <c r="H248" s="42" cm="1">
        <f t="array" ref="H248">IFERROR(INDEX(B248:B612,J248),"")</f>
        <v>44869</v>
      </c>
      <c r="I248" s="43" t="s">
        <v>20</v>
      </c>
      <c r="J248" s="43" cm="1">
        <f t="array" ref="J248">IFERROR(_xlfn.XLOOKUP(2000,_xlfn.BYROW(ROW(248:612),_xlfn.LAMBDA(_xlpm.in,SUMIF(A248:A612,"&lt;="&amp;_xlpm.in,C248:C612))),A248:A612,,1)-A248+2,"")</f>
        <v>62</v>
      </c>
      <c r="K248" s="43" t="s">
        <v>21</v>
      </c>
      <c r="L248" s="43" t="s">
        <v>22</v>
      </c>
      <c r="M248" s="43">
        <f t="shared" ca="1" si="37"/>
        <v>2027</v>
      </c>
      <c r="N248" s="44" t="s">
        <v>23</v>
      </c>
      <c r="O248" s="32" t="s">
        <v>24</v>
      </c>
      <c r="P248" s="31">
        <f t="shared" si="38"/>
        <v>44808</v>
      </c>
      <c r="Q248" s="32" t="s">
        <v>19</v>
      </c>
      <c r="R248" s="31">
        <f t="shared" si="39"/>
        <v>44927</v>
      </c>
      <c r="S248" s="32" t="s">
        <v>25</v>
      </c>
      <c r="T248" s="32">
        <f t="shared" ca="1" si="40"/>
        <v>4171</v>
      </c>
      <c r="U248" s="33" t="s">
        <v>23</v>
      </c>
      <c r="V248" s="23" t="s">
        <v>24</v>
      </c>
      <c r="W248" s="22">
        <f t="shared" si="41"/>
        <v>44808</v>
      </c>
      <c r="X248" s="23" t="s">
        <v>19</v>
      </c>
      <c r="Y248" s="22">
        <f t="shared" si="42"/>
        <v>44967</v>
      </c>
      <c r="Z248" s="23" t="s">
        <v>26</v>
      </c>
      <c r="AA248" s="23">
        <f t="shared" ca="1" si="43"/>
        <v>3690</v>
      </c>
      <c r="AB248" s="24" t="s">
        <v>23</v>
      </c>
    </row>
    <row r="249" spans="1:28">
      <c r="A249" s="7">
        <f t="shared" si="48"/>
        <v>248</v>
      </c>
      <c r="B249" s="8">
        <f t="shared" si="48"/>
        <v>44809</v>
      </c>
      <c r="C249" s="6">
        <v>23</v>
      </c>
      <c r="E249" s="41" t="s">
        <v>18</v>
      </c>
      <c r="F249" s="42">
        <f t="shared" si="45"/>
        <v>44809</v>
      </c>
      <c r="G249" s="43" t="s">
        <v>19</v>
      </c>
      <c r="H249" s="42" cm="1">
        <f t="array" ref="H249">IFERROR(INDEX(B249:B613,J249),"")</f>
        <v>44869</v>
      </c>
      <c r="I249" s="43" t="s">
        <v>20</v>
      </c>
      <c r="J249" s="43" cm="1">
        <f t="array" ref="J249">IFERROR(_xlfn.XLOOKUP(2000,_xlfn.BYROW(ROW(249:613),_xlfn.LAMBDA(_xlpm.in,SUMIF(A249:A613,"&lt;="&amp;_xlpm.in,C249:C613))),A249:A613,,1)-A249+2,"")</f>
        <v>61</v>
      </c>
      <c r="K249" s="43" t="s">
        <v>21</v>
      </c>
      <c r="L249" s="43" t="s">
        <v>22</v>
      </c>
      <c r="M249" s="43">
        <f t="shared" ca="1" si="37"/>
        <v>2004</v>
      </c>
      <c r="N249" s="44" t="s">
        <v>23</v>
      </c>
      <c r="O249" s="32" t="s">
        <v>24</v>
      </c>
      <c r="P249" s="31">
        <f t="shared" si="38"/>
        <v>44809</v>
      </c>
      <c r="Q249" s="32" t="s">
        <v>19</v>
      </c>
      <c r="R249" s="31">
        <f t="shared" si="39"/>
        <v>44928</v>
      </c>
      <c r="S249" s="32" t="s">
        <v>25</v>
      </c>
      <c r="T249" s="32">
        <f t="shared" ca="1" si="40"/>
        <v>4148</v>
      </c>
      <c r="U249" s="33" t="s">
        <v>23</v>
      </c>
      <c r="V249" s="23" t="s">
        <v>24</v>
      </c>
      <c r="W249" s="22">
        <f t="shared" si="41"/>
        <v>44809</v>
      </c>
      <c r="X249" s="23" t="s">
        <v>19</v>
      </c>
      <c r="Y249" s="22">
        <f t="shared" si="42"/>
        <v>44968</v>
      </c>
      <c r="Z249" s="23" t="s">
        <v>26</v>
      </c>
      <c r="AA249" s="23">
        <f t="shared" ca="1" si="43"/>
        <v>3628</v>
      </c>
      <c r="AB249" s="24" t="s">
        <v>23</v>
      </c>
    </row>
    <row r="250" spans="1:28">
      <c r="A250" s="7">
        <f t="shared" si="48"/>
        <v>249</v>
      </c>
      <c r="B250" s="8">
        <f t="shared" si="48"/>
        <v>44810</v>
      </c>
      <c r="C250" s="6">
        <v>23</v>
      </c>
      <c r="E250" s="41" t="s">
        <v>18</v>
      </c>
      <c r="F250" s="42">
        <f t="shared" si="45"/>
        <v>44810</v>
      </c>
      <c r="G250" s="43" t="s">
        <v>19</v>
      </c>
      <c r="H250" s="42" cm="1">
        <f t="array" ref="H250">IFERROR(INDEX(B250:B614,J250),"")</f>
        <v>44870</v>
      </c>
      <c r="I250" s="43" t="s">
        <v>20</v>
      </c>
      <c r="J250" s="43" cm="1">
        <f t="array" ref="J250">IFERROR(_xlfn.XLOOKUP(2000,_xlfn.BYROW(ROW(250:614),_xlfn.LAMBDA(_xlpm.in,SUMIF(A250:A614,"&lt;="&amp;_xlpm.in,C250:C614))),A250:A614,,1)-A250+2,"")</f>
        <v>61</v>
      </c>
      <c r="K250" s="43" t="s">
        <v>21</v>
      </c>
      <c r="L250" s="43" t="s">
        <v>22</v>
      </c>
      <c r="M250" s="43">
        <f t="shared" ca="1" si="37"/>
        <v>2015</v>
      </c>
      <c r="N250" s="44" t="s">
        <v>23</v>
      </c>
      <c r="O250" s="32" t="s">
        <v>24</v>
      </c>
      <c r="P250" s="31">
        <f t="shared" si="38"/>
        <v>44810</v>
      </c>
      <c r="Q250" s="32" t="s">
        <v>19</v>
      </c>
      <c r="R250" s="31">
        <f t="shared" si="39"/>
        <v>44929</v>
      </c>
      <c r="S250" s="32" t="s">
        <v>25</v>
      </c>
      <c r="T250" s="32">
        <f t="shared" ca="1" si="40"/>
        <v>4125</v>
      </c>
      <c r="U250" s="33" t="s">
        <v>23</v>
      </c>
      <c r="V250" s="23" t="s">
        <v>24</v>
      </c>
      <c r="W250" s="22">
        <f t="shared" si="41"/>
        <v>44810</v>
      </c>
      <c r="X250" s="23" t="s">
        <v>19</v>
      </c>
      <c r="Y250" s="22">
        <f t="shared" si="42"/>
        <v>44969</v>
      </c>
      <c r="Z250" s="23" t="s">
        <v>26</v>
      </c>
      <c r="AA250" s="23">
        <f t="shared" ca="1" si="43"/>
        <v>3567</v>
      </c>
      <c r="AB250" s="24" t="s">
        <v>23</v>
      </c>
    </row>
    <row r="251" spans="1:28">
      <c r="A251" s="7">
        <f t="shared" si="48"/>
        <v>250</v>
      </c>
      <c r="B251" s="8">
        <f t="shared" si="48"/>
        <v>44811</v>
      </c>
      <c r="C251" s="6">
        <v>22</v>
      </c>
      <c r="E251" s="41" t="s">
        <v>18</v>
      </c>
      <c r="F251" s="42">
        <f t="shared" si="45"/>
        <v>44811</v>
      </c>
      <c r="G251" s="43" t="s">
        <v>19</v>
      </c>
      <c r="H251" s="42" cm="1">
        <f t="array" ref="H251">IFERROR(INDEX(B251:B615,J251),"")</f>
        <v>44871</v>
      </c>
      <c r="I251" s="43" t="s">
        <v>20</v>
      </c>
      <c r="J251" s="43" cm="1">
        <f t="array" ref="J251">IFERROR(_xlfn.XLOOKUP(2000,_xlfn.BYROW(ROW(251:615),_xlfn.LAMBDA(_xlpm.in,SUMIF(A251:A615,"&lt;="&amp;_xlpm.in,C251:C615))),A251:A615,,1)-A251+2,"")</f>
        <v>61</v>
      </c>
      <c r="K251" s="43" t="s">
        <v>21</v>
      </c>
      <c r="L251" s="43" t="s">
        <v>22</v>
      </c>
      <c r="M251" s="43">
        <f t="shared" ca="1" si="37"/>
        <v>2027</v>
      </c>
      <c r="N251" s="44" t="s">
        <v>23</v>
      </c>
      <c r="O251" s="32" t="s">
        <v>24</v>
      </c>
      <c r="P251" s="31">
        <f t="shared" si="38"/>
        <v>44811</v>
      </c>
      <c r="Q251" s="32" t="s">
        <v>19</v>
      </c>
      <c r="R251" s="31">
        <f t="shared" si="39"/>
        <v>44930</v>
      </c>
      <c r="S251" s="32" t="s">
        <v>25</v>
      </c>
      <c r="T251" s="32">
        <f t="shared" ca="1" si="40"/>
        <v>4102</v>
      </c>
      <c r="U251" s="33" t="s">
        <v>23</v>
      </c>
      <c r="V251" s="23" t="s">
        <v>24</v>
      </c>
      <c r="W251" s="22">
        <f t="shared" si="41"/>
        <v>44811</v>
      </c>
      <c r="X251" s="23" t="s">
        <v>19</v>
      </c>
      <c r="Y251" s="22">
        <f t="shared" si="42"/>
        <v>44970</v>
      </c>
      <c r="Z251" s="23" t="s">
        <v>26</v>
      </c>
      <c r="AA251" s="23">
        <f t="shared" ca="1" si="43"/>
        <v>3506</v>
      </c>
      <c r="AB251" s="24" t="s">
        <v>23</v>
      </c>
    </row>
    <row r="252" spans="1:28">
      <c r="A252" s="7">
        <f t="shared" si="48"/>
        <v>251</v>
      </c>
      <c r="B252" s="8">
        <f t="shared" si="48"/>
        <v>44812</v>
      </c>
      <c r="C252" s="6">
        <v>23</v>
      </c>
      <c r="E252" s="41" t="s">
        <v>18</v>
      </c>
      <c r="F252" s="42">
        <f t="shared" si="45"/>
        <v>44812</v>
      </c>
      <c r="G252" s="43" t="s">
        <v>19</v>
      </c>
      <c r="H252" s="42" cm="1">
        <f t="array" ref="H252">IFERROR(INDEX(B252:B616,J252),"")</f>
        <v>44871</v>
      </c>
      <c r="I252" s="43" t="s">
        <v>20</v>
      </c>
      <c r="J252" s="43" cm="1">
        <f t="array" ref="J252">IFERROR(_xlfn.XLOOKUP(2000,_xlfn.BYROW(ROW(252:616),_xlfn.LAMBDA(_xlpm.in,SUMIF(A252:A616,"&lt;="&amp;_xlpm.in,C252:C616))),A252:A616,,1)-A252+2,"")</f>
        <v>60</v>
      </c>
      <c r="K252" s="43" t="s">
        <v>21</v>
      </c>
      <c r="L252" s="43" t="s">
        <v>22</v>
      </c>
      <c r="M252" s="43">
        <f t="shared" ca="1" si="37"/>
        <v>2005</v>
      </c>
      <c r="N252" s="44" t="s">
        <v>23</v>
      </c>
      <c r="O252" s="32" t="s">
        <v>24</v>
      </c>
      <c r="P252" s="31">
        <f t="shared" si="38"/>
        <v>44812</v>
      </c>
      <c r="Q252" s="32" t="s">
        <v>19</v>
      </c>
      <c r="R252" s="31">
        <f t="shared" si="39"/>
        <v>44931</v>
      </c>
      <c r="S252" s="32" t="s">
        <v>25</v>
      </c>
      <c r="T252" s="32">
        <f t="shared" ca="1" si="40"/>
        <v>4080</v>
      </c>
      <c r="U252" s="33" t="s">
        <v>23</v>
      </c>
      <c r="V252" s="23" t="s">
        <v>24</v>
      </c>
      <c r="W252" s="22">
        <f t="shared" si="41"/>
        <v>44812</v>
      </c>
      <c r="X252" s="23" t="s">
        <v>19</v>
      </c>
      <c r="Y252" s="22">
        <f t="shared" si="42"/>
        <v>44971</v>
      </c>
      <c r="Z252" s="23" t="s">
        <v>26</v>
      </c>
      <c r="AA252" s="23">
        <f t="shared" ca="1" si="43"/>
        <v>3445</v>
      </c>
      <c r="AB252" s="24" t="s">
        <v>23</v>
      </c>
    </row>
    <row r="253" spans="1:28">
      <c r="A253" s="7">
        <f t="shared" si="48"/>
        <v>252</v>
      </c>
      <c r="B253" s="8">
        <f t="shared" si="48"/>
        <v>44813</v>
      </c>
      <c r="C253" s="6">
        <v>24</v>
      </c>
      <c r="E253" s="41" t="s">
        <v>18</v>
      </c>
      <c r="F253" s="42">
        <f t="shared" si="45"/>
        <v>44813</v>
      </c>
      <c r="G253" s="43" t="s">
        <v>19</v>
      </c>
      <c r="H253" s="42" cm="1">
        <f t="array" ref="H253">IFERROR(INDEX(B253:B617,J253),"")</f>
        <v>44872</v>
      </c>
      <c r="I253" s="43" t="s">
        <v>20</v>
      </c>
      <c r="J253" s="43" cm="1">
        <f t="array" ref="J253">IFERROR(_xlfn.XLOOKUP(2000,_xlfn.BYROW(ROW(253:617),_xlfn.LAMBDA(_xlpm.in,SUMIF(A253:A617,"&lt;="&amp;_xlpm.in,C253:C617))),A253:A617,,1)-A253+2,"")</f>
        <v>60</v>
      </c>
      <c r="K253" s="43" t="s">
        <v>21</v>
      </c>
      <c r="L253" s="43" t="s">
        <v>22</v>
      </c>
      <c r="M253" s="43">
        <f t="shared" ca="1" si="37"/>
        <v>2018</v>
      </c>
      <c r="N253" s="44" t="s">
        <v>23</v>
      </c>
      <c r="O253" s="32" t="s">
        <v>24</v>
      </c>
      <c r="P253" s="31">
        <f t="shared" si="38"/>
        <v>44813</v>
      </c>
      <c r="Q253" s="32" t="s">
        <v>19</v>
      </c>
      <c r="R253" s="31">
        <f t="shared" si="39"/>
        <v>44932</v>
      </c>
      <c r="S253" s="32" t="s">
        <v>25</v>
      </c>
      <c r="T253" s="32">
        <f t="shared" ca="1" si="40"/>
        <v>4057</v>
      </c>
      <c r="U253" s="33" t="s">
        <v>23</v>
      </c>
      <c r="V253" s="23" t="s">
        <v>24</v>
      </c>
      <c r="W253" s="22">
        <f t="shared" si="41"/>
        <v>44813</v>
      </c>
      <c r="X253" s="23" t="s">
        <v>19</v>
      </c>
      <c r="Y253" s="22">
        <f t="shared" si="42"/>
        <v>44972</v>
      </c>
      <c r="Z253" s="23" t="s">
        <v>26</v>
      </c>
      <c r="AA253" s="23">
        <f t="shared" ca="1" si="43"/>
        <v>3385</v>
      </c>
      <c r="AB253" s="24" t="s">
        <v>23</v>
      </c>
    </row>
    <row r="254" spans="1:28">
      <c r="A254" s="7">
        <f t="shared" si="48"/>
        <v>253</v>
      </c>
      <c r="B254" s="8">
        <f t="shared" si="48"/>
        <v>44814</v>
      </c>
      <c r="C254" s="6">
        <v>26</v>
      </c>
      <c r="E254" s="41" t="s">
        <v>18</v>
      </c>
      <c r="F254" s="42">
        <f t="shared" si="45"/>
        <v>44814</v>
      </c>
      <c r="G254" s="43" t="s">
        <v>19</v>
      </c>
      <c r="H254" s="42" cm="1">
        <f t="array" ref="H254">IFERROR(INDEX(B254:B618,J254),"")</f>
        <v>44873</v>
      </c>
      <c r="I254" s="43" t="s">
        <v>20</v>
      </c>
      <c r="J254" s="43" cm="1">
        <f t="array" ref="J254">IFERROR(_xlfn.XLOOKUP(2000,_xlfn.BYROW(ROW(254:618),_xlfn.LAMBDA(_xlpm.in,SUMIF(A254:A618,"&lt;="&amp;_xlpm.in,C254:C618))),A254:A618,,1)-A254+2,"")</f>
        <v>60</v>
      </c>
      <c r="K254" s="43" t="s">
        <v>21</v>
      </c>
      <c r="L254" s="43" t="s">
        <v>22</v>
      </c>
      <c r="M254" s="43">
        <f t="shared" ca="1" si="37"/>
        <v>2034</v>
      </c>
      <c r="N254" s="44" t="s">
        <v>23</v>
      </c>
      <c r="O254" s="32" t="s">
        <v>24</v>
      </c>
      <c r="P254" s="31">
        <f t="shared" si="38"/>
        <v>44814</v>
      </c>
      <c r="Q254" s="32" t="s">
        <v>19</v>
      </c>
      <c r="R254" s="31">
        <f t="shared" si="39"/>
        <v>44933</v>
      </c>
      <c r="S254" s="32" t="s">
        <v>25</v>
      </c>
      <c r="T254" s="32">
        <f t="shared" ca="1" si="40"/>
        <v>4033</v>
      </c>
      <c r="U254" s="33" t="s">
        <v>23</v>
      </c>
      <c r="V254" s="23" t="s">
        <v>24</v>
      </c>
      <c r="W254" s="22">
        <f t="shared" si="41"/>
        <v>44814</v>
      </c>
      <c r="X254" s="23" t="s">
        <v>19</v>
      </c>
      <c r="Y254" s="22">
        <f t="shared" si="42"/>
        <v>44973</v>
      </c>
      <c r="Z254" s="23" t="s">
        <v>26</v>
      </c>
      <c r="AA254" s="23">
        <f t="shared" ca="1" si="43"/>
        <v>3325</v>
      </c>
      <c r="AB254" s="24" t="s">
        <v>23</v>
      </c>
    </row>
    <row r="255" spans="1:28">
      <c r="A255" s="7">
        <f t="shared" si="48"/>
        <v>254</v>
      </c>
      <c r="B255" s="8">
        <f t="shared" si="48"/>
        <v>44815</v>
      </c>
      <c r="C255" s="6">
        <v>28</v>
      </c>
      <c r="E255" s="41" t="s">
        <v>18</v>
      </c>
      <c r="F255" s="42">
        <f t="shared" si="45"/>
        <v>44815</v>
      </c>
      <c r="G255" s="43" t="s">
        <v>19</v>
      </c>
      <c r="H255" s="42" cm="1">
        <f t="array" ref="H255">IFERROR(INDEX(B255:B619,J255),"")</f>
        <v>44873</v>
      </c>
      <c r="I255" s="43" t="s">
        <v>20</v>
      </c>
      <c r="J255" s="43" cm="1">
        <f t="array" ref="J255">IFERROR(_xlfn.XLOOKUP(2000,_xlfn.BYROW(ROW(255:619),_xlfn.LAMBDA(_xlpm.in,SUMIF(A255:A619,"&lt;="&amp;_xlpm.in,C255:C619))),A255:A619,,1)-A255+2,"")</f>
        <v>59</v>
      </c>
      <c r="K255" s="43" t="s">
        <v>21</v>
      </c>
      <c r="L255" s="43" t="s">
        <v>22</v>
      </c>
      <c r="M255" s="43">
        <f t="shared" ca="1" si="37"/>
        <v>2008</v>
      </c>
      <c r="N255" s="44" t="s">
        <v>23</v>
      </c>
      <c r="O255" s="32" t="s">
        <v>24</v>
      </c>
      <c r="P255" s="31">
        <f t="shared" si="38"/>
        <v>44815</v>
      </c>
      <c r="Q255" s="32" t="s">
        <v>19</v>
      </c>
      <c r="R255" s="31">
        <f t="shared" si="39"/>
        <v>44934</v>
      </c>
      <c r="S255" s="32" t="s">
        <v>25</v>
      </c>
      <c r="T255" s="32">
        <f t="shared" ca="1" si="40"/>
        <v>4007</v>
      </c>
      <c r="U255" s="33" t="s">
        <v>23</v>
      </c>
      <c r="V255" s="23" t="s">
        <v>24</v>
      </c>
      <c r="W255" s="22">
        <f t="shared" si="41"/>
        <v>44815</v>
      </c>
      <c r="X255" s="23" t="s">
        <v>19</v>
      </c>
      <c r="Y255" s="22">
        <f t="shared" si="42"/>
        <v>44974</v>
      </c>
      <c r="Z255" s="23" t="s">
        <v>26</v>
      </c>
      <c r="AA255" s="23">
        <f t="shared" ca="1" si="43"/>
        <v>3265</v>
      </c>
      <c r="AB255" s="24" t="s">
        <v>23</v>
      </c>
    </row>
    <row r="256" spans="1:28">
      <c r="A256" s="7">
        <f t="shared" si="48"/>
        <v>255</v>
      </c>
      <c r="B256" s="8">
        <f t="shared" si="48"/>
        <v>44816</v>
      </c>
      <c r="C256" s="6">
        <v>29</v>
      </c>
      <c r="E256" s="41" t="s">
        <v>18</v>
      </c>
      <c r="F256" s="42">
        <f t="shared" si="45"/>
        <v>44816</v>
      </c>
      <c r="G256" s="43" t="s">
        <v>19</v>
      </c>
      <c r="H256" s="42" cm="1">
        <f t="array" ref="H256">IFERROR(INDEX(B256:B620,J256),"")</f>
        <v>44874</v>
      </c>
      <c r="I256" s="43" t="s">
        <v>20</v>
      </c>
      <c r="J256" s="43" cm="1">
        <f t="array" ref="J256">IFERROR(_xlfn.XLOOKUP(2000,_xlfn.BYROW(ROW(256:620),_xlfn.LAMBDA(_xlpm.in,SUMIF(A256:A620,"&lt;="&amp;_xlpm.in,C256:C620))),A256:A620,,1)-A256+2,"")</f>
        <v>59</v>
      </c>
      <c r="K256" s="43" t="s">
        <v>21</v>
      </c>
      <c r="L256" s="43" t="s">
        <v>22</v>
      </c>
      <c r="M256" s="43">
        <f t="shared" ca="1" si="37"/>
        <v>2018</v>
      </c>
      <c r="N256" s="44" t="s">
        <v>23</v>
      </c>
      <c r="O256" s="32" t="s">
        <v>24</v>
      </c>
      <c r="P256" s="31">
        <f t="shared" si="38"/>
        <v>44816</v>
      </c>
      <c r="Q256" s="32" t="s">
        <v>19</v>
      </c>
      <c r="R256" s="31">
        <f t="shared" si="39"/>
        <v>44935</v>
      </c>
      <c r="S256" s="32" t="s">
        <v>25</v>
      </c>
      <c r="T256" s="32">
        <f t="shared" ca="1" si="40"/>
        <v>3979</v>
      </c>
      <c r="U256" s="33" t="s">
        <v>23</v>
      </c>
      <c r="V256" s="23" t="s">
        <v>24</v>
      </c>
      <c r="W256" s="22">
        <f t="shared" si="41"/>
        <v>44816</v>
      </c>
      <c r="X256" s="23" t="s">
        <v>19</v>
      </c>
      <c r="Y256" s="22">
        <f t="shared" si="42"/>
        <v>44975</v>
      </c>
      <c r="Z256" s="23" t="s">
        <v>26</v>
      </c>
      <c r="AA256" s="23">
        <f t="shared" ca="1" si="43"/>
        <v>3206</v>
      </c>
      <c r="AB256" s="24" t="s">
        <v>23</v>
      </c>
    </row>
    <row r="257" spans="1:28">
      <c r="A257" s="7">
        <f t="shared" si="48"/>
        <v>256</v>
      </c>
      <c r="B257" s="8">
        <f t="shared" si="48"/>
        <v>44817</v>
      </c>
      <c r="C257" s="6">
        <v>30</v>
      </c>
      <c r="E257" s="41" t="s">
        <v>18</v>
      </c>
      <c r="F257" s="42">
        <f t="shared" si="45"/>
        <v>44817</v>
      </c>
      <c r="G257" s="43" t="s">
        <v>19</v>
      </c>
      <c r="H257" s="42" cm="1">
        <f t="array" ref="H257">IFERROR(INDEX(B257:B621,J257),"")</f>
        <v>44875</v>
      </c>
      <c r="I257" s="43" t="s">
        <v>20</v>
      </c>
      <c r="J257" s="43" cm="1">
        <f t="array" ref="J257">IFERROR(_xlfn.XLOOKUP(2000,_xlfn.BYROW(ROW(257:621),_xlfn.LAMBDA(_xlpm.in,SUMIF(A257:A621,"&lt;="&amp;_xlpm.in,C257:C621))),A257:A621,,1)-A257+2,"")</f>
        <v>59</v>
      </c>
      <c r="K257" s="43" t="s">
        <v>21</v>
      </c>
      <c r="L257" s="43" t="s">
        <v>22</v>
      </c>
      <c r="M257" s="43">
        <f t="shared" ca="1" si="37"/>
        <v>2025</v>
      </c>
      <c r="N257" s="44" t="s">
        <v>23</v>
      </c>
      <c r="O257" s="32" t="s">
        <v>24</v>
      </c>
      <c r="P257" s="31">
        <f t="shared" si="38"/>
        <v>44817</v>
      </c>
      <c r="Q257" s="32" t="s">
        <v>19</v>
      </c>
      <c r="R257" s="31">
        <f t="shared" si="39"/>
        <v>44936</v>
      </c>
      <c r="S257" s="32" t="s">
        <v>25</v>
      </c>
      <c r="T257" s="32">
        <f t="shared" ca="1" si="40"/>
        <v>3950</v>
      </c>
      <c r="U257" s="33" t="s">
        <v>23</v>
      </c>
      <c r="V257" s="23" t="s">
        <v>24</v>
      </c>
      <c r="W257" s="22">
        <f t="shared" si="41"/>
        <v>44817</v>
      </c>
      <c r="X257" s="23" t="s">
        <v>19</v>
      </c>
      <c r="Y257" s="22">
        <f t="shared" si="42"/>
        <v>44976</v>
      </c>
      <c r="Z257" s="23" t="s">
        <v>26</v>
      </c>
      <c r="AA257" s="23">
        <f t="shared" ca="1" si="43"/>
        <v>3147</v>
      </c>
      <c r="AB257" s="24" t="s">
        <v>23</v>
      </c>
    </row>
    <row r="258" spans="1:28">
      <c r="A258" s="7">
        <f t="shared" si="48"/>
        <v>257</v>
      </c>
      <c r="B258" s="8">
        <f t="shared" si="48"/>
        <v>44818</v>
      </c>
      <c r="C258" s="6">
        <v>32</v>
      </c>
      <c r="E258" s="41" t="s">
        <v>18</v>
      </c>
      <c r="F258" s="42">
        <f t="shared" si="45"/>
        <v>44818</v>
      </c>
      <c r="G258" s="43" t="s">
        <v>19</v>
      </c>
      <c r="H258" s="42" cm="1">
        <f t="array" ref="H258">IFERROR(INDEX(B258:B622,J258),"")</f>
        <v>44876</v>
      </c>
      <c r="I258" s="43" t="s">
        <v>20</v>
      </c>
      <c r="J258" s="43" cm="1">
        <f t="array" ref="J258">IFERROR(_xlfn.XLOOKUP(2000,_xlfn.BYROW(ROW(258:622),_xlfn.LAMBDA(_xlpm.in,SUMIF(A258:A622,"&lt;="&amp;_xlpm.in,C258:C622))),A258:A622,,1)-A258+2,"")</f>
        <v>59</v>
      </c>
      <c r="K258" s="43" t="s">
        <v>21</v>
      </c>
      <c r="L258" s="43" t="s">
        <v>22</v>
      </c>
      <c r="M258" s="43">
        <f t="shared" ca="1" si="37"/>
        <v>2034</v>
      </c>
      <c r="N258" s="44" t="s">
        <v>23</v>
      </c>
      <c r="O258" s="32" t="s">
        <v>24</v>
      </c>
      <c r="P258" s="31">
        <f t="shared" si="38"/>
        <v>44818</v>
      </c>
      <c r="Q258" s="32" t="s">
        <v>19</v>
      </c>
      <c r="R258" s="31">
        <f t="shared" si="39"/>
        <v>44937</v>
      </c>
      <c r="S258" s="32" t="s">
        <v>25</v>
      </c>
      <c r="T258" s="32">
        <f t="shared" ca="1" si="40"/>
        <v>3920</v>
      </c>
      <c r="U258" s="33" t="s">
        <v>23</v>
      </c>
      <c r="V258" s="23" t="s">
        <v>24</v>
      </c>
      <c r="W258" s="22">
        <f t="shared" si="41"/>
        <v>44818</v>
      </c>
      <c r="X258" s="23" t="s">
        <v>19</v>
      </c>
      <c r="Y258" s="22">
        <f t="shared" si="42"/>
        <v>44977</v>
      </c>
      <c r="Z258" s="23" t="s">
        <v>26</v>
      </c>
      <c r="AA258" s="23">
        <f t="shared" ca="1" si="43"/>
        <v>3088</v>
      </c>
      <c r="AB258" s="24" t="s">
        <v>23</v>
      </c>
    </row>
    <row r="259" spans="1:28">
      <c r="A259" s="7">
        <f t="shared" si="48"/>
        <v>258</v>
      </c>
      <c r="B259" s="8">
        <f t="shared" si="48"/>
        <v>44819</v>
      </c>
      <c r="C259" s="6">
        <v>32</v>
      </c>
      <c r="E259" s="41" t="s">
        <v>18</v>
      </c>
      <c r="F259" s="42">
        <f t="shared" si="45"/>
        <v>44819</v>
      </c>
      <c r="G259" s="43" t="s">
        <v>19</v>
      </c>
      <c r="H259" s="42" cm="1">
        <f t="array" ref="H259">IFERROR(INDEX(B259:B623,J259),"")</f>
        <v>44876</v>
      </c>
      <c r="I259" s="43" t="s">
        <v>20</v>
      </c>
      <c r="J259" s="43" cm="1">
        <f t="array" ref="J259">IFERROR(_xlfn.XLOOKUP(2000,_xlfn.BYROW(ROW(259:623),_xlfn.LAMBDA(_xlpm.in,SUMIF(A259:A623,"&lt;="&amp;_xlpm.in,C259:C623))),A259:A623,,1)-A259+2,"")</f>
        <v>58</v>
      </c>
      <c r="K259" s="43" t="s">
        <v>21</v>
      </c>
      <c r="L259" s="43" t="s">
        <v>22</v>
      </c>
      <c r="M259" s="43">
        <f t="shared" ref="M259:M322" ca="1" si="49">IFERROR(SUM(OFFSET(C259,0,0,J259)),"")</f>
        <v>2002</v>
      </c>
      <c r="N259" s="44" t="s">
        <v>23</v>
      </c>
      <c r="O259" s="32" t="s">
        <v>24</v>
      </c>
      <c r="P259" s="31">
        <f t="shared" ref="P259:P322" si="50">B259</f>
        <v>44819</v>
      </c>
      <c r="Q259" s="32" t="s">
        <v>19</v>
      </c>
      <c r="R259" s="31">
        <f t="shared" ref="R259:R322" si="51">INDEX(B259:B623,120)</f>
        <v>44938</v>
      </c>
      <c r="S259" s="32" t="s">
        <v>25</v>
      </c>
      <c r="T259" s="32">
        <f t="shared" ref="T259:T322" ca="1" si="52">SUM(OFFSET(C259,0,0,120))</f>
        <v>3888</v>
      </c>
      <c r="U259" s="33" t="s">
        <v>23</v>
      </c>
      <c r="V259" s="23" t="s">
        <v>24</v>
      </c>
      <c r="W259" s="22">
        <f t="shared" ref="W259:W322" si="53">B259</f>
        <v>44819</v>
      </c>
      <c r="X259" s="23" t="s">
        <v>19</v>
      </c>
      <c r="Y259" s="22">
        <f t="shared" ref="Y259:Y322" si="54">INDEX(B259:B623,160)</f>
        <v>44978</v>
      </c>
      <c r="Z259" s="23" t="s">
        <v>26</v>
      </c>
      <c r="AA259" s="23">
        <f t="shared" ref="AA259:AA322" ca="1" si="55">SUM(OFFSET(J259,0,0,160))</f>
        <v>3029</v>
      </c>
      <c r="AB259" s="24" t="s">
        <v>23</v>
      </c>
    </row>
    <row r="260" spans="1:28">
      <c r="A260" s="7">
        <f t="shared" ref="A260:B275" si="56">A259+1</f>
        <v>259</v>
      </c>
      <c r="B260" s="8">
        <f t="shared" si="56"/>
        <v>44820</v>
      </c>
      <c r="C260" s="6">
        <v>34</v>
      </c>
      <c r="E260" s="41" t="s">
        <v>18</v>
      </c>
      <c r="F260" s="42">
        <f t="shared" si="45"/>
        <v>44820</v>
      </c>
      <c r="G260" s="43" t="s">
        <v>19</v>
      </c>
      <c r="H260" s="42" cm="1">
        <f t="array" ref="H260">IFERROR(INDEX(B260:B624,J260),"")</f>
        <v>44877</v>
      </c>
      <c r="I260" s="43" t="s">
        <v>20</v>
      </c>
      <c r="J260" s="43" cm="1">
        <f t="array" ref="J260">IFERROR(_xlfn.XLOOKUP(2000,_xlfn.BYROW(ROW(260:624),_xlfn.LAMBDA(_xlpm.in,SUMIF(A260:A624,"&lt;="&amp;_xlpm.in,C260:C624))),A260:A624,,1)-A260+2,"")</f>
        <v>58</v>
      </c>
      <c r="K260" s="43" t="s">
        <v>21</v>
      </c>
      <c r="L260" s="43" t="s">
        <v>22</v>
      </c>
      <c r="M260" s="43">
        <f t="shared" ca="1" si="49"/>
        <v>2010</v>
      </c>
      <c r="N260" s="44" t="s">
        <v>23</v>
      </c>
      <c r="O260" s="32" t="s">
        <v>24</v>
      </c>
      <c r="P260" s="31">
        <f t="shared" si="50"/>
        <v>44820</v>
      </c>
      <c r="Q260" s="32" t="s">
        <v>19</v>
      </c>
      <c r="R260" s="31">
        <f t="shared" si="51"/>
        <v>44939</v>
      </c>
      <c r="S260" s="32" t="s">
        <v>25</v>
      </c>
      <c r="T260" s="32">
        <f t="shared" ca="1" si="52"/>
        <v>3856</v>
      </c>
      <c r="U260" s="33" t="s">
        <v>23</v>
      </c>
      <c r="V260" s="23" t="s">
        <v>24</v>
      </c>
      <c r="W260" s="22">
        <f t="shared" si="53"/>
        <v>44820</v>
      </c>
      <c r="X260" s="23" t="s">
        <v>19</v>
      </c>
      <c r="Y260" s="22">
        <f t="shared" si="54"/>
        <v>44979</v>
      </c>
      <c r="Z260" s="23" t="s">
        <v>26</v>
      </c>
      <c r="AA260" s="23">
        <f t="shared" ca="1" si="55"/>
        <v>2971</v>
      </c>
      <c r="AB260" s="24" t="s">
        <v>23</v>
      </c>
    </row>
    <row r="261" spans="1:28">
      <c r="A261" s="7">
        <f t="shared" si="56"/>
        <v>260</v>
      </c>
      <c r="B261" s="8">
        <f t="shared" si="56"/>
        <v>44821</v>
      </c>
      <c r="C261" s="6">
        <v>35</v>
      </c>
      <c r="E261" s="41" t="s">
        <v>18</v>
      </c>
      <c r="F261" s="42">
        <f t="shared" si="45"/>
        <v>44821</v>
      </c>
      <c r="G261" s="43" t="s">
        <v>19</v>
      </c>
      <c r="H261" s="42" cm="1">
        <f t="array" ref="H261">IFERROR(INDEX(B261:B625,J261),"")</f>
        <v>44878</v>
      </c>
      <c r="I261" s="43" t="s">
        <v>20</v>
      </c>
      <c r="J261" s="43" cm="1">
        <f t="array" ref="J261">IFERROR(_xlfn.XLOOKUP(2000,_xlfn.BYROW(ROW(261:625),_xlfn.LAMBDA(_xlpm.in,SUMIF(A261:A625,"&lt;="&amp;_xlpm.in,C261:C625))),A261:A625,,1)-A261+2,"")</f>
        <v>58</v>
      </c>
      <c r="K261" s="43" t="s">
        <v>21</v>
      </c>
      <c r="L261" s="43" t="s">
        <v>22</v>
      </c>
      <c r="M261" s="43">
        <f t="shared" ca="1" si="49"/>
        <v>2016</v>
      </c>
      <c r="N261" s="44" t="s">
        <v>23</v>
      </c>
      <c r="O261" s="32" t="s">
        <v>24</v>
      </c>
      <c r="P261" s="31">
        <f t="shared" si="50"/>
        <v>44821</v>
      </c>
      <c r="Q261" s="32" t="s">
        <v>19</v>
      </c>
      <c r="R261" s="31">
        <f t="shared" si="51"/>
        <v>44940</v>
      </c>
      <c r="S261" s="32" t="s">
        <v>25</v>
      </c>
      <c r="T261" s="32">
        <f t="shared" ca="1" si="52"/>
        <v>3822</v>
      </c>
      <c r="U261" s="33" t="s">
        <v>23</v>
      </c>
      <c r="V261" s="23" t="s">
        <v>24</v>
      </c>
      <c r="W261" s="22">
        <f t="shared" si="53"/>
        <v>44821</v>
      </c>
      <c r="X261" s="23" t="s">
        <v>19</v>
      </c>
      <c r="Y261" s="22">
        <f t="shared" si="54"/>
        <v>44980</v>
      </c>
      <c r="Z261" s="23" t="s">
        <v>26</v>
      </c>
      <c r="AA261" s="23">
        <f t="shared" ca="1" si="55"/>
        <v>2913</v>
      </c>
      <c r="AB261" s="24" t="s">
        <v>23</v>
      </c>
    </row>
    <row r="262" spans="1:28">
      <c r="A262" s="7">
        <f t="shared" si="56"/>
        <v>261</v>
      </c>
      <c r="B262" s="8">
        <f t="shared" si="56"/>
        <v>44822</v>
      </c>
      <c r="C262" s="6">
        <v>30</v>
      </c>
      <c r="E262" s="41" t="s">
        <v>18</v>
      </c>
      <c r="F262" s="42">
        <f t="shared" si="45"/>
        <v>44822</v>
      </c>
      <c r="G262" s="43" t="s">
        <v>19</v>
      </c>
      <c r="H262" s="42" cm="1">
        <f t="array" ref="H262">IFERROR(INDEX(B262:B626,J262),"")</f>
        <v>44879</v>
      </c>
      <c r="I262" s="43" t="s">
        <v>20</v>
      </c>
      <c r="J262" s="43" cm="1">
        <f t="array" ref="J262">IFERROR(_xlfn.XLOOKUP(2000,_xlfn.BYROW(ROW(262:626),_xlfn.LAMBDA(_xlpm.in,SUMIF(A262:A626,"&lt;="&amp;_xlpm.in,C262:C626))),A262:A626,,1)-A262+2,"")</f>
        <v>58</v>
      </c>
      <c r="K262" s="43" t="s">
        <v>21</v>
      </c>
      <c r="L262" s="43" t="s">
        <v>22</v>
      </c>
      <c r="M262" s="43">
        <f t="shared" ca="1" si="49"/>
        <v>2023</v>
      </c>
      <c r="N262" s="44" t="s">
        <v>23</v>
      </c>
      <c r="O262" s="32" t="s">
        <v>24</v>
      </c>
      <c r="P262" s="31">
        <f t="shared" si="50"/>
        <v>44822</v>
      </c>
      <c r="Q262" s="32" t="s">
        <v>19</v>
      </c>
      <c r="R262" s="31">
        <f t="shared" si="51"/>
        <v>44941</v>
      </c>
      <c r="S262" s="32" t="s">
        <v>25</v>
      </c>
      <c r="T262" s="32">
        <f t="shared" ca="1" si="52"/>
        <v>3787</v>
      </c>
      <c r="U262" s="33" t="s">
        <v>23</v>
      </c>
      <c r="V262" s="23" t="s">
        <v>24</v>
      </c>
      <c r="W262" s="22">
        <f t="shared" si="53"/>
        <v>44822</v>
      </c>
      <c r="X262" s="23" t="s">
        <v>19</v>
      </c>
      <c r="Y262" s="22">
        <f t="shared" si="54"/>
        <v>44981</v>
      </c>
      <c r="Z262" s="23" t="s">
        <v>26</v>
      </c>
      <c r="AA262" s="23">
        <f t="shared" ca="1" si="55"/>
        <v>2855</v>
      </c>
      <c r="AB262" s="24" t="s">
        <v>23</v>
      </c>
    </row>
    <row r="263" spans="1:28">
      <c r="A263" s="7">
        <f t="shared" si="56"/>
        <v>262</v>
      </c>
      <c r="B263" s="8">
        <f t="shared" si="56"/>
        <v>44823</v>
      </c>
      <c r="C263" s="6">
        <v>30</v>
      </c>
      <c r="E263" s="41" t="s">
        <v>18</v>
      </c>
      <c r="F263" s="42">
        <f t="shared" si="45"/>
        <v>44823</v>
      </c>
      <c r="G263" s="43" t="s">
        <v>19</v>
      </c>
      <c r="H263" s="42" cm="1">
        <f t="array" ref="H263">IFERROR(INDEX(B263:B627,J263),"")</f>
        <v>44880</v>
      </c>
      <c r="I263" s="43" t="s">
        <v>20</v>
      </c>
      <c r="J263" s="43" cm="1">
        <f t="array" ref="J263">IFERROR(_xlfn.XLOOKUP(2000,_xlfn.BYROW(ROW(263:627),_xlfn.LAMBDA(_xlpm.in,SUMIF(A263:A627,"&lt;="&amp;_xlpm.in,C263:C627))),A263:A627,,1)-A263+2,"")</f>
        <v>58</v>
      </c>
      <c r="K263" s="43" t="s">
        <v>21</v>
      </c>
      <c r="L263" s="43" t="s">
        <v>22</v>
      </c>
      <c r="M263" s="43">
        <f t="shared" ca="1" si="49"/>
        <v>2035</v>
      </c>
      <c r="N263" s="44" t="s">
        <v>23</v>
      </c>
      <c r="O263" s="32" t="s">
        <v>24</v>
      </c>
      <c r="P263" s="31">
        <f t="shared" si="50"/>
        <v>44823</v>
      </c>
      <c r="Q263" s="32" t="s">
        <v>19</v>
      </c>
      <c r="R263" s="31">
        <f t="shared" si="51"/>
        <v>44942</v>
      </c>
      <c r="S263" s="32" t="s">
        <v>25</v>
      </c>
      <c r="T263" s="32">
        <f t="shared" ca="1" si="52"/>
        <v>3757</v>
      </c>
      <c r="U263" s="33" t="s">
        <v>23</v>
      </c>
      <c r="V263" s="23" t="s">
        <v>24</v>
      </c>
      <c r="W263" s="22">
        <f t="shared" si="53"/>
        <v>44823</v>
      </c>
      <c r="X263" s="23" t="s">
        <v>19</v>
      </c>
      <c r="Y263" s="22">
        <f t="shared" si="54"/>
        <v>44982</v>
      </c>
      <c r="Z263" s="23" t="s">
        <v>26</v>
      </c>
      <c r="AA263" s="23">
        <f t="shared" ca="1" si="55"/>
        <v>2797</v>
      </c>
      <c r="AB263" s="24" t="s">
        <v>23</v>
      </c>
    </row>
    <row r="264" spans="1:28">
      <c r="A264" s="7">
        <f t="shared" si="56"/>
        <v>263</v>
      </c>
      <c r="B264" s="8">
        <f t="shared" si="56"/>
        <v>44824</v>
      </c>
      <c r="C264" s="6">
        <v>30</v>
      </c>
      <c r="E264" s="41" t="s">
        <v>18</v>
      </c>
      <c r="F264" s="42">
        <f t="shared" si="45"/>
        <v>44824</v>
      </c>
      <c r="G264" s="43" t="s">
        <v>19</v>
      </c>
      <c r="H264" s="42" cm="1">
        <f t="array" ref="H264">IFERROR(INDEX(B264:B628,J264),"")</f>
        <v>44880</v>
      </c>
      <c r="I264" s="43" t="s">
        <v>20</v>
      </c>
      <c r="J264" s="43" cm="1">
        <f t="array" ref="J264">IFERROR(_xlfn.XLOOKUP(2000,_xlfn.BYROW(ROW(264:628),_xlfn.LAMBDA(_xlpm.in,SUMIF(A264:A628,"&lt;="&amp;_xlpm.in,C264:C628))),A264:A628,,1)-A264+2,"")</f>
        <v>57</v>
      </c>
      <c r="K264" s="43" t="s">
        <v>21</v>
      </c>
      <c r="L264" s="43" t="s">
        <v>22</v>
      </c>
      <c r="M264" s="43">
        <f t="shared" ca="1" si="49"/>
        <v>2005</v>
      </c>
      <c r="N264" s="44" t="s">
        <v>23</v>
      </c>
      <c r="O264" s="32" t="s">
        <v>24</v>
      </c>
      <c r="P264" s="31">
        <f t="shared" si="50"/>
        <v>44824</v>
      </c>
      <c r="Q264" s="32" t="s">
        <v>19</v>
      </c>
      <c r="R264" s="31">
        <f t="shared" si="51"/>
        <v>44943</v>
      </c>
      <c r="S264" s="32" t="s">
        <v>25</v>
      </c>
      <c r="T264" s="32">
        <f t="shared" ca="1" si="52"/>
        <v>3727</v>
      </c>
      <c r="U264" s="33" t="s">
        <v>23</v>
      </c>
      <c r="V264" s="23" t="s">
        <v>24</v>
      </c>
      <c r="W264" s="22">
        <f t="shared" si="53"/>
        <v>44824</v>
      </c>
      <c r="X264" s="23" t="s">
        <v>19</v>
      </c>
      <c r="Y264" s="22">
        <f t="shared" si="54"/>
        <v>44983</v>
      </c>
      <c r="Z264" s="23" t="s">
        <v>26</v>
      </c>
      <c r="AA264" s="23">
        <f t="shared" ca="1" si="55"/>
        <v>2739</v>
      </c>
      <c r="AB264" s="24" t="s">
        <v>23</v>
      </c>
    </row>
    <row r="265" spans="1:28">
      <c r="A265" s="7">
        <f t="shared" si="56"/>
        <v>264</v>
      </c>
      <c r="B265" s="8">
        <f t="shared" si="56"/>
        <v>44825</v>
      </c>
      <c r="C265" s="6">
        <v>31</v>
      </c>
      <c r="E265" s="41" t="s">
        <v>18</v>
      </c>
      <c r="F265" s="42">
        <f t="shared" si="45"/>
        <v>44825</v>
      </c>
      <c r="G265" s="43" t="s">
        <v>19</v>
      </c>
      <c r="H265" s="42" cm="1">
        <f t="array" ref="H265">IFERROR(INDEX(B265:B629,J265),"")</f>
        <v>44881</v>
      </c>
      <c r="I265" s="43" t="s">
        <v>20</v>
      </c>
      <c r="J265" s="43" cm="1">
        <f t="array" ref="J265">IFERROR(_xlfn.XLOOKUP(2000,_xlfn.BYROW(ROW(265:629),_xlfn.LAMBDA(_xlpm.in,SUMIF(A265:A629,"&lt;="&amp;_xlpm.in,C265:C629))),A265:A629,,1)-A265+2,"")</f>
        <v>57</v>
      </c>
      <c r="K265" s="43" t="s">
        <v>21</v>
      </c>
      <c r="L265" s="43" t="s">
        <v>22</v>
      </c>
      <c r="M265" s="43">
        <f t="shared" ca="1" si="49"/>
        <v>2016</v>
      </c>
      <c r="N265" s="44" t="s">
        <v>23</v>
      </c>
      <c r="O265" s="32" t="s">
        <v>24</v>
      </c>
      <c r="P265" s="31">
        <f t="shared" si="50"/>
        <v>44825</v>
      </c>
      <c r="Q265" s="32" t="s">
        <v>19</v>
      </c>
      <c r="R265" s="31">
        <f t="shared" si="51"/>
        <v>44944</v>
      </c>
      <c r="S265" s="32" t="s">
        <v>25</v>
      </c>
      <c r="T265" s="32">
        <f t="shared" ca="1" si="52"/>
        <v>3697</v>
      </c>
      <c r="U265" s="33" t="s">
        <v>23</v>
      </c>
      <c r="V265" s="23" t="s">
        <v>24</v>
      </c>
      <c r="W265" s="22">
        <f t="shared" si="53"/>
        <v>44825</v>
      </c>
      <c r="X265" s="23" t="s">
        <v>19</v>
      </c>
      <c r="Y265" s="22">
        <f t="shared" si="54"/>
        <v>44984</v>
      </c>
      <c r="Z265" s="23" t="s">
        <v>26</v>
      </c>
      <c r="AA265" s="23">
        <f t="shared" ca="1" si="55"/>
        <v>2682</v>
      </c>
      <c r="AB265" s="24" t="s">
        <v>23</v>
      </c>
    </row>
    <row r="266" spans="1:28">
      <c r="A266" s="7">
        <f t="shared" si="56"/>
        <v>265</v>
      </c>
      <c r="B266" s="8">
        <f t="shared" si="56"/>
        <v>44826</v>
      </c>
      <c r="C266" s="6">
        <v>32</v>
      </c>
      <c r="E266" s="41" t="s">
        <v>18</v>
      </c>
      <c r="F266" s="42">
        <f t="shared" ref="F266:F329" si="57">B266</f>
        <v>44826</v>
      </c>
      <c r="G266" s="43" t="s">
        <v>19</v>
      </c>
      <c r="H266" s="42" cm="1">
        <f t="array" ref="H266">IFERROR(INDEX(B266:B630,J266),"")</f>
        <v>44882</v>
      </c>
      <c r="I266" s="43" t="s">
        <v>20</v>
      </c>
      <c r="J266" s="43" cm="1">
        <f t="array" ref="J266">IFERROR(_xlfn.XLOOKUP(2000,_xlfn.BYROW(ROW(266:630),_xlfn.LAMBDA(_xlpm.in,SUMIF(A266:A630,"&lt;="&amp;_xlpm.in,C266:C630))),A266:A630,,1)-A266+2,"")</f>
        <v>57</v>
      </c>
      <c r="K266" s="43" t="s">
        <v>21</v>
      </c>
      <c r="L266" s="43" t="s">
        <v>22</v>
      </c>
      <c r="M266" s="43">
        <f t="shared" ca="1" si="49"/>
        <v>2024</v>
      </c>
      <c r="N266" s="44" t="s">
        <v>23</v>
      </c>
      <c r="O266" s="32" t="s">
        <v>24</v>
      </c>
      <c r="P266" s="31">
        <f t="shared" si="50"/>
        <v>44826</v>
      </c>
      <c r="Q266" s="32" t="s">
        <v>19</v>
      </c>
      <c r="R266" s="31">
        <f t="shared" si="51"/>
        <v>44945</v>
      </c>
      <c r="S266" s="32" t="s">
        <v>25</v>
      </c>
      <c r="T266" s="32">
        <f t="shared" ca="1" si="52"/>
        <v>3666</v>
      </c>
      <c r="U266" s="33" t="s">
        <v>23</v>
      </c>
      <c r="V266" s="23" t="s">
        <v>24</v>
      </c>
      <c r="W266" s="22">
        <f t="shared" si="53"/>
        <v>44826</v>
      </c>
      <c r="X266" s="23" t="s">
        <v>19</v>
      </c>
      <c r="Y266" s="22">
        <f t="shared" si="54"/>
        <v>44985</v>
      </c>
      <c r="Z266" s="23" t="s">
        <v>26</v>
      </c>
      <c r="AA266" s="23">
        <f t="shared" ca="1" si="55"/>
        <v>2625</v>
      </c>
      <c r="AB266" s="24" t="s">
        <v>23</v>
      </c>
    </row>
    <row r="267" spans="1:28">
      <c r="A267" s="7">
        <f t="shared" si="56"/>
        <v>266</v>
      </c>
      <c r="B267" s="8">
        <f t="shared" si="56"/>
        <v>44827</v>
      </c>
      <c r="C267" s="6">
        <v>30</v>
      </c>
      <c r="E267" s="41" t="s">
        <v>18</v>
      </c>
      <c r="F267" s="42">
        <f t="shared" si="57"/>
        <v>44827</v>
      </c>
      <c r="G267" s="43" t="s">
        <v>19</v>
      </c>
      <c r="H267" s="42" cm="1">
        <f t="array" ref="H267">IFERROR(INDEX(B267:B631,J267),"")</f>
        <v>44883</v>
      </c>
      <c r="I267" s="43" t="s">
        <v>20</v>
      </c>
      <c r="J267" s="43" cm="1">
        <f t="array" ref="J267">IFERROR(_xlfn.XLOOKUP(2000,_xlfn.BYROW(ROW(267:631),_xlfn.LAMBDA(_xlpm.in,SUMIF(A267:A631,"&lt;="&amp;_xlpm.in,C267:C631))),A267:A631,,1)-A267+2,"")</f>
        <v>57</v>
      </c>
      <c r="K267" s="43" t="s">
        <v>21</v>
      </c>
      <c r="L267" s="43" t="s">
        <v>22</v>
      </c>
      <c r="M267" s="43">
        <f t="shared" ca="1" si="49"/>
        <v>2029</v>
      </c>
      <c r="N267" s="44" t="s">
        <v>23</v>
      </c>
      <c r="O267" s="32" t="s">
        <v>24</v>
      </c>
      <c r="P267" s="31">
        <f t="shared" si="50"/>
        <v>44827</v>
      </c>
      <c r="Q267" s="32" t="s">
        <v>19</v>
      </c>
      <c r="R267" s="31">
        <f t="shared" si="51"/>
        <v>44946</v>
      </c>
      <c r="S267" s="32" t="s">
        <v>25</v>
      </c>
      <c r="T267" s="32">
        <f t="shared" ca="1" si="52"/>
        <v>3634</v>
      </c>
      <c r="U267" s="33" t="s">
        <v>23</v>
      </c>
      <c r="V267" s="23" t="s">
        <v>24</v>
      </c>
      <c r="W267" s="22">
        <f t="shared" si="53"/>
        <v>44827</v>
      </c>
      <c r="X267" s="23" t="s">
        <v>19</v>
      </c>
      <c r="Y267" s="22">
        <f t="shared" si="54"/>
        <v>44986</v>
      </c>
      <c r="Z267" s="23" t="s">
        <v>26</v>
      </c>
      <c r="AA267" s="23">
        <f t="shared" ca="1" si="55"/>
        <v>2568</v>
      </c>
      <c r="AB267" s="24" t="s">
        <v>23</v>
      </c>
    </row>
    <row r="268" spans="1:28">
      <c r="A268" s="7">
        <f t="shared" si="56"/>
        <v>267</v>
      </c>
      <c r="B268" s="8">
        <f t="shared" si="56"/>
        <v>44828</v>
      </c>
      <c r="C268" s="6">
        <v>30</v>
      </c>
      <c r="E268" s="41" t="s">
        <v>18</v>
      </c>
      <c r="F268" s="42">
        <f t="shared" si="57"/>
        <v>44828</v>
      </c>
      <c r="G268" s="43" t="s">
        <v>19</v>
      </c>
      <c r="H268" s="42" cm="1">
        <f t="array" ref="H268">IFERROR(INDEX(B268:B632,J268),"")</f>
        <v>44884</v>
      </c>
      <c r="I268" s="43" t="s">
        <v>20</v>
      </c>
      <c r="J268" s="43" cm="1">
        <f t="array" ref="J268">IFERROR(_xlfn.XLOOKUP(2000,_xlfn.BYROW(ROW(268:632),_xlfn.LAMBDA(_xlpm.in,SUMIF(A268:A632,"&lt;="&amp;_xlpm.in,C268:C632))),A268:A632,,1)-A268+2,"")</f>
        <v>57</v>
      </c>
      <c r="K268" s="43" t="s">
        <v>21</v>
      </c>
      <c r="L268" s="43" t="s">
        <v>22</v>
      </c>
      <c r="M268" s="43">
        <f t="shared" ca="1" si="49"/>
        <v>2037</v>
      </c>
      <c r="N268" s="44" t="s">
        <v>23</v>
      </c>
      <c r="O268" s="32" t="s">
        <v>24</v>
      </c>
      <c r="P268" s="31">
        <f t="shared" si="50"/>
        <v>44828</v>
      </c>
      <c r="Q268" s="32" t="s">
        <v>19</v>
      </c>
      <c r="R268" s="31">
        <f t="shared" si="51"/>
        <v>44947</v>
      </c>
      <c r="S268" s="32" t="s">
        <v>25</v>
      </c>
      <c r="T268" s="32">
        <f t="shared" ca="1" si="52"/>
        <v>3604</v>
      </c>
      <c r="U268" s="33" t="s">
        <v>23</v>
      </c>
      <c r="V268" s="23" t="s">
        <v>24</v>
      </c>
      <c r="W268" s="22">
        <f t="shared" si="53"/>
        <v>44828</v>
      </c>
      <c r="X268" s="23" t="s">
        <v>19</v>
      </c>
      <c r="Y268" s="22">
        <f t="shared" si="54"/>
        <v>44987</v>
      </c>
      <c r="Z268" s="23" t="s">
        <v>26</v>
      </c>
      <c r="AA268" s="23">
        <f t="shared" ca="1" si="55"/>
        <v>2511</v>
      </c>
      <c r="AB268" s="24" t="s">
        <v>23</v>
      </c>
    </row>
    <row r="269" spans="1:28">
      <c r="A269" s="7">
        <f t="shared" si="56"/>
        <v>268</v>
      </c>
      <c r="B269" s="8">
        <f t="shared" si="56"/>
        <v>44829</v>
      </c>
      <c r="C269" s="6">
        <v>30</v>
      </c>
      <c r="E269" s="41" t="s">
        <v>18</v>
      </c>
      <c r="F269" s="42">
        <f t="shared" si="57"/>
        <v>44829</v>
      </c>
      <c r="G269" s="43" t="s">
        <v>19</v>
      </c>
      <c r="H269" s="42" cm="1">
        <f t="array" ref="H269">IFERROR(INDEX(B269:B633,J269),"")</f>
        <v>44884</v>
      </c>
      <c r="I269" s="43" t="s">
        <v>20</v>
      </c>
      <c r="J269" s="43" cm="1">
        <f t="array" ref="J269">IFERROR(_xlfn.XLOOKUP(2000,_xlfn.BYROW(ROW(269:633),_xlfn.LAMBDA(_xlpm.in,SUMIF(A269:A633,"&lt;="&amp;_xlpm.in,C269:C633))),A269:A633,,1)-A269+2,"")</f>
        <v>56</v>
      </c>
      <c r="K269" s="43" t="s">
        <v>21</v>
      </c>
      <c r="L269" s="43" t="s">
        <v>22</v>
      </c>
      <c r="M269" s="43">
        <f t="shared" ca="1" si="49"/>
        <v>2007</v>
      </c>
      <c r="N269" s="44" t="s">
        <v>23</v>
      </c>
      <c r="O269" s="32" t="s">
        <v>24</v>
      </c>
      <c r="P269" s="31">
        <f t="shared" si="50"/>
        <v>44829</v>
      </c>
      <c r="Q269" s="32" t="s">
        <v>19</v>
      </c>
      <c r="R269" s="31">
        <f t="shared" si="51"/>
        <v>44948</v>
      </c>
      <c r="S269" s="32" t="s">
        <v>25</v>
      </c>
      <c r="T269" s="32">
        <f t="shared" ca="1" si="52"/>
        <v>3574</v>
      </c>
      <c r="U269" s="33" t="s">
        <v>23</v>
      </c>
      <c r="V269" s="23" t="s">
        <v>24</v>
      </c>
      <c r="W269" s="22">
        <f t="shared" si="53"/>
        <v>44829</v>
      </c>
      <c r="X269" s="23" t="s">
        <v>19</v>
      </c>
      <c r="Y269" s="22">
        <f t="shared" si="54"/>
        <v>44988</v>
      </c>
      <c r="Z269" s="23" t="s">
        <v>26</v>
      </c>
      <c r="AA269" s="23">
        <f t="shared" ca="1" si="55"/>
        <v>2454</v>
      </c>
      <c r="AB269" s="24" t="s">
        <v>23</v>
      </c>
    </row>
    <row r="270" spans="1:28">
      <c r="A270" s="7">
        <f t="shared" si="56"/>
        <v>269</v>
      </c>
      <c r="B270" s="8">
        <f t="shared" si="56"/>
        <v>44830</v>
      </c>
      <c r="C270" s="6">
        <v>33</v>
      </c>
      <c r="E270" s="41" t="s">
        <v>18</v>
      </c>
      <c r="F270" s="42">
        <f t="shared" si="57"/>
        <v>44830</v>
      </c>
      <c r="G270" s="43" t="s">
        <v>19</v>
      </c>
      <c r="H270" s="42" cm="1">
        <f t="array" ref="H270">IFERROR(INDEX(B270:B634,J270),"")</f>
        <v>44885</v>
      </c>
      <c r="I270" s="43" t="s">
        <v>20</v>
      </c>
      <c r="J270" s="43" cm="1">
        <f t="array" ref="J270">IFERROR(_xlfn.XLOOKUP(2000,_xlfn.BYROW(ROW(270:634),_xlfn.LAMBDA(_xlpm.in,SUMIF(A270:A634,"&lt;="&amp;_xlpm.in,C270:C634))),A270:A634,,1)-A270+2,"")</f>
        <v>56</v>
      </c>
      <c r="K270" s="43" t="s">
        <v>21</v>
      </c>
      <c r="L270" s="43" t="s">
        <v>22</v>
      </c>
      <c r="M270" s="43">
        <f t="shared" ca="1" si="49"/>
        <v>2010</v>
      </c>
      <c r="N270" s="44" t="s">
        <v>23</v>
      </c>
      <c r="O270" s="32" t="s">
        <v>24</v>
      </c>
      <c r="P270" s="31">
        <f t="shared" si="50"/>
        <v>44830</v>
      </c>
      <c r="Q270" s="32" t="s">
        <v>19</v>
      </c>
      <c r="R270" s="31">
        <f t="shared" si="51"/>
        <v>44949</v>
      </c>
      <c r="S270" s="32" t="s">
        <v>25</v>
      </c>
      <c r="T270" s="32">
        <f t="shared" ca="1" si="52"/>
        <v>3544</v>
      </c>
      <c r="U270" s="33" t="s">
        <v>23</v>
      </c>
      <c r="V270" s="23" t="s">
        <v>24</v>
      </c>
      <c r="W270" s="22">
        <f t="shared" si="53"/>
        <v>44830</v>
      </c>
      <c r="X270" s="23" t="s">
        <v>19</v>
      </c>
      <c r="Y270" s="22">
        <f t="shared" si="54"/>
        <v>44989</v>
      </c>
      <c r="Z270" s="23" t="s">
        <v>26</v>
      </c>
      <c r="AA270" s="23">
        <f t="shared" ca="1" si="55"/>
        <v>2398</v>
      </c>
      <c r="AB270" s="24" t="s">
        <v>23</v>
      </c>
    </row>
    <row r="271" spans="1:28">
      <c r="A271" s="7">
        <f t="shared" si="56"/>
        <v>270</v>
      </c>
      <c r="B271" s="8">
        <f t="shared" si="56"/>
        <v>44831</v>
      </c>
      <c r="C271" s="6">
        <v>33</v>
      </c>
      <c r="E271" s="41" t="s">
        <v>18</v>
      </c>
      <c r="F271" s="42">
        <f t="shared" si="57"/>
        <v>44831</v>
      </c>
      <c r="G271" s="43" t="s">
        <v>19</v>
      </c>
      <c r="H271" s="42" cm="1">
        <f t="array" ref="H271">IFERROR(INDEX(B271:B635,J271),"")</f>
        <v>44886</v>
      </c>
      <c r="I271" s="43" t="s">
        <v>20</v>
      </c>
      <c r="J271" s="43" cm="1">
        <f t="array" ref="J271">IFERROR(_xlfn.XLOOKUP(2000,_xlfn.BYROW(ROW(271:635),_xlfn.LAMBDA(_xlpm.in,SUMIF(A271:A635,"&lt;="&amp;_xlpm.in,C271:C635))),A271:A635,,1)-A271+2,"")</f>
        <v>56</v>
      </c>
      <c r="K271" s="43" t="s">
        <v>21</v>
      </c>
      <c r="L271" s="43" t="s">
        <v>22</v>
      </c>
      <c r="M271" s="43">
        <f t="shared" ca="1" si="49"/>
        <v>2014</v>
      </c>
      <c r="N271" s="44" t="s">
        <v>23</v>
      </c>
      <c r="O271" s="32" t="s">
        <v>24</v>
      </c>
      <c r="P271" s="31">
        <f t="shared" si="50"/>
        <v>44831</v>
      </c>
      <c r="Q271" s="32" t="s">
        <v>19</v>
      </c>
      <c r="R271" s="31">
        <f t="shared" si="51"/>
        <v>44950</v>
      </c>
      <c r="S271" s="32" t="s">
        <v>25</v>
      </c>
      <c r="T271" s="32">
        <f t="shared" ca="1" si="52"/>
        <v>3511</v>
      </c>
      <c r="U271" s="33" t="s">
        <v>23</v>
      </c>
      <c r="V271" s="23" t="s">
        <v>24</v>
      </c>
      <c r="W271" s="22">
        <f t="shared" si="53"/>
        <v>44831</v>
      </c>
      <c r="X271" s="23" t="s">
        <v>19</v>
      </c>
      <c r="Y271" s="22">
        <f t="shared" si="54"/>
        <v>44990</v>
      </c>
      <c r="Z271" s="23" t="s">
        <v>26</v>
      </c>
      <c r="AA271" s="23">
        <f t="shared" ca="1" si="55"/>
        <v>2342</v>
      </c>
      <c r="AB271" s="24" t="s">
        <v>23</v>
      </c>
    </row>
    <row r="272" spans="1:28">
      <c r="A272" s="7">
        <f t="shared" si="56"/>
        <v>271</v>
      </c>
      <c r="B272" s="8">
        <f t="shared" si="56"/>
        <v>44832</v>
      </c>
      <c r="C272" s="6">
        <v>33</v>
      </c>
      <c r="E272" s="41" t="s">
        <v>18</v>
      </c>
      <c r="F272" s="42">
        <f t="shared" si="57"/>
        <v>44832</v>
      </c>
      <c r="G272" s="43" t="s">
        <v>19</v>
      </c>
      <c r="H272" s="42" cm="1">
        <f t="array" ref="H272">IFERROR(INDEX(B272:B636,J272),"")</f>
        <v>44887</v>
      </c>
      <c r="I272" s="43" t="s">
        <v>20</v>
      </c>
      <c r="J272" s="43" cm="1">
        <f t="array" ref="J272">IFERROR(_xlfn.XLOOKUP(2000,_xlfn.BYROW(ROW(272:636),_xlfn.LAMBDA(_xlpm.in,SUMIF(A272:A636,"&lt;="&amp;_xlpm.in,C272:C636))),A272:A636,,1)-A272+2,"")</f>
        <v>56</v>
      </c>
      <c r="K272" s="43" t="s">
        <v>21</v>
      </c>
      <c r="L272" s="43" t="s">
        <v>22</v>
      </c>
      <c r="M272" s="43">
        <f t="shared" ca="1" si="49"/>
        <v>2018</v>
      </c>
      <c r="N272" s="44" t="s">
        <v>23</v>
      </c>
      <c r="O272" s="32" t="s">
        <v>24</v>
      </c>
      <c r="P272" s="31">
        <f t="shared" si="50"/>
        <v>44832</v>
      </c>
      <c r="Q272" s="32" t="s">
        <v>19</v>
      </c>
      <c r="R272" s="31">
        <f t="shared" si="51"/>
        <v>44951</v>
      </c>
      <c r="S272" s="32" t="s">
        <v>25</v>
      </c>
      <c r="T272" s="32">
        <f t="shared" ca="1" si="52"/>
        <v>3478</v>
      </c>
      <c r="U272" s="33" t="s">
        <v>23</v>
      </c>
      <c r="V272" s="23" t="s">
        <v>24</v>
      </c>
      <c r="W272" s="22">
        <f t="shared" si="53"/>
        <v>44832</v>
      </c>
      <c r="X272" s="23" t="s">
        <v>19</v>
      </c>
      <c r="Y272" s="22">
        <f t="shared" si="54"/>
        <v>44991</v>
      </c>
      <c r="Z272" s="23" t="s">
        <v>26</v>
      </c>
      <c r="AA272" s="23">
        <f t="shared" ca="1" si="55"/>
        <v>2286</v>
      </c>
      <c r="AB272" s="24" t="s">
        <v>23</v>
      </c>
    </row>
    <row r="273" spans="1:28">
      <c r="A273" s="7">
        <f t="shared" si="56"/>
        <v>272</v>
      </c>
      <c r="B273" s="8">
        <f t="shared" si="56"/>
        <v>44833</v>
      </c>
      <c r="C273" s="6">
        <v>34</v>
      </c>
      <c r="E273" s="41" t="s">
        <v>18</v>
      </c>
      <c r="F273" s="42">
        <f t="shared" si="57"/>
        <v>44833</v>
      </c>
      <c r="G273" s="43" t="s">
        <v>19</v>
      </c>
      <c r="H273" s="42" cm="1">
        <f t="array" ref="H273">IFERROR(INDEX(B273:B637,J273),"")</f>
        <v>44888</v>
      </c>
      <c r="I273" s="43" t="s">
        <v>20</v>
      </c>
      <c r="J273" s="43" cm="1">
        <f t="array" ref="J273">IFERROR(_xlfn.XLOOKUP(2000,_xlfn.BYROW(ROW(273:637),_xlfn.LAMBDA(_xlpm.in,SUMIF(A273:A637,"&lt;="&amp;_xlpm.in,C273:C637))),A273:A637,,1)-A273+2,"")</f>
        <v>56</v>
      </c>
      <c r="K273" s="43" t="s">
        <v>21</v>
      </c>
      <c r="L273" s="43" t="s">
        <v>22</v>
      </c>
      <c r="M273" s="43">
        <f t="shared" ca="1" si="49"/>
        <v>2016</v>
      </c>
      <c r="N273" s="44" t="s">
        <v>23</v>
      </c>
      <c r="O273" s="32" t="s">
        <v>24</v>
      </c>
      <c r="P273" s="31">
        <f t="shared" si="50"/>
        <v>44833</v>
      </c>
      <c r="Q273" s="32" t="s">
        <v>19</v>
      </c>
      <c r="R273" s="31">
        <f t="shared" si="51"/>
        <v>44952</v>
      </c>
      <c r="S273" s="32" t="s">
        <v>25</v>
      </c>
      <c r="T273" s="32">
        <f t="shared" ca="1" si="52"/>
        <v>3445</v>
      </c>
      <c r="U273" s="33" t="s">
        <v>23</v>
      </c>
      <c r="V273" s="23" t="s">
        <v>24</v>
      </c>
      <c r="W273" s="22">
        <f t="shared" si="53"/>
        <v>44833</v>
      </c>
      <c r="X273" s="23" t="s">
        <v>19</v>
      </c>
      <c r="Y273" s="22">
        <f t="shared" si="54"/>
        <v>44992</v>
      </c>
      <c r="Z273" s="23" t="s">
        <v>26</v>
      </c>
      <c r="AA273" s="23">
        <f t="shared" ca="1" si="55"/>
        <v>2230</v>
      </c>
      <c r="AB273" s="24" t="s">
        <v>23</v>
      </c>
    </row>
    <row r="274" spans="1:28">
      <c r="A274" s="7">
        <f t="shared" si="56"/>
        <v>273</v>
      </c>
      <c r="B274" s="8">
        <f t="shared" si="56"/>
        <v>44834</v>
      </c>
      <c r="C274" s="6">
        <v>32</v>
      </c>
      <c r="E274" s="41" t="s">
        <v>18</v>
      </c>
      <c r="F274" s="42">
        <f t="shared" si="57"/>
        <v>44834</v>
      </c>
      <c r="G274" s="43" t="s">
        <v>19</v>
      </c>
      <c r="H274" s="42" cm="1">
        <f t="array" ref="H274">IFERROR(INDEX(B274:B638,J274),"")</f>
        <v>44889</v>
      </c>
      <c r="I274" s="43" t="s">
        <v>20</v>
      </c>
      <c r="J274" s="43" cm="1">
        <f t="array" ref="J274">IFERROR(_xlfn.XLOOKUP(2000,_xlfn.BYROW(ROW(274:638),_xlfn.LAMBDA(_xlpm.in,SUMIF(A274:A638,"&lt;="&amp;_xlpm.in,C274:C638))),A274:A638,,1)-A274+2,"")</f>
        <v>56</v>
      </c>
      <c r="K274" s="43" t="s">
        <v>21</v>
      </c>
      <c r="L274" s="43" t="s">
        <v>22</v>
      </c>
      <c r="M274" s="43">
        <f t="shared" ca="1" si="49"/>
        <v>2013</v>
      </c>
      <c r="N274" s="44" t="s">
        <v>23</v>
      </c>
      <c r="O274" s="32" t="s">
        <v>24</v>
      </c>
      <c r="P274" s="31">
        <f t="shared" si="50"/>
        <v>44834</v>
      </c>
      <c r="Q274" s="32" t="s">
        <v>19</v>
      </c>
      <c r="R274" s="31">
        <f t="shared" si="51"/>
        <v>44953</v>
      </c>
      <c r="S274" s="32" t="s">
        <v>25</v>
      </c>
      <c r="T274" s="32">
        <f t="shared" ca="1" si="52"/>
        <v>3411</v>
      </c>
      <c r="U274" s="33" t="s">
        <v>23</v>
      </c>
      <c r="V274" s="23" t="s">
        <v>24</v>
      </c>
      <c r="W274" s="22">
        <f t="shared" si="53"/>
        <v>44834</v>
      </c>
      <c r="X274" s="23" t="s">
        <v>19</v>
      </c>
      <c r="Y274" s="22">
        <f t="shared" si="54"/>
        <v>44993</v>
      </c>
      <c r="Z274" s="23" t="s">
        <v>26</v>
      </c>
      <c r="AA274" s="23">
        <f t="shared" ca="1" si="55"/>
        <v>2174</v>
      </c>
      <c r="AB274" s="24" t="s">
        <v>23</v>
      </c>
    </row>
    <row r="275" spans="1:28">
      <c r="A275" s="7">
        <f t="shared" si="56"/>
        <v>274</v>
      </c>
      <c r="B275" s="8">
        <f t="shared" si="56"/>
        <v>44835</v>
      </c>
      <c r="C275" s="6">
        <v>33</v>
      </c>
      <c r="E275" s="41" t="s">
        <v>18</v>
      </c>
      <c r="F275" s="42">
        <f t="shared" si="57"/>
        <v>44835</v>
      </c>
      <c r="G275" s="43" t="s">
        <v>19</v>
      </c>
      <c r="H275" s="42" cm="1">
        <f t="array" ref="H275">IFERROR(INDEX(B275:B639,J275),"")</f>
        <v>44890</v>
      </c>
      <c r="I275" s="43" t="s">
        <v>20</v>
      </c>
      <c r="J275" s="43" cm="1">
        <f t="array" ref="J275">IFERROR(_xlfn.XLOOKUP(2000,_xlfn.BYROW(ROW(275:639),_xlfn.LAMBDA(_xlpm.in,SUMIF(A275:A639,"&lt;="&amp;_xlpm.in,C275:C639))),A275:A639,,1)-A275+2,"")</f>
        <v>56</v>
      </c>
      <c r="K275" s="43" t="s">
        <v>21</v>
      </c>
      <c r="L275" s="43" t="s">
        <v>22</v>
      </c>
      <c r="M275" s="43">
        <f t="shared" ca="1" si="49"/>
        <v>2016</v>
      </c>
      <c r="N275" s="44" t="s">
        <v>23</v>
      </c>
      <c r="O275" s="32" t="s">
        <v>24</v>
      </c>
      <c r="P275" s="31">
        <f t="shared" si="50"/>
        <v>44835</v>
      </c>
      <c r="Q275" s="32" t="s">
        <v>19</v>
      </c>
      <c r="R275" s="31">
        <f t="shared" si="51"/>
        <v>44954</v>
      </c>
      <c r="S275" s="32" t="s">
        <v>25</v>
      </c>
      <c r="T275" s="32">
        <f t="shared" ca="1" si="52"/>
        <v>3379</v>
      </c>
      <c r="U275" s="33" t="s">
        <v>23</v>
      </c>
      <c r="V275" s="23" t="s">
        <v>24</v>
      </c>
      <c r="W275" s="22">
        <f t="shared" si="53"/>
        <v>44835</v>
      </c>
      <c r="X275" s="23" t="s">
        <v>19</v>
      </c>
      <c r="Y275" s="22">
        <f t="shared" si="54"/>
        <v>44994</v>
      </c>
      <c r="Z275" s="23" t="s">
        <v>26</v>
      </c>
      <c r="AA275" s="23">
        <f t="shared" ca="1" si="55"/>
        <v>2118</v>
      </c>
      <c r="AB275" s="24" t="s">
        <v>23</v>
      </c>
    </row>
    <row r="276" spans="1:28">
      <c r="A276" s="7">
        <f t="shared" ref="A276:B291" si="58">A275+1</f>
        <v>275</v>
      </c>
      <c r="B276" s="8">
        <f t="shared" si="58"/>
        <v>44836</v>
      </c>
      <c r="C276" s="6">
        <v>34</v>
      </c>
      <c r="E276" s="41" t="s">
        <v>18</v>
      </c>
      <c r="F276" s="42">
        <f t="shared" si="57"/>
        <v>44836</v>
      </c>
      <c r="G276" s="43" t="s">
        <v>19</v>
      </c>
      <c r="H276" s="42" cm="1">
        <f t="array" ref="H276">IFERROR(INDEX(B276:B640,J276),"")</f>
        <v>44891</v>
      </c>
      <c r="I276" s="43" t="s">
        <v>20</v>
      </c>
      <c r="J276" s="43" cm="1">
        <f t="array" ref="J276">IFERROR(_xlfn.XLOOKUP(2000,_xlfn.BYROW(ROW(276:640),_xlfn.LAMBDA(_xlpm.in,SUMIF(A276:A640,"&lt;="&amp;_xlpm.in,C276:C640))),A276:A640,,1)-A276+2,"")</f>
        <v>56</v>
      </c>
      <c r="K276" s="43" t="s">
        <v>21</v>
      </c>
      <c r="L276" s="43" t="s">
        <v>22</v>
      </c>
      <c r="M276" s="43">
        <f t="shared" ca="1" si="49"/>
        <v>2020</v>
      </c>
      <c r="N276" s="44" t="s">
        <v>23</v>
      </c>
      <c r="O276" s="32" t="s">
        <v>24</v>
      </c>
      <c r="P276" s="31">
        <f t="shared" si="50"/>
        <v>44836</v>
      </c>
      <c r="Q276" s="32" t="s">
        <v>19</v>
      </c>
      <c r="R276" s="31">
        <f t="shared" si="51"/>
        <v>44955</v>
      </c>
      <c r="S276" s="32" t="s">
        <v>25</v>
      </c>
      <c r="T276" s="32">
        <f t="shared" ca="1" si="52"/>
        <v>3346</v>
      </c>
      <c r="U276" s="33" t="s">
        <v>23</v>
      </c>
      <c r="V276" s="23" t="s">
        <v>24</v>
      </c>
      <c r="W276" s="22">
        <f t="shared" si="53"/>
        <v>44836</v>
      </c>
      <c r="X276" s="23" t="s">
        <v>19</v>
      </c>
      <c r="Y276" s="22">
        <f t="shared" si="54"/>
        <v>44995</v>
      </c>
      <c r="Z276" s="23" t="s">
        <v>26</v>
      </c>
      <c r="AA276" s="23">
        <f t="shared" ca="1" si="55"/>
        <v>2062</v>
      </c>
      <c r="AB276" s="24" t="s">
        <v>23</v>
      </c>
    </row>
    <row r="277" spans="1:28">
      <c r="A277" s="7">
        <f t="shared" si="58"/>
        <v>276</v>
      </c>
      <c r="B277" s="8">
        <f t="shared" si="58"/>
        <v>44837</v>
      </c>
      <c r="C277" s="6">
        <v>33</v>
      </c>
      <c r="E277" s="41" t="s">
        <v>18</v>
      </c>
      <c r="F277" s="42">
        <f t="shared" si="57"/>
        <v>44837</v>
      </c>
      <c r="G277" s="43" t="s">
        <v>19</v>
      </c>
      <c r="H277" s="42" cm="1">
        <f t="array" ref="H277">IFERROR(INDEX(B277:B641,J277),"")</f>
        <v>44892</v>
      </c>
      <c r="I277" s="43" t="s">
        <v>20</v>
      </c>
      <c r="J277" s="43" cm="1">
        <f t="array" ref="J277">IFERROR(_xlfn.XLOOKUP(2000,_xlfn.BYROW(ROW(277:641),_xlfn.LAMBDA(_xlpm.in,SUMIF(A277:A641,"&lt;="&amp;_xlpm.in,C277:C641))),A277:A641,,1)-A277+2,"")</f>
        <v>56</v>
      </c>
      <c r="K277" s="43" t="s">
        <v>21</v>
      </c>
      <c r="L277" s="43" t="s">
        <v>22</v>
      </c>
      <c r="M277" s="43">
        <f t="shared" ca="1" si="49"/>
        <v>2025</v>
      </c>
      <c r="N277" s="44" t="s">
        <v>23</v>
      </c>
      <c r="O277" s="32" t="s">
        <v>24</v>
      </c>
      <c r="P277" s="31">
        <f t="shared" si="50"/>
        <v>44837</v>
      </c>
      <c r="Q277" s="32" t="s">
        <v>19</v>
      </c>
      <c r="R277" s="31">
        <f t="shared" si="51"/>
        <v>44956</v>
      </c>
      <c r="S277" s="32" t="s">
        <v>25</v>
      </c>
      <c r="T277" s="32">
        <f t="shared" ca="1" si="52"/>
        <v>3312</v>
      </c>
      <c r="U277" s="33" t="s">
        <v>23</v>
      </c>
      <c r="V277" s="23" t="s">
        <v>24</v>
      </c>
      <c r="W277" s="22">
        <f t="shared" si="53"/>
        <v>44837</v>
      </c>
      <c r="X277" s="23" t="s">
        <v>19</v>
      </c>
      <c r="Y277" s="22">
        <f t="shared" si="54"/>
        <v>44996</v>
      </c>
      <c r="Z277" s="23" t="s">
        <v>26</v>
      </c>
      <c r="AA277" s="23">
        <f t="shared" ca="1" si="55"/>
        <v>2006</v>
      </c>
      <c r="AB277" s="24" t="s">
        <v>23</v>
      </c>
    </row>
    <row r="278" spans="1:28">
      <c r="A278" s="7">
        <f t="shared" si="58"/>
        <v>277</v>
      </c>
      <c r="B278" s="8">
        <f t="shared" si="58"/>
        <v>44838</v>
      </c>
      <c r="C278" s="6">
        <v>34</v>
      </c>
      <c r="E278" s="41" t="s">
        <v>18</v>
      </c>
      <c r="F278" s="42">
        <f t="shared" si="57"/>
        <v>44838</v>
      </c>
      <c r="G278" s="43" t="s">
        <v>19</v>
      </c>
      <c r="H278" s="42" cm="1">
        <f t="array" ref="H278">IFERROR(INDEX(B278:B642,J278),"")</f>
        <v>44893</v>
      </c>
      <c r="I278" s="43" t="s">
        <v>20</v>
      </c>
      <c r="J278" s="43" cm="1">
        <f t="array" ref="J278">IFERROR(_xlfn.XLOOKUP(2000,_xlfn.BYROW(ROW(278:642),_xlfn.LAMBDA(_xlpm.in,SUMIF(A278:A642,"&lt;="&amp;_xlpm.in,C278:C642))),A278:A642,,1)-A278+2,"")</f>
        <v>56</v>
      </c>
      <c r="K278" s="43" t="s">
        <v>21</v>
      </c>
      <c r="L278" s="43" t="s">
        <v>22</v>
      </c>
      <c r="M278" s="43">
        <f t="shared" ca="1" si="49"/>
        <v>2029</v>
      </c>
      <c r="N278" s="44" t="s">
        <v>23</v>
      </c>
      <c r="O278" s="32" t="s">
        <v>24</v>
      </c>
      <c r="P278" s="31">
        <f t="shared" si="50"/>
        <v>44838</v>
      </c>
      <c r="Q278" s="32" t="s">
        <v>19</v>
      </c>
      <c r="R278" s="31">
        <f t="shared" si="51"/>
        <v>44957</v>
      </c>
      <c r="S278" s="32" t="s">
        <v>25</v>
      </c>
      <c r="T278" s="32">
        <f t="shared" ca="1" si="52"/>
        <v>3279</v>
      </c>
      <c r="U278" s="33" t="s">
        <v>23</v>
      </c>
      <c r="V278" s="23" t="s">
        <v>24</v>
      </c>
      <c r="W278" s="22">
        <f t="shared" si="53"/>
        <v>44838</v>
      </c>
      <c r="X278" s="23" t="s">
        <v>19</v>
      </c>
      <c r="Y278" s="22">
        <f t="shared" si="54"/>
        <v>44997</v>
      </c>
      <c r="Z278" s="23" t="s">
        <v>26</v>
      </c>
      <c r="AA278" s="23">
        <f t="shared" ca="1" si="55"/>
        <v>1950</v>
      </c>
      <c r="AB278" s="24" t="s">
        <v>23</v>
      </c>
    </row>
    <row r="279" spans="1:28">
      <c r="A279" s="7">
        <f t="shared" si="58"/>
        <v>278</v>
      </c>
      <c r="B279" s="8">
        <f t="shared" si="58"/>
        <v>44839</v>
      </c>
      <c r="C279" s="6">
        <v>34</v>
      </c>
      <c r="E279" s="41" t="s">
        <v>18</v>
      </c>
      <c r="F279" s="42">
        <f t="shared" si="57"/>
        <v>44839</v>
      </c>
      <c r="G279" s="43" t="s">
        <v>19</v>
      </c>
      <c r="H279" s="42" cm="1">
        <f t="array" ref="H279">IFERROR(INDEX(B279:B643,J279),"")</f>
        <v>44894</v>
      </c>
      <c r="I279" s="43" t="s">
        <v>20</v>
      </c>
      <c r="J279" s="43" cm="1">
        <f t="array" ref="J279">IFERROR(_xlfn.XLOOKUP(2000,_xlfn.BYROW(ROW(279:643),_xlfn.LAMBDA(_xlpm.in,SUMIF(A279:A643,"&lt;="&amp;_xlpm.in,C279:C643))),A279:A643,,1)-A279+2,"")</f>
        <v>56</v>
      </c>
      <c r="K279" s="43" t="s">
        <v>21</v>
      </c>
      <c r="L279" s="43" t="s">
        <v>22</v>
      </c>
      <c r="M279" s="43">
        <f t="shared" ca="1" si="49"/>
        <v>2033</v>
      </c>
      <c r="N279" s="44" t="s">
        <v>23</v>
      </c>
      <c r="O279" s="32" t="s">
        <v>24</v>
      </c>
      <c r="P279" s="31">
        <f t="shared" si="50"/>
        <v>44839</v>
      </c>
      <c r="Q279" s="32" t="s">
        <v>19</v>
      </c>
      <c r="R279" s="31">
        <f t="shared" si="51"/>
        <v>44958</v>
      </c>
      <c r="S279" s="32" t="s">
        <v>25</v>
      </c>
      <c r="T279" s="32">
        <f t="shared" ca="1" si="52"/>
        <v>3245</v>
      </c>
      <c r="U279" s="33" t="s">
        <v>23</v>
      </c>
      <c r="V279" s="23" t="s">
        <v>24</v>
      </c>
      <c r="W279" s="22">
        <f t="shared" si="53"/>
        <v>44839</v>
      </c>
      <c r="X279" s="23" t="s">
        <v>19</v>
      </c>
      <c r="Y279" s="22">
        <f t="shared" si="54"/>
        <v>44998</v>
      </c>
      <c r="Z279" s="23" t="s">
        <v>26</v>
      </c>
      <c r="AA279" s="23">
        <f t="shared" ca="1" si="55"/>
        <v>1894</v>
      </c>
      <c r="AB279" s="24" t="s">
        <v>23</v>
      </c>
    </row>
    <row r="280" spans="1:28">
      <c r="A280" s="7">
        <f t="shared" si="58"/>
        <v>279</v>
      </c>
      <c r="B280" s="8">
        <f t="shared" si="58"/>
        <v>44840</v>
      </c>
      <c r="C280" s="6">
        <v>35</v>
      </c>
      <c r="E280" s="41" t="s">
        <v>18</v>
      </c>
      <c r="F280" s="42">
        <f t="shared" si="57"/>
        <v>44840</v>
      </c>
      <c r="G280" s="43" t="s">
        <v>19</v>
      </c>
      <c r="H280" s="42" cm="1">
        <f t="array" ref="H280">IFERROR(INDEX(B280:B644,J280),"")</f>
        <v>44895</v>
      </c>
      <c r="I280" s="43" t="s">
        <v>20</v>
      </c>
      <c r="J280" s="43" cm="1">
        <f t="array" ref="J280">IFERROR(_xlfn.XLOOKUP(2000,_xlfn.BYROW(ROW(280:644),_xlfn.LAMBDA(_xlpm.in,SUMIF(A280:A644,"&lt;="&amp;_xlpm.in,C280:C644))),A280:A644,,1)-A280+2,"")</f>
        <v>56</v>
      </c>
      <c r="K280" s="43" t="s">
        <v>21</v>
      </c>
      <c r="L280" s="43" t="s">
        <v>22</v>
      </c>
      <c r="M280" s="43">
        <f t="shared" ca="1" si="49"/>
        <v>2036</v>
      </c>
      <c r="N280" s="44" t="s">
        <v>23</v>
      </c>
      <c r="O280" s="32" t="s">
        <v>24</v>
      </c>
      <c r="P280" s="31">
        <f t="shared" si="50"/>
        <v>44840</v>
      </c>
      <c r="Q280" s="32" t="s">
        <v>19</v>
      </c>
      <c r="R280" s="31">
        <f t="shared" si="51"/>
        <v>44959</v>
      </c>
      <c r="S280" s="32" t="s">
        <v>25</v>
      </c>
      <c r="T280" s="32">
        <f t="shared" ca="1" si="52"/>
        <v>3211</v>
      </c>
      <c r="U280" s="33" t="s">
        <v>23</v>
      </c>
      <c r="V280" s="23" t="s">
        <v>24</v>
      </c>
      <c r="W280" s="22">
        <f t="shared" si="53"/>
        <v>44840</v>
      </c>
      <c r="X280" s="23" t="s">
        <v>19</v>
      </c>
      <c r="Y280" s="22">
        <f t="shared" si="54"/>
        <v>44999</v>
      </c>
      <c r="Z280" s="23" t="s">
        <v>26</v>
      </c>
      <c r="AA280" s="23">
        <f t="shared" ca="1" si="55"/>
        <v>1838</v>
      </c>
      <c r="AB280" s="24" t="s">
        <v>23</v>
      </c>
    </row>
    <row r="281" spans="1:28">
      <c r="A281" s="7">
        <f t="shared" si="58"/>
        <v>280</v>
      </c>
      <c r="B281" s="8">
        <f t="shared" si="58"/>
        <v>44841</v>
      </c>
      <c r="C281" s="6">
        <v>36</v>
      </c>
      <c r="E281" s="41" t="s">
        <v>18</v>
      </c>
      <c r="F281" s="42">
        <f t="shared" si="57"/>
        <v>44841</v>
      </c>
      <c r="G281" s="43" t="s">
        <v>19</v>
      </c>
      <c r="H281" s="42" cm="1">
        <f t="array" ref="H281">IFERROR(INDEX(B281:B645,J281),"")</f>
        <v>44895</v>
      </c>
      <c r="I281" s="43" t="s">
        <v>20</v>
      </c>
      <c r="J281" s="43" cm="1">
        <f t="array" ref="J281">IFERROR(_xlfn.XLOOKUP(2000,_xlfn.BYROW(ROW(281:645),_xlfn.LAMBDA(_xlpm.in,SUMIF(A281:A645,"&lt;="&amp;_xlpm.in,C281:C645))),A281:A645,,1)-A281+2,"")</f>
        <v>55</v>
      </c>
      <c r="K281" s="43" t="s">
        <v>21</v>
      </c>
      <c r="L281" s="43" t="s">
        <v>22</v>
      </c>
      <c r="M281" s="43">
        <f t="shared" ca="1" si="49"/>
        <v>2001</v>
      </c>
      <c r="N281" s="44" t="s">
        <v>23</v>
      </c>
      <c r="O281" s="32" t="s">
        <v>24</v>
      </c>
      <c r="P281" s="31">
        <f t="shared" si="50"/>
        <v>44841</v>
      </c>
      <c r="Q281" s="32" t="s">
        <v>19</v>
      </c>
      <c r="R281" s="31">
        <f t="shared" si="51"/>
        <v>44960</v>
      </c>
      <c r="S281" s="32" t="s">
        <v>25</v>
      </c>
      <c r="T281" s="32">
        <f t="shared" ca="1" si="52"/>
        <v>3176</v>
      </c>
      <c r="U281" s="33" t="s">
        <v>23</v>
      </c>
      <c r="V281" s="23" t="s">
        <v>24</v>
      </c>
      <c r="W281" s="22">
        <f t="shared" si="53"/>
        <v>44841</v>
      </c>
      <c r="X281" s="23" t="s">
        <v>19</v>
      </c>
      <c r="Y281" s="22">
        <f t="shared" si="54"/>
        <v>45000</v>
      </c>
      <c r="Z281" s="23" t="s">
        <v>26</v>
      </c>
      <c r="AA281" s="23">
        <f t="shared" ca="1" si="55"/>
        <v>1782</v>
      </c>
      <c r="AB281" s="24" t="s">
        <v>23</v>
      </c>
    </row>
    <row r="282" spans="1:28">
      <c r="A282" s="7">
        <f t="shared" si="58"/>
        <v>281</v>
      </c>
      <c r="B282" s="8">
        <f t="shared" si="58"/>
        <v>44842</v>
      </c>
      <c r="C282" s="6">
        <v>37</v>
      </c>
      <c r="E282" s="41" t="s">
        <v>18</v>
      </c>
      <c r="F282" s="42">
        <f t="shared" si="57"/>
        <v>44842</v>
      </c>
      <c r="G282" s="43" t="s">
        <v>19</v>
      </c>
      <c r="H282" s="42" cm="1">
        <f t="array" ref="H282">IFERROR(INDEX(B282:B646,J282),"")</f>
        <v>44896</v>
      </c>
      <c r="I282" s="43" t="s">
        <v>20</v>
      </c>
      <c r="J282" s="43" cm="1">
        <f t="array" ref="J282">IFERROR(_xlfn.XLOOKUP(2000,_xlfn.BYROW(ROW(282:646),_xlfn.LAMBDA(_xlpm.in,SUMIF(A282:A646,"&lt;="&amp;_xlpm.in,C282:C646))),A282:A646,,1)-A282+2,"")</f>
        <v>55</v>
      </c>
      <c r="K282" s="43" t="s">
        <v>21</v>
      </c>
      <c r="L282" s="43" t="s">
        <v>22</v>
      </c>
      <c r="M282" s="43">
        <f t="shared" ca="1" si="49"/>
        <v>2002</v>
      </c>
      <c r="N282" s="44" t="s">
        <v>23</v>
      </c>
      <c r="O282" s="32" t="s">
        <v>24</v>
      </c>
      <c r="P282" s="31">
        <f t="shared" si="50"/>
        <v>44842</v>
      </c>
      <c r="Q282" s="32" t="s">
        <v>19</v>
      </c>
      <c r="R282" s="31">
        <f t="shared" si="51"/>
        <v>44961</v>
      </c>
      <c r="S282" s="32" t="s">
        <v>25</v>
      </c>
      <c r="T282" s="32">
        <f t="shared" ca="1" si="52"/>
        <v>3140</v>
      </c>
      <c r="U282" s="33" t="s">
        <v>23</v>
      </c>
      <c r="V282" s="23" t="s">
        <v>24</v>
      </c>
      <c r="W282" s="22">
        <f t="shared" si="53"/>
        <v>44842</v>
      </c>
      <c r="X282" s="23" t="s">
        <v>19</v>
      </c>
      <c r="Y282" s="22">
        <f t="shared" si="54"/>
        <v>45001</v>
      </c>
      <c r="Z282" s="23" t="s">
        <v>26</v>
      </c>
      <c r="AA282" s="23">
        <f t="shared" ca="1" si="55"/>
        <v>1727</v>
      </c>
      <c r="AB282" s="24" t="s">
        <v>23</v>
      </c>
    </row>
    <row r="283" spans="1:28">
      <c r="A283" s="7">
        <f t="shared" si="58"/>
        <v>282</v>
      </c>
      <c r="B283" s="8">
        <f t="shared" si="58"/>
        <v>44843</v>
      </c>
      <c r="C283" s="6">
        <v>37</v>
      </c>
      <c r="E283" s="41" t="s">
        <v>18</v>
      </c>
      <c r="F283" s="42">
        <f t="shared" si="57"/>
        <v>44843</v>
      </c>
      <c r="G283" s="43" t="s">
        <v>19</v>
      </c>
      <c r="H283" s="42" cm="1">
        <f t="array" ref="H283">IFERROR(INDEX(B283:B647,J283),"")</f>
        <v>44897</v>
      </c>
      <c r="I283" s="43" t="s">
        <v>20</v>
      </c>
      <c r="J283" s="43" cm="1">
        <f t="array" ref="J283">IFERROR(_xlfn.XLOOKUP(2000,_xlfn.BYROW(ROW(283:647),_xlfn.LAMBDA(_xlpm.in,SUMIF(A283:A647,"&lt;="&amp;_xlpm.in,C283:C647))),A283:A647,,1)-A283+2,"")</f>
        <v>55</v>
      </c>
      <c r="K283" s="43" t="s">
        <v>21</v>
      </c>
      <c r="L283" s="43" t="s">
        <v>22</v>
      </c>
      <c r="M283" s="43">
        <f t="shared" ca="1" si="49"/>
        <v>2002</v>
      </c>
      <c r="N283" s="44" t="s">
        <v>23</v>
      </c>
      <c r="O283" s="32" t="s">
        <v>24</v>
      </c>
      <c r="P283" s="31">
        <f t="shared" si="50"/>
        <v>44843</v>
      </c>
      <c r="Q283" s="32" t="s">
        <v>19</v>
      </c>
      <c r="R283" s="31">
        <f t="shared" si="51"/>
        <v>44962</v>
      </c>
      <c r="S283" s="32" t="s">
        <v>25</v>
      </c>
      <c r="T283" s="32">
        <f t="shared" ca="1" si="52"/>
        <v>3103</v>
      </c>
      <c r="U283" s="33" t="s">
        <v>23</v>
      </c>
      <c r="V283" s="23" t="s">
        <v>24</v>
      </c>
      <c r="W283" s="22">
        <f t="shared" si="53"/>
        <v>44843</v>
      </c>
      <c r="X283" s="23" t="s">
        <v>19</v>
      </c>
      <c r="Y283" s="22">
        <f t="shared" si="54"/>
        <v>45002</v>
      </c>
      <c r="Z283" s="23" t="s">
        <v>26</v>
      </c>
      <c r="AA283" s="23">
        <f t="shared" ca="1" si="55"/>
        <v>1672</v>
      </c>
      <c r="AB283" s="24" t="s">
        <v>23</v>
      </c>
    </row>
    <row r="284" spans="1:28">
      <c r="A284" s="7">
        <f t="shared" si="58"/>
        <v>283</v>
      </c>
      <c r="B284" s="8">
        <f t="shared" si="58"/>
        <v>44844</v>
      </c>
      <c r="C284" s="6">
        <v>37</v>
      </c>
      <c r="E284" s="41" t="s">
        <v>18</v>
      </c>
      <c r="F284" s="42">
        <f t="shared" si="57"/>
        <v>44844</v>
      </c>
      <c r="G284" s="43" t="s">
        <v>19</v>
      </c>
      <c r="H284" s="42" cm="1">
        <f t="array" ref="H284">IFERROR(INDEX(B284:B648,J284),"")</f>
        <v>44898</v>
      </c>
      <c r="I284" s="43" t="s">
        <v>20</v>
      </c>
      <c r="J284" s="43" cm="1">
        <f t="array" ref="J284">IFERROR(_xlfn.XLOOKUP(2000,_xlfn.BYROW(ROW(284:648),_xlfn.LAMBDA(_xlpm.in,SUMIF(A284:A648,"&lt;="&amp;_xlpm.in,C284:C648))),A284:A648,,1)-A284+2,"")</f>
        <v>55</v>
      </c>
      <c r="K284" s="43" t="s">
        <v>21</v>
      </c>
      <c r="L284" s="43" t="s">
        <v>22</v>
      </c>
      <c r="M284" s="43">
        <f t="shared" ca="1" si="49"/>
        <v>2004</v>
      </c>
      <c r="N284" s="44" t="s">
        <v>23</v>
      </c>
      <c r="O284" s="32" t="s">
        <v>24</v>
      </c>
      <c r="P284" s="31">
        <f t="shared" si="50"/>
        <v>44844</v>
      </c>
      <c r="Q284" s="32" t="s">
        <v>19</v>
      </c>
      <c r="R284" s="31">
        <f t="shared" si="51"/>
        <v>44963</v>
      </c>
      <c r="S284" s="32" t="s">
        <v>25</v>
      </c>
      <c r="T284" s="32">
        <f t="shared" ca="1" si="52"/>
        <v>3066</v>
      </c>
      <c r="U284" s="33" t="s">
        <v>23</v>
      </c>
      <c r="V284" s="23" t="s">
        <v>24</v>
      </c>
      <c r="W284" s="22">
        <f t="shared" si="53"/>
        <v>44844</v>
      </c>
      <c r="X284" s="23" t="s">
        <v>19</v>
      </c>
      <c r="Y284" s="22">
        <f t="shared" si="54"/>
        <v>45003</v>
      </c>
      <c r="Z284" s="23" t="s">
        <v>26</v>
      </c>
      <c r="AA284" s="23">
        <f t="shared" ca="1" si="55"/>
        <v>1617</v>
      </c>
      <c r="AB284" s="24" t="s">
        <v>23</v>
      </c>
    </row>
    <row r="285" spans="1:28">
      <c r="A285" s="7">
        <f t="shared" si="58"/>
        <v>284</v>
      </c>
      <c r="B285" s="8">
        <f t="shared" si="58"/>
        <v>44845</v>
      </c>
      <c r="C285" s="6">
        <v>37</v>
      </c>
      <c r="E285" s="41" t="s">
        <v>18</v>
      </c>
      <c r="F285" s="42">
        <f t="shared" si="57"/>
        <v>44845</v>
      </c>
      <c r="G285" s="43" t="s">
        <v>19</v>
      </c>
      <c r="H285" s="42" cm="1">
        <f t="array" ref="H285">IFERROR(INDEX(B285:B649,J285),"")</f>
        <v>44899</v>
      </c>
      <c r="I285" s="43" t="s">
        <v>20</v>
      </c>
      <c r="J285" s="43" cm="1">
        <f t="array" ref="J285">IFERROR(_xlfn.XLOOKUP(2000,_xlfn.BYROW(ROW(285:649),_xlfn.LAMBDA(_xlpm.in,SUMIF(A285:A649,"&lt;="&amp;_xlpm.in,C285:C649))),A285:A649,,1)-A285+2,"")</f>
        <v>55</v>
      </c>
      <c r="K285" s="43" t="s">
        <v>21</v>
      </c>
      <c r="L285" s="43" t="s">
        <v>22</v>
      </c>
      <c r="M285" s="43">
        <f t="shared" ca="1" si="49"/>
        <v>2007</v>
      </c>
      <c r="N285" s="44" t="s">
        <v>23</v>
      </c>
      <c r="O285" s="32" t="s">
        <v>24</v>
      </c>
      <c r="P285" s="31">
        <f t="shared" si="50"/>
        <v>44845</v>
      </c>
      <c r="Q285" s="32" t="s">
        <v>19</v>
      </c>
      <c r="R285" s="31">
        <f t="shared" si="51"/>
        <v>44964</v>
      </c>
      <c r="S285" s="32" t="s">
        <v>25</v>
      </c>
      <c r="T285" s="32">
        <f t="shared" ca="1" si="52"/>
        <v>3029</v>
      </c>
      <c r="U285" s="33" t="s">
        <v>23</v>
      </c>
      <c r="V285" s="23" t="s">
        <v>24</v>
      </c>
      <c r="W285" s="22">
        <f t="shared" si="53"/>
        <v>44845</v>
      </c>
      <c r="X285" s="23" t="s">
        <v>19</v>
      </c>
      <c r="Y285" s="22">
        <f t="shared" si="54"/>
        <v>45004</v>
      </c>
      <c r="Z285" s="23" t="s">
        <v>26</v>
      </c>
      <c r="AA285" s="23">
        <f t="shared" ca="1" si="55"/>
        <v>1562</v>
      </c>
      <c r="AB285" s="24" t="s">
        <v>23</v>
      </c>
    </row>
    <row r="286" spans="1:28">
      <c r="A286" s="7">
        <f t="shared" si="58"/>
        <v>285</v>
      </c>
      <c r="B286" s="8">
        <f t="shared" si="58"/>
        <v>44846</v>
      </c>
      <c r="C286" s="6">
        <v>38</v>
      </c>
      <c r="E286" s="41" t="s">
        <v>18</v>
      </c>
      <c r="F286" s="42">
        <f t="shared" si="57"/>
        <v>44846</v>
      </c>
      <c r="G286" s="43" t="s">
        <v>19</v>
      </c>
      <c r="H286" s="42" cm="1">
        <f t="array" ref="H286">IFERROR(INDEX(B286:B650,J286),"")</f>
        <v>44900</v>
      </c>
      <c r="I286" s="43" t="s">
        <v>20</v>
      </c>
      <c r="J286" s="43" cm="1">
        <f t="array" ref="J286">IFERROR(_xlfn.XLOOKUP(2000,_xlfn.BYROW(ROW(286:650),_xlfn.LAMBDA(_xlpm.in,SUMIF(A286:A650,"&lt;="&amp;_xlpm.in,C286:C650))),A286:A650,,1)-A286+2,"")</f>
        <v>55</v>
      </c>
      <c r="K286" s="43" t="s">
        <v>21</v>
      </c>
      <c r="L286" s="43" t="s">
        <v>22</v>
      </c>
      <c r="M286" s="43">
        <f t="shared" ca="1" si="49"/>
        <v>2011</v>
      </c>
      <c r="N286" s="44" t="s">
        <v>23</v>
      </c>
      <c r="O286" s="32" t="s">
        <v>24</v>
      </c>
      <c r="P286" s="31">
        <f t="shared" si="50"/>
        <v>44846</v>
      </c>
      <c r="Q286" s="32" t="s">
        <v>19</v>
      </c>
      <c r="R286" s="31">
        <f t="shared" si="51"/>
        <v>44965</v>
      </c>
      <c r="S286" s="32" t="s">
        <v>25</v>
      </c>
      <c r="T286" s="32">
        <f t="shared" ca="1" si="52"/>
        <v>2992</v>
      </c>
      <c r="U286" s="33" t="s">
        <v>23</v>
      </c>
      <c r="V286" s="23" t="s">
        <v>24</v>
      </c>
      <c r="W286" s="22">
        <f t="shared" si="53"/>
        <v>44846</v>
      </c>
      <c r="X286" s="23" t="s">
        <v>19</v>
      </c>
      <c r="Y286" s="22">
        <f t="shared" si="54"/>
        <v>45005</v>
      </c>
      <c r="Z286" s="23" t="s">
        <v>26</v>
      </c>
      <c r="AA286" s="23">
        <f t="shared" ca="1" si="55"/>
        <v>1507</v>
      </c>
      <c r="AB286" s="24" t="s">
        <v>23</v>
      </c>
    </row>
    <row r="287" spans="1:28">
      <c r="A287" s="7">
        <f t="shared" si="58"/>
        <v>286</v>
      </c>
      <c r="B287" s="8">
        <f t="shared" si="58"/>
        <v>44847</v>
      </c>
      <c r="C287" s="6">
        <v>36</v>
      </c>
      <c r="E287" s="41" t="s">
        <v>18</v>
      </c>
      <c r="F287" s="42">
        <f t="shared" si="57"/>
        <v>44847</v>
      </c>
      <c r="G287" s="43" t="s">
        <v>19</v>
      </c>
      <c r="H287" s="42" cm="1">
        <f t="array" ref="H287">IFERROR(INDEX(B287:B651,J287),"")</f>
        <v>44901</v>
      </c>
      <c r="I287" s="43" t="s">
        <v>20</v>
      </c>
      <c r="J287" s="43" cm="1">
        <f t="array" ref="J287">IFERROR(_xlfn.XLOOKUP(2000,_xlfn.BYROW(ROW(287:651),_xlfn.LAMBDA(_xlpm.in,SUMIF(A287:A651,"&lt;="&amp;_xlpm.in,C287:C651))),A287:A651,,1)-A287+2,"")</f>
        <v>55</v>
      </c>
      <c r="K287" s="43" t="s">
        <v>21</v>
      </c>
      <c r="L287" s="43" t="s">
        <v>22</v>
      </c>
      <c r="M287" s="43">
        <f t="shared" ca="1" si="49"/>
        <v>2015</v>
      </c>
      <c r="N287" s="44" t="s">
        <v>23</v>
      </c>
      <c r="O287" s="32" t="s">
        <v>24</v>
      </c>
      <c r="P287" s="31">
        <f t="shared" si="50"/>
        <v>44847</v>
      </c>
      <c r="Q287" s="32" t="s">
        <v>19</v>
      </c>
      <c r="R287" s="31">
        <f t="shared" si="51"/>
        <v>44966</v>
      </c>
      <c r="S287" s="32" t="s">
        <v>25</v>
      </c>
      <c r="T287" s="32">
        <f t="shared" ca="1" si="52"/>
        <v>2954</v>
      </c>
      <c r="U287" s="33" t="s">
        <v>23</v>
      </c>
      <c r="V287" s="23" t="s">
        <v>24</v>
      </c>
      <c r="W287" s="22">
        <f t="shared" si="53"/>
        <v>44847</v>
      </c>
      <c r="X287" s="23" t="s">
        <v>19</v>
      </c>
      <c r="Y287" s="22">
        <f t="shared" si="54"/>
        <v>45006</v>
      </c>
      <c r="Z287" s="23" t="s">
        <v>26</v>
      </c>
      <c r="AA287" s="23">
        <f t="shared" ca="1" si="55"/>
        <v>1452</v>
      </c>
      <c r="AB287" s="24" t="s">
        <v>23</v>
      </c>
    </row>
    <row r="288" spans="1:28">
      <c r="A288" s="7">
        <f t="shared" si="58"/>
        <v>287</v>
      </c>
      <c r="B288" s="8">
        <f t="shared" si="58"/>
        <v>44848</v>
      </c>
      <c r="C288" s="6">
        <v>34</v>
      </c>
      <c r="E288" s="41" t="s">
        <v>18</v>
      </c>
      <c r="F288" s="42">
        <f t="shared" si="57"/>
        <v>44848</v>
      </c>
      <c r="G288" s="43" t="s">
        <v>19</v>
      </c>
      <c r="H288" s="42" cm="1">
        <f t="array" ref="H288">IFERROR(INDEX(B288:B652,J288),"")</f>
        <v>44902</v>
      </c>
      <c r="I288" s="43" t="s">
        <v>20</v>
      </c>
      <c r="J288" s="43" cm="1">
        <f t="array" ref="J288">IFERROR(_xlfn.XLOOKUP(2000,_xlfn.BYROW(ROW(288:652),_xlfn.LAMBDA(_xlpm.in,SUMIF(A288:A652,"&lt;="&amp;_xlpm.in,C288:C652))),A288:A652,,1)-A288+2,"")</f>
        <v>55</v>
      </c>
      <c r="K288" s="43" t="s">
        <v>21</v>
      </c>
      <c r="L288" s="43" t="s">
        <v>22</v>
      </c>
      <c r="M288" s="43">
        <f t="shared" ca="1" si="49"/>
        <v>2021</v>
      </c>
      <c r="N288" s="44" t="s">
        <v>23</v>
      </c>
      <c r="O288" s="32" t="s">
        <v>24</v>
      </c>
      <c r="P288" s="31">
        <f t="shared" si="50"/>
        <v>44848</v>
      </c>
      <c r="Q288" s="32" t="s">
        <v>19</v>
      </c>
      <c r="R288" s="31">
        <f t="shared" si="51"/>
        <v>44967</v>
      </c>
      <c r="S288" s="32" t="s">
        <v>25</v>
      </c>
      <c r="T288" s="32">
        <f t="shared" ca="1" si="52"/>
        <v>2918</v>
      </c>
      <c r="U288" s="33" t="s">
        <v>23</v>
      </c>
      <c r="V288" s="23" t="s">
        <v>24</v>
      </c>
      <c r="W288" s="22">
        <f t="shared" si="53"/>
        <v>44848</v>
      </c>
      <c r="X288" s="23" t="s">
        <v>19</v>
      </c>
      <c r="Y288" s="22">
        <f t="shared" si="54"/>
        <v>45007</v>
      </c>
      <c r="Z288" s="23" t="s">
        <v>26</v>
      </c>
      <c r="AA288" s="23">
        <f t="shared" ca="1" si="55"/>
        <v>1397</v>
      </c>
      <c r="AB288" s="24" t="s">
        <v>23</v>
      </c>
    </row>
    <row r="289" spans="1:28">
      <c r="A289" s="7">
        <f t="shared" si="58"/>
        <v>288</v>
      </c>
      <c r="B289" s="8">
        <f t="shared" si="58"/>
        <v>44849</v>
      </c>
      <c r="C289" s="6">
        <v>34</v>
      </c>
      <c r="E289" s="41" t="s">
        <v>18</v>
      </c>
      <c r="F289" s="42">
        <f t="shared" si="57"/>
        <v>44849</v>
      </c>
      <c r="G289" s="43" t="s">
        <v>19</v>
      </c>
      <c r="H289" s="42" cm="1">
        <f t="array" ref="H289">IFERROR(INDEX(B289:B653,J289),"")</f>
        <v>44903</v>
      </c>
      <c r="I289" s="43" t="s">
        <v>20</v>
      </c>
      <c r="J289" s="43" cm="1">
        <f t="array" ref="J289">IFERROR(_xlfn.XLOOKUP(2000,_xlfn.BYROW(ROW(289:653),_xlfn.LAMBDA(_xlpm.in,SUMIF(A289:A653,"&lt;="&amp;_xlpm.in,C289:C653))),A289:A653,,1)-A289+2,"")</f>
        <v>55</v>
      </c>
      <c r="K289" s="43" t="s">
        <v>21</v>
      </c>
      <c r="L289" s="43" t="s">
        <v>22</v>
      </c>
      <c r="M289" s="43">
        <f t="shared" ca="1" si="49"/>
        <v>2030</v>
      </c>
      <c r="N289" s="44" t="s">
        <v>23</v>
      </c>
      <c r="O289" s="32" t="s">
        <v>24</v>
      </c>
      <c r="P289" s="31">
        <f t="shared" si="50"/>
        <v>44849</v>
      </c>
      <c r="Q289" s="32" t="s">
        <v>19</v>
      </c>
      <c r="R289" s="31">
        <f t="shared" si="51"/>
        <v>44968</v>
      </c>
      <c r="S289" s="32" t="s">
        <v>25</v>
      </c>
      <c r="T289" s="32">
        <f t="shared" ca="1" si="52"/>
        <v>2884</v>
      </c>
      <c r="U289" s="33" t="s">
        <v>23</v>
      </c>
      <c r="V289" s="23" t="s">
        <v>24</v>
      </c>
      <c r="W289" s="22">
        <f t="shared" si="53"/>
        <v>44849</v>
      </c>
      <c r="X289" s="23" t="s">
        <v>19</v>
      </c>
      <c r="Y289" s="22">
        <f t="shared" si="54"/>
        <v>45008</v>
      </c>
      <c r="Z289" s="23" t="s">
        <v>26</v>
      </c>
      <c r="AA289" s="23">
        <f t="shared" ca="1" si="55"/>
        <v>1342</v>
      </c>
      <c r="AB289" s="24" t="s">
        <v>23</v>
      </c>
    </row>
    <row r="290" spans="1:28">
      <c r="A290" s="7">
        <f t="shared" si="58"/>
        <v>289</v>
      </c>
      <c r="B290" s="8">
        <f t="shared" si="58"/>
        <v>44850</v>
      </c>
      <c r="C290" s="6">
        <v>34</v>
      </c>
      <c r="E290" s="41" t="s">
        <v>18</v>
      </c>
      <c r="F290" s="42">
        <f t="shared" si="57"/>
        <v>44850</v>
      </c>
      <c r="G290" s="43" t="s">
        <v>19</v>
      </c>
      <c r="H290" s="42" cm="1">
        <f t="array" ref="H290">IFERROR(INDEX(B290:B654,J290),"")</f>
        <v>44904</v>
      </c>
      <c r="I290" s="43" t="s">
        <v>20</v>
      </c>
      <c r="J290" s="43" cm="1">
        <f t="array" ref="J290">IFERROR(_xlfn.XLOOKUP(2000,_xlfn.BYROW(ROW(290:654),_xlfn.LAMBDA(_xlpm.in,SUMIF(A290:A654,"&lt;="&amp;_xlpm.in,C290:C654))),A290:A654,,1)-A290+2,"")</f>
        <v>55</v>
      </c>
      <c r="K290" s="43" t="s">
        <v>21</v>
      </c>
      <c r="L290" s="43" t="s">
        <v>22</v>
      </c>
      <c r="M290" s="43">
        <f t="shared" ca="1" si="49"/>
        <v>2038</v>
      </c>
      <c r="N290" s="44" t="s">
        <v>23</v>
      </c>
      <c r="O290" s="32" t="s">
        <v>24</v>
      </c>
      <c r="P290" s="31">
        <f t="shared" si="50"/>
        <v>44850</v>
      </c>
      <c r="Q290" s="32" t="s">
        <v>19</v>
      </c>
      <c r="R290" s="31">
        <f t="shared" si="51"/>
        <v>44969</v>
      </c>
      <c r="S290" s="32" t="s">
        <v>25</v>
      </c>
      <c r="T290" s="32">
        <f t="shared" ca="1" si="52"/>
        <v>2850</v>
      </c>
      <c r="U290" s="33" t="s">
        <v>23</v>
      </c>
      <c r="V290" s="23" t="s">
        <v>24</v>
      </c>
      <c r="W290" s="22">
        <f t="shared" si="53"/>
        <v>44850</v>
      </c>
      <c r="X290" s="23" t="s">
        <v>19</v>
      </c>
      <c r="Y290" s="22">
        <f t="shared" si="54"/>
        <v>45009</v>
      </c>
      <c r="Z290" s="23" t="s">
        <v>26</v>
      </c>
      <c r="AA290" s="23">
        <f t="shared" ca="1" si="55"/>
        <v>1287</v>
      </c>
      <c r="AB290" s="24" t="s">
        <v>23</v>
      </c>
    </row>
    <row r="291" spans="1:28">
      <c r="A291" s="7">
        <f t="shared" si="58"/>
        <v>290</v>
      </c>
      <c r="B291" s="8">
        <f t="shared" si="58"/>
        <v>44851</v>
      </c>
      <c r="C291" s="6">
        <v>36</v>
      </c>
      <c r="E291" s="41" t="s">
        <v>18</v>
      </c>
      <c r="F291" s="42">
        <f t="shared" si="57"/>
        <v>44851</v>
      </c>
      <c r="G291" s="43" t="s">
        <v>19</v>
      </c>
      <c r="H291" s="42" cm="1">
        <f t="array" ref="H291">IFERROR(INDEX(B291:B655,J291),"")</f>
        <v>44904</v>
      </c>
      <c r="I291" s="43" t="s">
        <v>20</v>
      </c>
      <c r="J291" s="43" cm="1">
        <f t="array" ref="J291">IFERROR(_xlfn.XLOOKUP(2000,_xlfn.BYROW(ROW(291:655),_xlfn.LAMBDA(_xlpm.in,SUMIF(A291:A655,"&lt;="&amp;_xlpm.in,C291:C655))),A291:A655,,1)-A291+2,"")</f>
        <v>54</v>
      </c>
      <c r="K291" s="43" t="s">
        <v>21</v>
      </c>
      <c r="L291" s="43" t="s">
        <v>22</v>
      </c>
      <c r="M291" s="43">
        <f t="shared" ca="1" si="49"/>
        <v>2004</v>
      </c>
      <c r="N291" s="44" t="s">
        <v>23</v>
      </c>
      <c r="O291" s="32" t="s">
        <v>24</v>
      </c>
      <c r="P291" s="31">
        <f t="shared" si="50"/>
        <v>44851</v>
      </c>
      <c r="Q291" s="32" t="s">
        <v>19</v>
      </c>
      <c r="R291" s="31">
        <f t="shared" si="51"/>
        <v>44970</v>
      </c>
      <c r="S291" s="32" t="s">
        <v>25</v>
      </c>
      <c r="T291" s="32">
        <f t="shared" ca="1" si="52"/>
        <v>2816</v>
      </c>
      <c r="U291" s="33" t="s">
        <v>23</v>
      </c>
      <c r="V291" s="23" t="s">
        <v>24</v>
      </c>
      <c r="W291" s="22">
        <f t="shared" si="53"/>
        <v>44851</v>
      </c>
      <c r="X291" s="23" t="s">
        <v>19</v>
      </c>
      <c r="Y291" s="22">
        <f t="shared" si="54"/>
        <v>45010</v>
      </c>
      <c r="Z291" s="23" t="s">
        <v>26</v>
      </c>
      <c r="AA291" s="23">
        <f t="shared" ca="1" si="55"/>
        <v>1232</v>
      </c>
      <c r="AB291" s="24" t="s">
        <v>23</v>
      </c>
    </row>
    <row r="292" spans="1:28">
      <c r="A292" s="7">
        <f t="shared" ref="A292:B307" si="59">A291+1</f>
        <v>291</v>
      </c>
      <c r="B292" s="8">
        <f t="shared" si="59"/>
        <v>44852</v>
      </c>
      <c r="C292" s="6">
        <v>36</v>
      </c>
      <c r="E292" s="41" t="s">
        <v>18</v>
      </c>
      <c r="F292" s="42">
        <f t="shared" si="57"/>
        <v>44852</v>
      </c>
      <c r="G292" s="43" t="s">
        <v>19</v>
      </c>
      <c r="H292" s="42" cm="1">
        <f t="array" ref="H292">IFERROR(INDEX(B292:B656,J292),"")</f>
        <v>44905</v>
      </c>
      <c r="I292" s="43" t="s">
        <v>20</v>
      </c>
      <c r="J292" s="43" cm="1">
        <f t="array" ref="J292">IFERROR(_xlfn.XLOOKUP(2000,_xlfn.BYROW(ROW(292:656),_xlfn.LAMBDA(_xlpm.in,SUMIF(A292:A656,"&lt;="&amp;_xlpm.in,C292:C656))),A292:A656,,1)-A292+2,"")</f>
        <v>54</v>
      </c>
      <c r="K292" s="43" t="s">
        <v>21</v>
      </c>
      <c r="L292" s="43" t="s">
        <v>22</v>
      </c>
      <c r="M292" s="43">
        <f t="shared" ca="1" si="49"/>
        <v>2011</v>
      </c>
      <c r="N292" s="44" t="s">
        <v>23</v>
      </c>
      <c r="O292" s="32" t="s">
        <v>24</v>
      </c>
      <c r="P292" s="31">
        <f t="shared" si="50"/>
        <v>44852</v>
      </c>
      <c r="Q292" s="32" t="s">
        <v>19</v>
      </c>
      <c r="R292" s="31">
        <f t="shared" si="51"/>
        <v>44971</v>
      </c>
      <c r="S292" s="32" t="s">
        <v>25</v>
      </c>
      <c r="T292" s="32">
        <f t="shared" ca="1" si="52"/>
        <v>2780</v>
      </c>
      <c r="U292" s="33" t="s">
        <v>23</v>
      </c>
      <c r="V292" s="23" t="s">
        <v>24</v>
      </c>
      <c r="W292" s="22">
        <f t="shared" si="53"/>
        <v>44852</v>
      </c>
      <c r="X292" s="23" t="s">
        <v>19</v>
      </c>
      <c r="Y292" s="22">
        <f t="shared" si="54"/>
        <v>45011</v>
      </c>
      <c r="Z292" s="23" t="s">
        <v>26</v>
      </c>
      <c r="AA292" s="23">
        <f t="shared" ca="1" si="55"/>
        <v>1178</v>
      </c>
      <c r="AB292" s="24" t="s">
        <v>23</v>
      </c>
    </row>
    <row r="293" spans="1:28">
      <c r="A293" s="7">
        <f t="shared" si="59"/>
        <v>292</v>
      </c>
      <c r="B293" s="8">
        <f t="shared" si="59"/>
        <v>44853</v>
      </c>
      <c r="C293" s="6">
        <v>37</v>
      </c>
      <c r="E293" s="41" t="s">
        <v>18</v>
      </c>
      <c r="F293" s="42">
        <f t="shared" si="57"/>
        <v>44853</v>
      </c>
      <c r="G293" s="43" t="s">
        <v>19</v>
      </c>
      <c r="H293" s="42" cm="1">
        <f t="array" ref="H293">IFERROR(INDEX(B293:B657,J293),"")</f>
        <v>44906</v>
      </c>
      <c r="I293" s="43" t="s">
        <v>20</v>
      </c>
      <c r="J293" s="43" cm="1">
        <f t="array" ref="J293">IFERROR(_xlfn.XLOOKUP(2000,_xlfn.BYROW(ROW(293:657),_xlfn.LAMBDA(_xlpm.in,SUMIF(A293:A657,"&lt;="&amp;_xlpm.in,C293:C657))),A293:A657,,1)-A293+2,"")</f>
        <v>54</v>
      </c>
      <c r="K293" s="43" t="s">
        <v>21</v>
      </c>
      <c r="L293" s="43" t="s">
        <v>22</v>
      </c>
      <c r="M293" s="43">
        <f t="shared" ca="1" si="49"/>
        <v>2017</v>
      </c>
      <c r="N293" s="44" t="s">
        <v>23</v>
      </c>
      <c r="O293" s="32" t="s">
        <v>24</v>
      </c>
      <c r="P293" s="31">
        <f t="shared" si="50"/>
        <v>44853</v>
      </c>
      <c r="Q293" s="32" t="s">
        <v>19</v>
      </c>
      <c r="R293" s="31">
        <f t="shared" si="51"/>
        <v>44972</v>
      </c>
      <c r="S293" s="32" t="s">
        <v>25</v>
      </c>
      <c r="T293" s="32">
        <f t="shared" ca="1" si="52"/>
        <v>2744</v>
      </c>
      <c r="U293" s="33" t="s">
        <v>23</v>
      </c>
      <c r="V293" s="23" t="s">
        <v>24</v>
      </c>
      <c r="W293" s="22">
        <f t="shared" si="53"/>
        <v>44853</v>
      </c>
      <c r="X293" s="23" t="s">
        <v>19</v>
      </c>
      <c r="Y293" s="22">
        <f t="shared" si="54"/>
        <v>45012</v>
      </c>
      <c r="Z293" s="23" t="s">
        <v>26</v>
      </c>
      <c r="AA293" s="23">
        <f t="shared" ca="1" si="55"/>
        <v>1124</v>
      </c>
      <c r="AB293" s="24" t="s">
        <v>23</v>
      </c>
    </row>
    <row r="294" spans="1:28">
      <c r="A294" s="7">
        <f t="shared" si="59"/>
        <v>293</v>
      </c>
      <c r="B294" s="8">
        <f t="shared" si="59"/>
        <v>44854</v>
      </c>
      <c r="C294" s="6">
        <v>33</v>
      </c>
      <c r="E294" s="41" t="s">
        <v>18</v>
      </c>
      <c r="F294" s="42">
        <f t="shared" si="57"/>
        <v>44854</v>
      </c>
      <c r="G294" s="43" t="s">
        <v>19</v>
      </c>
      <c r="H294" s="42" cm="1">
        <f t="array" ref="H294">IFERROR(INDEX(B294:B658,J294),"")</f>
        <v>44907</v>
      </c>
      <c r="I294" s="43" t="s">
        <v>20</v>
      </c>
      <c r="J294" s="43" cm="1">
        <f t="array" ref="J294">IFERROR(_xlfn.XLOOKUP(2000,_xlfn.BYROW(ROW(294:658),_xlfn.LAMBDA(_xlpm.in,SUMIF(A294:A658,"&lt;="&amp;_xlpm.in,C294:C658))),A294:A658,,1)-A294+2,"")</f>
        <v>54</v>
      </c>
      <c r="K294" s="43" t="s">
        <v>21</v>
      </c>
      <c r="L294" s="43" t="s">
        <v>22</v>
      </c>
      <c r="M294" s="43">
        <f t="shared" ca="1" si="49"/>
        <v>2021</v>
      </c>
      <c r="N294" s="44" t="s">
        <v>23</v>
      </c>
      <c r="O294" s="32" t="s">
        <v>24</v>
      </c>
      <c r="P294" s="31">
        <f t="shared" si="50"/>
        <v>44854</v>
      </c>
      <c r="Q294" s="32" t="s">
        <v>19</v>
      </c>
      <c r="R294" s="31">
        <f t="shared" si="51"/>
        <v>44973</v>
      </c>
      <c r="S294" s="32" t="s">
        <v>25</v>
      </c>
      <c r="T294" s="32">
        <f t="shared" ca="1" si="52"/>
        <v>2707</v>
      </c>
      <c r="U294" s="33" t="s">
        <v>23</v>
      </c>
      <c r="V294" s="23" t="s">
        <v>24</v>
      </c>
      <c r="W294" s="22">
        <f t="shared" si="53"/>
        <v>44854</v>
      </c>
      <c r="X294" s="23" t="s">
        <v>19</v>
      </c>
      <c r="Y294" s="22">
        <f t="shared" si="54"/>
        <v>45013</v>
      </c>
      <c r="Z294" s="23" t="s">
        <v>26</v>
      </c>
      <c r="AA294" s="23">
        <f t="shared" ca="1" si="55"/>
        <v>1070</v>
      </c>
      <c r="AB294" s="24" t="s">
        <v>23</v>
      </c>
    </row>
    <row r="295" spans="1:28">
      <c r="A295" s="7">
        <f t="shared" si="59"/>
        <v>294</v>
      </c>
      <c r="B295" s="8">
        <f t="shared" si="59"/>
        <v>44855</v>
      </c>
      <c r="C295" s="6">
        <v>35</v>
      </c>
      <c r="E295" s="41" t="s">
        <v>18</v>
      </c>
      <c r="F295" s="42">
        <f t="shared" si="57"/>
        <v>44855</v>
      </c>
      <c r="G295" s="43" t="s">
        <v>19</v>
      </c>
      <c r="H295" s="42" cm="1">
        <f t="array" ref="H295">IFERROR(INDEX(B295:B659,J295),"")</f>
        <v>44908</v>
      </c>
      <c r="I295" s="43" t="s">
        <v>20</v>
      </c>
      <c r="J295" s="43" cm="1">
        <f t="array" ref="J295">IFERROR(_xlfn.XLOOKUP(2000,_xlfn.BYROW(ROW(295:659),_xlfn.LAMBDA(_xlpm.in,SUMIF(A295:A659,"&lt;="&amp;_xlpm.in,C295:C659))),A295:A659,,1)-A295+2,"")</f>
        <v>54</v>
      </c>
      <c r="K295" s="43" t="s">
        <v>21</v>
      </c>
      <c r="L295" s="43" t="s">
        <v>22</v>
      </c>
      <c r="M295" s="43">
        <f t="shared" ca="1" si="49"/>
        <v>2029</v>
      </c>
      <c r="N295" s="44" t="s">
        <v>23</v>
      </c>
      <c r="O295" s="32" t="s">
        <v>24</v>
      </c>
      <c r="P295" s="31">
        <f t="shared" si="50"/>
        <v>44855</v>
      </c>
      <c r="Q295" s="32" t="s">
        <v>19</v>
      </c>
      <c r="R295" s="31">
        <f t="shared" si="51"/>
        <v>44974</v>
      </c>
      <c r="S295" s="32" t="s">
        <v>25</v>
      </c>
      <c r="T295" s="32">
        <f t="shared" ca="1" si="52"/>
        <v>2674</v>
      </c>
      <c r="U295" s="33" t="s">
        <v>23</v>
      </c>
      <c r="V295" s="23" t="s">
        <v>24</v>
      </c>
      <c r="W295" s="22">
        <f t="shared" si="53"/>
        <v>44855</v>
      </c>
      <c r="X295" s="23" t="s">
        <v>19</v>
      </c>
      <c r="Y295" s="22">
        <f t="shared" si="54"/>
        <v>45014</v>
      </c>
      <c r="Z295" s="23" t="s">
        <v>26</v>
      </c>
      <c r="AA295" s="23">
        <f t="shared" ca="1" si="55"/>
        <v>1016</v>
      </c>
      <c r="AB295" s="24" t="s">
        <v>23</v>
      </c>
    </row>
    <row r="296" spans="1:28">
      <c r="A296" s="7">
        <f t="shared" si="59"/>
        <v>295</v>
      </c>
      <c r="B296" s="8">
        <f t="shared" si="59"/>
        <v>44856</v>
      </c>
      <c r="C296" s="6">
        <v>32</v>
      </c>
      <c r="E296" s="41" t="s">
        <v>18</v>
      </c>
      <c r="F296" s="42">
        <f t="shared" si="57"/>
        <v>44856</v>
      </c>
      <c r="G296" s="43" t="s">
        <v>19</v>
      </c>
      <c r="H296" s="42" cm="1">
        <f t="array" ref="H296">IFERROR(INDEX(B296:B660,J296),"")</f>
        <v>44909</v>
      </c>
      <c r="I296" s="43" t="s">
        <v>20</v>
      </c>
      <c r="J296" s="43" cm="1">
        <f t="array" ref="J296">IFERROR(_xlfn.XLOOKUP(2000,_xlfn.BYROW(ROW(296:660),_xlfn.LAMBDA(_xlpm.in,SUMIF(A296:A660,"&lt;="&amp;_xlpm.in,C296:C660))),A296:A660,,1)-A296+2,"")</f>
        <v>54</v>
      </c>
      <c r="K296" s="43" t="s">
        <v>21</v>
      </c>
      <c r="L296" s="43" t="s">
        <v>22</v>
      </c>
      <c r="M296" s="43">
        <f t="shared" ca="1" si="49"/>
        <v>2034</v>
      </c>
      <c r="N296" s="44" t="s">
        <v>23</v>
      </c>
      <c r="O296" s="32" t="s">
        <v>24</v>
      </c>
      <c r="P296" s="31">
        <f t="shared" si="50"/>
        <v>44856</v>
      </c>
      <c r="Q296" s="32" t="s">
        <v>19</v>
      </c>
      <c r="R296" s="31">
        <f t="shared" si="51"/>
        <v>44975</v>
      </c>
      <c r="S296" s="32" t="s">
        <v>25</v>
      </c>
      <c r="T296" s="32">
        <f t="shared" ca="1" si="52"/>
        <v>2639</v>
      </c>
      <c r="U296" s="33" t="s">
        <v>23</v>
      </c>
      <c r="V296" s="23" t="s">
        <v>24</v>
      </c>
      <c r="W296" s="22">
        <f t="shared" si="53"/>
        <v>44856</v>
      </c>
      <c r="X296" s="23" t="s">
        <v>19</v>
      </c>
      <c r="Y296" s="22">
        <f t="shared" si="54"/>
        <v>45015</v>
      </c>
      <c r="Z296" s="23" t="s">
        <v>26</v>
      </c>
      <c r="AA296" s="23">
        <f t="shared" ca="1" si="55"/>
        <v>962</v>
      </c>
      <c r="AB296" s="24" t="s">
        <v>23</v>
      </c>
    </row>
    <row r="297" spans="1:28">
      <c r="A297" s="7">
        <f t="shared" si="59"/>
        <v>296</v>
      </c>
      <c r="B297" s="8">
        <f t="shared" si="59"/>
        <v>44857</v>
      </c>
      <c r="C297" s="6">
        <v>31</v>
      </c>
      <c r="E297" s="41" t="s">
        <v>18</v>
      </c>
      <c r="F297" s="42">
        <f t="shared" si="57"/>
        <v>44857</v>
      </c>
      <c r="G297" s="43" t="s">
        <v>19</v>
      </c>
      <c r="H297" s="42" cm="1">
        <f t="array" ref="H297">IFERROR(INDEX(B297:B661,J297),"")</f>
        <v>44909</v>
      </c>
      <c r="I297" s="43" t="s">
        <v>20</v>
      </c>
      <c r="J297" s="43" cm="1">
        <f t="array" ref="J297">IFERROR(_xlfn.XLOOKUP(2000,_xlfn.BYROW(ROW(297:661),_xlfn.LAMBDA(_xlpm.in,SUMIF(A297:A661,"&lt;="&amp;_xlpm.in,C297:C661))),A297:A661,,1)-A297+2,"")</f>
        <v>53</v>
      </c>
      <c r="K297" s="43" t="s">
        <v>21</v>
      </c>
      <c r="L297" s="43" t="s">
        <v>22</v>
      </c>
      <c r="M297" s="43">
        <f t="shared" ca="1" si="49"/>
        <v>2002</v>
      </c>
      <c r="N297" s="44" t="s">
        <v>23</v>
      </c>
      <c r="O297" s="32" t="s">
        <v>24</v>
      </c>
      <c r="P297" s="31">
        <f t="shared" si="50"/>
        <v>44857</v>
      </c>
      <c r="Q297" s="32" t="s">
        <v>19</v>
      </c>
      <c r="R297" s="31">
        <f t="shared" si="51"/>
        <v>44976</v>
      </c>
      <c r="S297" s="32" t="s">
        <v>25</v>
      </c>
      <c r="T297" s="32">
        <f t="shared" ca="1" si="52"/>
        <v>2607</v>
      </c>
      <c r="U297" s="33" t="s">
        <v>23</v>
      </c>
      <c r="V297" s="23" t="s">
        <v>24</v>
      </c>
      <c r="W297" s="22">
        <f t="shared" si="53"/>
        <v>44857</v>
      </c>
      <c r="X297" s="23" t="s">
        <v>19</v>
      </c>
      <c r="Y297" s="22">
        <f t="shared" si="54"/>
        <v>45016</v>
      </c>
      <c r="Z297" s="23" t="s">
        <v>26</v>
      </c>
      <c r="AA297" s="23">
        <f t="shared" ca="1" si="55"/>
        <v>908</v>
      </c>
      <c r="AB297" s="24" t="s">
        <v>23</v>
      </c>
    </row>
    <row r="298" spans="1:28">
      <c r="A298" s="7">
        <f t="shared" si="59"/>
        <v>297</v>
      </c>
      <c r="B298" s="8">
        <f t="shared" si="59"/>
        <v>44858</v>
      </c>
      <c r="C298" s="6">
        <v>33</v>
      </c>
      <c r="E298" s="41" t="s">
        <v>18</v>
      </c>
      <c r="F298" s="42">
        <f t="shared" si="57"/>
        <v>44858</v>
      </c>
      <c r="G298" s="43" t="s">
        <v>19</v>
      </c>
      <c r="H298" s="42" cm="1">
        <f t="array" ref="H298">IFERROR(INDEX(B298:B662,J298),"")</f>
        <v>44910</v>
      </c>
      <c r="I298" s="43" t="s">
        <v>20</v>
      </c>
      <c r="J298" s="43" cm="1">
        <f t="array" ref="J298">IFERROR(_xlfn.XLOOKUP(2000,_xlfn.BYROW(ROW(298:662),_xlfn.LAMBDA(_xlpm.in,SUMIF(A298:A662,"&lt;="&amp;_xlpm.in,C298:C662))),A298:A662,,1)-A298+2,"")</f>
        <v>53</v>
      </c>
      <c r="K298" s="43" t="s">
        <v>21</v>
      </c>
      <c r="L298" s="43" t="s">
        <v>22</v>
      </c>
      <c r="M298" s="43">
        <f t="shared" ca="1" si="49"/>
        <v>2012</v>
      </c>
      <c r="N298" s="44" t="s">
        <v>23</v>
      </c>
      <c r="O298" s="32" t="s">
        <v>24</v>
      </c>
      <c r="P298" s="31">
        <f t="shared" si="50"/>
        <v>44858</v>
      </c>
      <c r="Q298" s="32" t="s">
        <v>19</v>
      </c>
      <c r="R298" s="31">
        <f t="shared" si="51"/>
        <v>44977</v>
      </c>
      <c r="S298" s="32" t="s">
        <v>25</v>
      </c>
      <c r="T298" s="32">
        <f t="shared" ca="1" si="52"/>
        <v>2576</v>
      </c>
      <c r="U298" s="33" t="s">
        <v>23</v>
      </c>
      <c r="V298" s="23" t="s">
        <v>24</v>
      </c>
      <c r="W298" s="22">
        <f t="shared" si="53"/>
        <v>44858</v>
      </c>
      <c r="X298" s="23" t="s">
        <v>19</v>
      </c>
      <c r="Y298" s="22">
        <f t="shared" si="54"/>
        <v>45017</v>
      </c>
      <c r="Z298" s="23" t="s">
        <v>26</v>
      </c>
      <c r="AA298" s="23">
        <f t="shared" ca="1" si="55"/>
        <v>855</v>
      </c>
      <c r="AB298" s="24" t="s">
        <v>23</v>
      </c>
    </row>
    <row r="299" spans="1:28">
      <c r="A299" s="7">
        <f t="shared" si="59"/>
        <v>298</v>
      </c>
      <c r="B299" s="8">
        <f t="shared" si="59"/>
        <v>44859</v>
      </c>
      <c r="C299" s="6">
        <v>34</v>
      </c>
      <c r="E299" s="41" t="s">
        <v>18</v>
      </c>
      <c r="F299" s="42">
        <f t="shared" si="57"/>
        <v>44859</v>
      </c>
      <c r="G299" s="43" t="s">
        <v>19</v>
      </c>
      <c r="H299" s="42" cm="1">
        <f t="array" ref="H299">IFERROR(INDEX(B299:B663,J299),"")</f>
        <v>44911</v>
      </c>
      <c r="I299" s="43" t="s">
        <v>20</v>
      </c>
      <c r="J299" s="43" cm="1">
        <f t="array" ref="J299">IFERROR(_xlfn.XLOOKUP(2000,_xlfn.BYROW(ROW(299:663),_xlfn.LAMBDA(_xlpm.in,SUMIF(A299:A663,"&lt;="&amp;_xlpm.in,C299:C663))),A299:A663,,1)-A299+2,"")</f>
        <v>53</v>
      </c>
      <c r="K299" s="43" t="s">
        <v>21</v>
      </c>
      <c r="L299" s="43" t="s">
        <v>22</v>
      </c>
      <c r="M299" s="43">
        <f t="shared" ca="1" si="49"/>
        <v>2022</v>
      </c>
      <c r="N299" s="44" t="s">
        <v>23</v>
      </c>
      <c r="O299" s="32" t="s">
        <v>24</v>
      </c>
      <c r="P299" s="31">
        <f t="shared" si="50"/>
        <v>44859</v>
      </c>
      <c r="Q299" s="32" t="s">
        <v>19</v>
      </c>
      <c r="R299" s="31">
        <f t="shared" si="51"/>
        <v>44978</v>
      </c>
      <c r="S299" s="32" t="s">
        <v>25</v>
      </c>
      <c r="T299" s="32">
        <f t="shared" ca="1" si="52"/>
        <v>2543</v>
      </c>
      <c r="U299" s="33" t="s">
        <v>23</v>
      </c>
      <c r="V299" s="23" t="s">
        <v>24</v>
      </c>
      <c r="W299" s="22">
        <f t="shared" si="53"/>
        <v>44859</v>
      </c>
      <c r="X299" s="23" t="s">
        <v>19</v>
      </c>
      <c r="Y299" s="22">
        <f t="shared" si="54"/>
        <v>45018</v>
      </c>
      <c r="Z299" s="23" t="s">
        <v>26</v>
      </c>
      <c r="AA299" s="23">
        <f t="shared" ca="1" si="55"/>
        <v>802</v>
      </c>
      <c r="AB299" s="24" t="s">
        <v>23</v>
      </c>
    </row>
    <row r="300" spans="1:28">
      <c r="A300" s="7">
        <f t="shared" si="59"/>
        <v>299</v>
      </c>
      <c r="B300" s="8">
        <f t="shared" si="59"/>
        <v>44860</v>
      </c>
      <c r="C300" s="6">
        <v>34</v>
      </c>
      <c r="E300" s="41" t="s">
        <v>18</v>
      </c>
      <c r="F300" s="42">
        <f t="shared" si="57"/>
        <v>44860</v>
      </c>
      <c r="G300" s="43" t="s">
        <v>19</v>
      </c>
      <c r="H300" s="42" cm="1">
        <f t="array" ref="H300">IFERROR(INDEX(B300:B664,J300),"")</f>
        <v>44912</v>
      </c>
      <c r="I300" s="43" t="s">
        <v>20</v>
      </c>
      <c r="J300" s="43" cm="1">
        <f t="array" ref="J300">IFERROR(_xlfn.XLOOKUP(2000,_xlfn.BYROW(ROW(300:664),_xlfn.LAMBDA(_xlpm.in,SUMIF(A300:A664,"&lt;="&amp;_xlpm.in,C300:C664))),A300:A664,,1)-A300+2,"")</f>
        <v>53</v>
      </c>
      <c r="K300" s="43" t="s">
        <v>21</v>
      </c>
      <c r="L300" s="43" t="s">
        <v>22</v>
      </c>
      <c r="M300" s="43">
        <f t="shared" ca="1" si="49"/>
        <v>2027</v>
      </c>
      <c r="N300" s="44" t="s">
        <v>23</v>
      </c>
      <c r="O300" s="32" t="s">
        <v>24</v>
      </c>
      <c r="P300" s="31">
        <f t="shared" si="50"/>
        <v>44860</v>
      </c>
      <c r="Q300" s="32" t="s">
        <v>19</v>
      </c>
      <c r="R300" s="31">
        <f t="shared" si="51"/>
        <v>44979</v>
      </c>
      <c r="S300" s="32" t="s">
        <v>25</v>
      </c>
      <c r="T300" s="32">
        <f t="shared" ca="1" si="52"/>
        <v>2509</v>
      </c>
      <c r="U300" s="33" t="s">
        <v>23</v>
      </c>
      <c r="V300" s="23" t="s">
        <v>24</v>
      </c>
      <c r="W300" s="22">
        <f t="shared" si="53"/>
        <v>44860</v>
      </c>
      <c r="X300" s="23" t="s">
        <v>19</v>
      </c>
      <c r="Y300" s="22">
        <f t="shared" si="54"/>
        <v>45019</v>
      </c>
      <c r="Z300" s="23" t="s">
        <v>26</v>
      </c>
      <c r="AA300" s="23">
        <f t="shared" ca="1" si="55"/>
        <v>749</v>
      </c>
      <c r="AB300" s="24" t="s">
        <v>23</v>
      </c>
    </row>
    <row r="301" spans="1:28">
      <c r="A301" s="7">
        <f t="shared" si="59"/>
        <v>300</v>
      </c>
      <c r="B301" s="8">
        <f t="shared" si="59"/>
        <v>44861</v>
      </c>
      <c r="C301" s="6">
        <v>36</v>
      </c>
      <c r="E301" s="41" t="s">
        <v>18</v>
      </c>
      <c r="F301" s="42">
        <f t="shared" si="57"/>
        <v>44861</v>
      </c>
      <c r="G301" s="43" t="s">
        <v>19</v>
      </c>
      <c r="H301" s="42" cm="1">
        <f t="array" ref="H301">IFERROR(INDEX(B301:B665,J301),"")</f>
        <v>44913</v>
      </c>
      <c r="I301" s="43" t="s">
        <v>20</v>
      </c>
      <c r="J301" s="43" cm="1">
        <f t="array" ref="J301">IFERROR(_xlfn.XLOOKUP(2000,_xlfn.BYROW(ROW(301:665),_xlfn.LAMBDA(_xlpm.in,SUMIF(A301:A665,"&lt;="&amp;_xlpm.in,C301:C665))),A301:A665,,1)-A301+2,"")</f>
        <v>53</v>
      </c>
      <c r="K301" s="43" t="s">
        <v>21</v>
      </c>
      <c r="L301" s="43" t="s">
        <v>22</v>
      </c>
      <c r="M301" s="43">
        <f t="shared" ca="1" si="49"/>
        <v>2025</v>
      </c>
      <c r="N301" s="44" t="s">
        <v>23</v>
      </c>
      <c r="O301" s="32" t="s">
        <v>24</v>
      </c>
      <c r="P301" s="31">
        <f t="shared" si="50"/>
        <v>44861</v>
      </c>
      <c r="Q301" s="32" t="s">
        <v>19</v>
      </c>
      <c r="R301" s="31">
        <f t="shared" si="51"/>
        <v>44980</v>
      </c>
      <c r="S301" s="32" t="s">
        <v>25</v>
      </c>
      <c r="T301" s="32">
        <f t="shared" ca="1" si="52"/>
        <v>2475</v>
      </c>
      <c r="U301" s="33" t="s">
        <v>23</v>
      </c>
      <c r="V301" s="23" t="s">
        <v>24</v>
      </c>
      <c r="W301" s="22">
        <f t="shared" si="53"/>
        <v>44861</v>
      </c>
      <c r="X301" s="23" t="s">
        <v>19</v>
      </c>
      <c r="Y301" s="22">
        <f t="shared" si="54"/>
        <v>45020</v>
      </c>
      <c r="Z301" s="23" t="s">
        <v>26</v>
      </c>
      <c r="AA301" s="23">
        <f t="shared" ca="1" si="55"/>
        <v>696</v>
      </c>
      <c r="AB301" s="24" t="s">
        <v>23</v>
      </c>
    </row>
    <row r="302" spans="1:28">
      <c r="A302" s="7">
        <f t="shared" si="59"/>
        <v>301</v>
      </c>
      <c r="B302" s="8">
        <f t="shared" si="59"/>
        <v>44862</v>
      </c>
      <c r="C302" s="6">
        <v>38</v>
      </c>
      <c r="E302" s="41" t="s">
        <v>18</v>
      </c>
      <c r="F302" s="42">
        <f t="shared" si="57"/>
        <v>44862</v>
      </c>
      <c r="G302" s="43" t="s">
        <v>19</v>
      </c>
      <c r="H302" s="42" cm="1">
        <f t="array" ref="H302">IFERROR(INDEX(B302:B666,J302),"")</f>
        <v>44914</v>
      </c>
      <c r="I302" s="43" t="s">
        <v>20</v>
      </c>
      <c r="J302" s="43" cm="1">
        <f t="array" ref="J302">IFERROR(_xlfn.XLOOKUP(2000,_xlfn.BYROW(ROW(302:666),_xlfn.LAMBDA(_xlpm.in,SUMIF(A302:A666,"&lt;="&amp;_xlpm.in,C302:C666))),A302:A666,,1)-A302+2,"")</f>
        <v>53</v>
      </c>
      <c r="K302" s="43" t="s">
        <v>21</v>
      </c>
      <c r="L302" s="43" t="s">
        <v>22</v>
      </c>
      <c r="M302" s="43">
        <f t="shared" ca="1" si="49"/>
        <v>2020</v>
      </c>
      <c r="N302" s="44" t="s">
        <v>23</v>
      </c>
      <c r="O302" s="32" t="s">
        <v>24</v>
      </c>
      <c r="P302" s="31">
        <f t="shared" si="50"/>
        <v>44862</v>
      </c>
      <c r="Q302" s="32" t="s">
        <v>19</v>
      </c>
      <c r="R302" s="31">
        <f t="shared" si="51"/>
        <v>44981</v>
      </c>
      <c r="S302" s="32" t="s">
        <v>25</v>
      </c>
      <c r="T302" s="32">
        <f t="shared" ca="1" si="52"/>
        <v>2439</v>
      </c>
      <c r="U302" s="33" t="s">
        <v>23</v>
      </c>
      <c r="V302" s="23" t="s">
        <v>24</v>
      </c>
      <c r="W302" s="22">
        <f t="shared" si="53"/>
        <v>44862</v>
      </c>
      <c r="X302" s="23" t="s">
        <v>19</v>
      </c>
      <c r="Y302" s="22">
        <f t="shared" si="54"/>
        <v>45021</v>
      </c>
      <c r="Z302" s="23" t="s">
        <v>26</v>
      </c>
      <c r="AA302" s="23">
        <f t="shared" ca="1" si="55"/>
        <v>643</v>
      </c>
      <c r="AB302" s="24" t="s">
        <v>23</v>
      </c>
    </row>
    <row r="303" spans="1:28">
      <c r="A303" s="7">
        <f t="shared" si="59"/>
        <v>302</v>
      </c>
      <c r="B303" s="8">
        <f t="shared" si="59"/>
        <v>44863</v>
      </c>
      <c r="C303" s="6">
        <v>40</v>
      </c>
      <c r="E303" s="41" t="s">
        <v>18</v>
      </c>
      <c r="F303" s="42">
        <f t="shared" si="57"/>
        <v>44863</v>
      </c>
      <c r="G303" s="43" t="s">
        <v>19</v>
      </c>
      <c r="H303" s="42" cm="1">
        <f t="array" ref="H303">IFERROR(INDEX(B303:B667,J303),"")</f>
        <v>44915</v>
      </c>
      <c r="I303" s="43" t="s">
        <v>20</v>
      </c>
      <c r="J303" s="43" cm="1">
        <f t="array" ref="J303">IFERROR(_xlfn.XLOOKUP(2000,_xlfn.BYROW(ROW(303:667),_xlfn.LAMBDA(_xlpm.in,SUMIF(A303:A667,"&lt;="&amp;_xlpm.in,C303:C667))),A303:A667,,1)-A303+2,"")</f>
        <v>53</v>
      </c>
      <c r="K303" s="43" t="s">
        <v>21</v>
      </c>
      <c r="L303" s="43" t="s">
        <v>22</v>
      </c>
      <c r="M303" s="43">
        <f t="shared" ca="1" si="49"/>
        <v>2014</v>
      </c>
      <c r="N303" s="44" t="s">
        <v>23</v>
      </c>
      <c r="O303" s="32" t="s">
        <v>24</v>
      </c>
      <c r="P303" s="31">
        <f t="shared" si="50"/>
        <v>44863</v>
      </c>
      <c r="Q303" s="32" t="s">
        <v>19</v>
      </c>
      <c r="R303" s="31">
        <f t="shared" si="51"/>
        <v>44982</v>
      </c>
      <c r="S303" s="32" t="s">
        <v>25</v>
      </c>
      <c r="T303" s="32">
        <f t="shared" ca="1" si="52"/>
        <v>2401</v>
      </c>
      <c r="U303" s="33" t="s">
        <v>23</v>
      </c>
      <c r="V303" s="23" t="s">
        <v>24</v>
      </c>
      <c r="W303" s="22">
        <f t="shared" si="53"/>
        <v>44863</v>
      </c>
      <c r="X303" s="23" t="s">
        <v>19</v>
      </c>
      <c r="Y303" s="22">
        <f t="shared" si="54"/>
        <v>45022</v>
      </c>
      <c r="Z303" s="23" t="s">
        <v>26</v>
      </c>
      <c r="AA303" s="23">
        <f t="shared" ca="1" si="55"/>
        <v>590</v>
      </c>
      <c r="AB303" s="24" t="s">
        <v>23</v>
      </c>
    </row>
    <row r="304" spans="1:28">
      <c r="A304" s="7">
        <f t="shared" si="59"/>
        <v>303</v>
      </c>
      <c r="B304" s="8">
        <f t="shared" si="59"/>
        <v>44864</v>
      </c>
      <c r="C304" s="6">
        <v>39</v>
      </c>
      <c r="E304" s="41" t="s">
        <v>18</v>
      </c>
      <c r="F304" s="42">
        <f t="shared" si="57"/>
        <v>44864</v>
      </c>
      <c r="G304" s="43" t="s">
        <v>19</v>
      </c>
      <c r="H304" s="42" cm="1">
        <f t="array" ref="H304">IFERROR(INDEX(B304:B668,J304),"")</f>
        <v>44916</v>
      </c>
      <c r="I304" s="43" t="s">
        <v>20</v>
      </c>
      <c r="J304" s="43" cm="1">
        <f t="array" ref="J304">IFERROR(_xlfn.XLOOKUP(2000,_xlfn.BYROW(ROW(304:668),_xlfn.LAMBDA(_xlpm.in,SUMIF(A304:A668,"&lt;="&amp;_xlpm.in,C304:C668))),A304:A668,,1)-A304+2,"")</f>
        <v>53</v>
      </c>
      <c r="K304" s="43" t="s">
        <v>21</v>
      </c>
      <c r="L304" s="43" t="s">
        <v>22</v>
      </c>
      <c r="M304" s="43">
        <f t="shared" ca="1" si="49"/>
        <v>2004</v>
      </c>
      <c r="N304" s="44" t="s">
        <v>23</v>
      </c>
      <c r="O304" s="32" t="s">
        <v>24</v>
      </c>
      <c r="P304" s="31">
        <f t="shared" si="50"/>
        <v>44864</v>
      </c>
      <c r="Q304" s="32" t="s">
        <v>19</v>
      </c>
      <c r="R304" s="31">
        <f t="shared" si="51"/>
        <v>44983</v>
      </c>
      <c r="S304" s="32" t="s">
        <v>25</v>
      </c>
      <c r="T304" s="32">
        <f t="shared" ca="1" si="52"/>
        <v>2361</v>
      </c>
      <c r="U304" s="33" t="s">
        <v>23</v>
      </c>
      <c r="V304" s="23" t="s">
        <v>24</v>
      </c>
      <c r="W304" s="22">
        <f t="shared" si="53"/>
        <v>44864</v>
      </c>
      <c r="X304" s="23" t="s">
        <v>19</v>
      </c>
      <c r="Y304" s="22">
        <f t="shared" si="54"/>
        <v>45023</v>
      </c>
      <c r="Z304" s="23" t="s">
        <v>26</v>
      </c>
      <c r="AA304" s="23">
        <f t="shared" ca="1" si="55"/>
        <v>537</v>
      </c>
      <c r="AB304" s="24" t="s">
        <v>23</v>
      </c>
    </row>
    <row r="305" spans="1:28">
      <c r="A305" s="7">
        <f t="shared" si="59"/>
        <v>304</v>
      </c>
      <c r="B305" s="8">
        <f t="shared" si="59"/>
        <v>44865</v>
      </c>
      <c r="C305" s="6">
        <v>39</v>
      </c>
      <c r="E305" s="41" t="s">
        <v>18</v>
      </c>
      <c r="F305" s="42">
        <f t="shared" si="57"/>
        <v>44865</v>
      </c>
      <c r="G305" s="43" t="s">
        <v>19</v>
      </c>
      <c r="H305" s="42" cm="1">
        <f t="array" ref="H305">IFERROR(INDEX(B305:B669,J305),"")</f>
        <v>44918</v>
      </c>
      <c r="I305" s="43" t="s">
        <v>20</v>
      </c>
      <c r="J305" s="43" cm="1">
        <f t="array" ref="J305">IFERROR(_xlfn.XLOOKUP(2000,_xlfn.BYROW(ROW(305:669),_xlfn.LAMBDA(_xlpm.in,SUMIF(A305:A669,"&lt;="&amp;_xlpm.in,C305:C669))),A305:A669,,1)-A305+2,"")</f>
        <v>54</v>
      </c>
      <c r="K305" s="43" t="s">
        <v>21</v>
      </c>
      <c r="L305" s="43" t="s">
        <v>22</v>
      </c>
      <c r="M305" s="43">
        <f t="shared" ca="1" si="49"/>
        <v>2018</v>
      </c>
      <c r="N305" s="44" t="s">
        <v>23</v>
      </c>
      <c r="O305" s="32" t="s">
        <v>24</v>
      </c>
      <c r="P305" s="31">
        <f t="shared" si="50"/>
        <v>44865</v>
      </c>
      <c r="Q305" s="32" t="s">
        <v>19</v>
      </c>
      <c r="R305" s="31">
        <f t="shared" si="51"/>
        <v>44984</v>
      </c>
      <c r="S305" s="32" t="s">
        <v>25</v>
      </c>
      <c r="T305" s="32">
        <f t="shared" ca="1" si="52"/>
        <v>2322</v>
      </c>
      <c r="U305" s="33" t="s">
        <v>23</v>
      </c>
      <c r="V305" s="23" t="s">
        <v>24</v>
      </c>
      <c r="W305" s="22">
        <f t="shared" si="53"/>
        <v>44865</v>
      </c>
      <c r="X305" s="23" t="s">
        <v>19</v>
      </c>
      <c r="Y305" s="22">
        <f t="shared" si="54"/>
        <v>45024</v>
      </c>
      <c r="Z305" s="23" t="s">
        <v>26</v>
      </c>
      <c r="AA305" s="23">
        <f t="shared" ca="1" si="55"/>
        <v>484</v>
      </c>
      <c r="AB305" s="24" t="s">
        <v>23</v>
      </c>
    </row>
    <row r="306" spans="1:28">
      <c r="A306" s="7">
        <f t="shared" si="59"/>
        <v>305</v>
      </c>
      <c r="B306" s="8">
        <f t="shared" si="59"/>
        <v>44866</v>
      </c>
      <c r="C306" s="6">
        <v>40</v>
      </c>
      <c r="E306" s="41" t="s">
        <v>18</v>
      </c>
      <c r="F306" s="42">
        <f t="shared" si="57"/>
        <v>44866</v>
      </c>
      <c r="G306" s="43" t="s">
        <v>19</v>
      </c>
      <c r="H306" s="42" cm="1">
        <f t="array" ref="H306">IFERROR(INDEX(B306:B670,J306),"")</f>
        <v>44919</v>
      </c>
      <c r="I306" s="43" t="s">
        <v>20</v>
      </c>
      <c r="J306" s="43" cm="1">
        <f t="array" ref="J306">IFERROR(_xlfn.XLOOKUP(2000,_xlfn.BYROW(ROW(306:670),_xlfn.LAMBDA(_xlpm.in,SUMIF(A306:A670,"&lt;="&amp;_xlpm.in,C306:C670))),A306:A670,,1)-A306+2,"")</f>
        <v>54</v>
      </c>
      <c r="K306" s="43" t="s">
        <v>21</v>
      </c>
      <c r="L306" s="43" t="s">
        <v>22</v>
      </c>
      <c r="M306" s="43">
        <f t="shared" ca="1" si="49"/>
        <v>2012</v>
      </c>
      <c r="N306" s="44" t="s">
        <v>23</v>
      </c>
      <c r="O306" s="32" t="s">
        <v>24</v>
      </c>
      <c r="P306" s="31">
        <f t="shared" si="50"/>
        <v>44866</v>
      </c>
      <c r="Q306" s="32" t="s">
        <v>19</v>
      </c>
      <c r="R306" s="31">
        <f t="shared" si="51"/>
        <v>44985</v>
      </c>
      <c r="S306" s="32" t="s">
        <v>25</v>
      </c>
      <c r="T306" s="32">
        <f t="shared" ca="1" si="52"/>
        <v>2283</v>
      </c>
      <c r="U306" s="33" t="s">
        <v>23</v>
      </c>
      <c r="V306" s="23" t="s">
        <v>24</v>
      </c>
      <c r="W306" s="22">
        <f t="shared" si="53"/>
        <v>44866</v>
      </c>
      <c r="X306" s="23" t="s">
        <v>19</v>
      </c>
      <c r="Y306" s="22">
        <f t="shared" si="54"/>
        <v>45025</v>
      </c>
      <c r="Z306" s="23" t="s">
        <v>26</v>
      </c>
      <c r="AA306" s="23">
        <f t="shared" ca="1" si="55"/>
        <v>430</v>
      </c>
      <c r="AB306" s="24" t="s">
        <v>23</v>
      </c>
    </row>
    <row r="307" spans="1:28">
      <c r="A307" s="7">
        <f t="shared" si="59"/>
        <v>306</v>
      </c>
      <c r="B307" s="8">
        <f t="shared" si="59"/>
        <v>44867</v>
      </c>
      <c r="C307" s="6">
        <v>37</v>
      </c>
      <c r="E307" s="41" t="s">
        <v>18</v>
      </c>
      <c r="F307" s="42">
        <f t="shared" si="57"/>
        <v>44867</v>
      </c>
      <c r="G307" s="43" t="s">
        <v>19</v>
      </c>
      <c r="H307" s="42" cm="1">
        <f t="array" ref="H307">IFERROR(INDEX(B307:B671,J307),"")</f>
        <v>44920</v>
      </c>
      <c r="I307" s="43" t="s">
        <v>20</v>
      </c>
      <c r="J307" s="43" cm="1">
        <f t="array" ref="J307">IFERROR(_xlfn.XLOOKUP(2000,_xlfn.BYROW(ROW(307:671),_xlfn.LAMBDA(_xlpm.in,SUMIF(A307:A671,"&lt;="&amp;_xlpm.in,C307:C671))),A307:A671,,1)-A307+2,"")</f>
        <v>54</v>
      </c>
      <c r="K307" s="43" t="s">
        <v>21</v>
      </c>
      <c r="L307" s="43" t="s">
        <v>22</v>
      </c>
      <c r="M307" s="43">
        <f t="shared" ca="1" si="49"/>
        <v>2009</v>
      </c>
      <c r="N307" s="44" t="s">
        <v>23</v>
      </c>
      <c r="O307" s="32" t="s">
        <v>24</v>
      </c>
      <c r="P307" s="31">
        <f t="shared" si="50"/>
        <v>44867</v>
      </c>
      <c r="Q307" s="32" t="s">
        <v>19</v>
      </c>
      <c r="R307" s="31">
        <f t="shared" si="51"/>
        <v>44986</v>
      </c>
      <c r="S307" s="32" t="s">
        <v>25</v>
      </c>
      <c r="T307" s="32">
        <f t="shared" ca="1" si="52"/>
        <v>2243</v>
      </c>
      <c r="U307" s="33" t="s">
        <v>23</v>
      </c>
      <c r="V307" s="23" t="s">
        <v>24</v>
      </c>
      <c r="W307" s="22">
        <f t="shared" si="53"/>
        <v>44867</v>
      </c>
      <c r="X307" s="23" t="s">
        <v>19</v>
      </c>
      <c r="Y307" s="22">
        <f t="shared" si="54"/>
        <v>45026</v>
      </c>
      <c r="Z307" s="23" t="s">
        <v>26</v>
      </c>
      <c r="AA307" s="23">
        <f t="shared" ca="1" si="55"/>
        <v>376</v>
      </c>
      <c r="AB307" s="24" t="s">
        <v>23</v>
      </c>
    </row>
    <row r="308" spans="1:28">
      <c r="A308" s="7">
        <f t="shared" ref="A308:B323" si="60">A307+1</f>
        <v>307</v>
      </c>
      <c r="B308" s="8">
        <f t="shared" si="60"/>
        <v>44868</v>
      </c>
      <c r="C308" s="6">
        <v>33</v>
      </c>
      <c r="E308" s="41" t="s">
        <v>18</v>
      </c>
      <c r="F308" s="42">
        <f t="shared" si="57"/>
        <v>44868</v>
      </c>
      <c r="G308" s="43" t="s">
        <v>19</v>
      </c>
      <c r="H308" s="42" cm="1">
        <f t="array" ref="H308">IFERROR(INDEX(B308:B672,J308),"")</f>
        <v>44921</v>
      </c>
      <c r="I308" s="43" t="s">
        <v>20</v>
      </c>
      <c r="J308" s="43" cm="1">
        <f t="array" ref="J308">IFERROR(_xlfn.XLOOKUP(2000,_xlfn.BYROW(ROW(308:672),_xlfn.LAMBDA(_xlpm.in,SUMIF(A308:A672,"&lt;="&amp;_xlpm.in,C308:C672))),A308:A672,,1)-A308+2,"")</f>
        <v>54</v>
      </c>
      <c r="K308" s="43" t="s">
        <v>21</v>
      </c>
      <c r="L308" s="43" t="s">
        <v>22</v>
      </c>
      <c r="M308" s="43">
        <f t="shared" ca="1" si="49"/>
        <v>2011</v>
      </c>
      <c r="N308" s="44" t="s">
        <v>23</v>
      </c>
      <c r="O308" s="32" t="s">
        <v>24</v>
      </c>
      <c r="P308" s="31">
        <f t="shared" si="50"/>
        <v>44868</v>
      </c>
      <c r="Q308" s="32" t="s">
        <v>19</v>
      </c>
      <c r="R308" s="31">
        <f t="shared" si="51"/>
        <v>44987</v>
      </c>
      <c r="S308" s="32" t="s">
        <v>25</v>
      </c>
      <c r="T308" s="32">
        <f t="shared" ca="1" si="52"/>
        <v>2206</v>
      </c>
      <c r="U308" s="33" t="s">
        <v>23</v>
      </c>
      <c r="V308" s="23" t="s">
        <v>24</v>
      </c>
      <c r="W308" s="22">
        <f t="shared" si="53"/>
        <v>44868</v>
      </c>
      <c r="X308" s="23" t="s">
        <v>19</v>
      </c>
      <c r="Y308" s="22">
        <f t="shared" si="54"/>
        <v>45027</v>
      </c>
      <c r="Z308" s="23" t="s">
        <v>26</v>
      </c>
      <c r="AA308" s="23">
        <f t="shared" ca="1" si="55"/>
        <v>322</v>
      </c>
      <c r="AB308" s="24" t="s">
        <v>23</v>
      </c>
    </row>
    <row r="309" spans="1:28">
      <c r="A309" s="7">
        <f t="shared" si="60"/>
        <v>308</v>
      </c>
      <c r="B309" s="8">
        <f t="shared" si="60"/>
        <v>44869</v>
      </c>
      <c r="C309" s="6">
        <v>29</v>
      </c>
      <c r="E309" s="41" t="s">
        <v>18</v>
      </c>
      <c r="F309" s="42">
        <f t="shared" si="57"/>
        <v>44869</v>
      </c>
      <c r="G309" s="43" t="s">
        <v>19</v>
      </c>
      <c r="H309" s="42" cm="1">
        <f t="array" ref="H309">IFERROR(INDEX(B309:B673,J309),"")</f>
        <v>44922</v>
      </c>
      <c r="I309" s="43" t="s">
        <v>20</v>
      </c>
      <c r="J309" s="43" cm="1">
        <f t="array" ref="J309">IFERROR(_xlfn.XLOOKUP(2000,_xlfn.BYROW(ROW(309:673),_xlfn.LAMBDA(_xlpm.in,SUMIF(A309:A673,"&lt;="&amp;_xlpm.in,C309:C673))),A309:A673,,1)-A309+2,"")</f>
        <v>54</v>
      </c>
      <c r="K309" s="43" t="s">
        <v>21</v>
      </c>
      <c r="L309" s="43" t="s">
        <v>22</v>
      </c>
      <c r="M309" s="43">
        <f t="shared" ca="1" si="49"/>
        <v>2017</v>
      </c>
      <c r="N309" s="44" t="s">
        <v>23</v>
      </c>
      <c r="O309" s="32" t="s">
        <v>24</v>
      </c>
      <c r="P309" s="31">
        <f t="shared" si="50"/>
        <v>44869</v>
      </c>
      <c r="Q309" s="32" t="s">
        <v>19</v>
      </c>
      <c r="R309" s="31">
        <f t="shared" si="51"/>
        <v>44988</v>
      </c>
      <c r="S309" s="32" t="s">
        <v>25</v>
      </c>
      <c r="T309" s="32">
        <f t="shared" ca="1" si="52"/>
        <v>2173</v>
      </c>
      <c r="U309" s="33" t="s">
        <v>23</v>
      </c>
      <c r="V309" s="23" t="s">
        <v>24</v>
      </c>
      <c r="W309" s="22">
        <f t="shared" si="53"/>
        <v>44869</v>
      </c>
      <c r="X309" s="23" t="s">
        <v>19</v>
      </c>
      <c r="Y309" s="22">
        <f t="shared" si="54"/>
        <v>45028</v>
      </c>
      <c r="Z309" s="23" t="s">
        <v>26</v>
      </c>
      <c r="AA309" s="23">
        <f t="shared" ca="1" si="55"/>
        <v>268</v>
      </c>
      <c r="AB309" s="24" t="s">
        <v>23</v>
      </c>
    </row>
    <row r="310" spans="1:28">
      <c r="A310" s="7">
        <f t="shared" si="60"/>
        <v>309</v>
      </c>
      <c r="B310" s="8">
        <f t="shared" si="60"/>
        <v>44870</v>
      </c>
      <c r="C310" s="6">
        <v>34</v>
      </c>
      <c r="E310" s="41" t="s">
        <v>18</v>
      </c>
      <c r="F310" s="42">
        <f t="shared" si="57"/>
        <v>44870</v>
      </c>
      <c r="G310" s="43" t="s">
        <v>19</v>
      </c>
      <c r="H310" s="42" cm="1">
        <f t="array" ref="H310">IFERROR(INDEX(B310:B674,J310),"")</f>
        <v>44923</v>
      </c>
      <c r="I310" s="43" t="s">
        <v>20</v>
      </c>
      <c r="J310" s="43" cm="1">
        <f t="array" ref="J310">IFERROR(_xlfn.XLOOKUP(2000,_xlfn.BYROW(ROW(310:674),_xlfn.LAMBDA(_xlpm.in,SUMIF(A310:A674,"&lt;="&amp;_xlpm.in,C310:C674))),A310:A674,,1)-A310+2,"")</f>
        <v>54</v>
      </c>
      <c r="K310" s="43" t="s">
        <v>21</v>
      </c>
      <c r="L310" s="43" t="s">
        <v>22</v>
      </c>
      <c r="M310" s="43">
        <f t="shared" ca="1" si="49"/>
        <v>2028</v>
      </c>
      <c r="N310" s="44" t="s">
        <v>23</v>
      </c>
      <c r="O310" s="32" t="s">
        <v>24</v>
      </c>
      <c r="P310" s="31">
        <f t="shared" si="50"/>
        <v>44870</v>
      </c>
      <c r="Q310" s="32" t="s">
        <v>19</v>
      </c>
      <c r="R310" s="31">
        <f t="shared" si="51"/>
        <v>44989</v>
      </c>
      <c r="S310" s="32" t="s">
        <v>25</v>
      </c>
      <c r="T310" s="32">
        <f t="shared" ca="1" si="52"/>
        <v>2144</v>
      </c>
      <c r="U310" s="33" t="s">
        <v>23</v>
      </c>
      <c r="V310" s="23" t="s">
        <v>24</v>
      </c>
      <c r="W310" s="22">
        <f t="shared" si="53"/>
        <v>44870</v>
      </c>
      <c r="X310" s="23" t="s">
        <v>19</v>
      </c>
      <c r="Y310" s="22">
        <f t="shared" si="54"/>
        <v>45029</v>
      </c>
      <c r="Z310" s="23" t="s">
        <v>26</v>
      </c>
      <c r="AA310" s="23">
        <f t="shared" ca="1" si="55"/>
        <v>214</v>
      </c>
      <c r="AB310" s="24" t="s">
        <v>23</v>
      </c>
    </row>
    <row r="311" spans="1:28">
      <c r="A311" s="7">
        <f t="shared" si="60"/>
        <v>310</v>
      </c>
      <c r="B311" s="8">
        <f t="shared" si="60"/>
        <v>44871</v>
      </c>
      <c r="C311" s="6">
        <v>35</v>
      </c>
      <c r="E311" s="41" t="s">
        <v>18</v>
      </c>
      <c r="F311" s="42">
        <f t="shared" si="57"/>
        <v>44871</v>
      </c>
      <c r="G311" s="43" t="s">
        <v>19</v>
      </c>
      <c r="H311" s="42" cm="1">
        <f t="array" ref="H311">IFERROR(INDEX(B311:B675,J311),"")</f>
        <v>44924</v>
      </c>
      <c r="I311" s="43" t="s">
        <v>20</v>
      </c>
      <c r="J311" s="43" cm="1">
        <f t="array" ref="J311">IFERROR(_xlfn.XLOOKUP(2000,_xlfn.BYROW(ROW(311:675),_xlfn.LAMBDA(_xlpm.in,SUMIF(A311:A675,"&lt;="&amp;_xlpm.in,C311:C675))),A311:A675,,1)-A311+2,"")</f>
        <v>54</v>
      </c>
      <c r="K311" s="43" t="s">
        <v>21</v>
      </c>
      <c r="L311" s="43" t="s">
        <v>22</v>
      </c>
      <c r="M311" s="43">
        <f t="shared" ca="1" si="49"/>
        <v>2035</v>
      </c>
      <c r="N311" s="44" t="s">
        <v>23</v>
      </c>
      <c r="O311" s="32" t="s">
        <v>24</v>
      </c>
      <c r="P311" s="31">
        <f t="shared" si="50"/>
        <v>44871</v>
      </c>
      <c r="Q311" s="32" t="s">
        <v>19</v>
      </c>
      <c r="R311" s="31">
        <f t="shared" si="51"/>
        <v>44990</v>
      </c>
      <c r="S311" s="32" t="s">
        <v>25</v>
      </c>
      <c r="T311" s="32">
        <f t="shared" ca="1" si="52"/>
        <v>2110</v>
      </c>
      <c r="U311" s="33" t="s">
        <v>23</v>
      </c>
      <c r="V311" s="23" t="s">
        <v>24</v>
      </c>
      <c r="W311" s="22">
        <f t="shared" si="53"/>
        <v>44871</v>
      </c>
      <c r="X311" s="23" t="s">
        <v>19</v>
      </c>
      <c r="Y311" s="22">
        <f t="shared" si="54"/>
        <v>45030</v>
      </c>
      <c r="Z311" s="23" t="s">
        <v>26</v>
      </c>
      <c r="AA311" s="23">
        <f t="shared" ca="1" si="55"/>
        <v>160</v>
      </c>
      <c r="AB311" s="24" t="s">
        <v>23</v>
      </c>
    </row>
    <row r="312" spans="1:28">
      <c r="A312" s="7">
        <f t="shared" si="60"/>
        <v>311</v>
      </c>
      <c r="B312" s="8">
        <f t="shared" si="60"/>
        <v>44872</v>
      </c>
      <c r="C312" s="6">
        <v>36</v>
      </c>
      <c r="E312" s="41" t="s">
        <v>18</v>
      </c>
      <c r="F312" s="42">
        <f t="shared" si="57"/>
        <v>44872</v>
      </c>
      <c r="G312" s="43" t="s">
        <v>19</v>
      </c>
      <c r="H312" s="42" cm="1">
        <f t="array" ref="H312">IFERROR(INDEX(B312:B676,J312),"")</f>
        <v>44924</v>
      </c>
      <c r="I312" s="43" t="s">
        <v>20</v>
      </c>
      <c r="J312" s="43" cm="1">
        <f t="array" ref="J312">IFERROR(_xlfn.XLOOKUP(2000,_xlfn.BYROW(ROW(312:676),_xlfn.LAMBDA(_xlpm.in,SUMIF(A312:A676,"&lt;="&amp;_xlpm.in,C312:C676))),A312:A676,,1)-A312+2,"")</f>
        <v>53</v>
      </c>
      <c r="K312" s="43" t="s">
        <v>21</v>
      </c>
      <c r="L312" s="43" t="s">
        <v>22</v>
      </c>
      <c r="M312" s="43">
        <f t="shared" ca="1" si="49"/>
        <v>2000</v>
      </c>
      <c r="N312" s="44" t="s">
        <v>23</v>
      </c>
      <c r="O312" s="32" t="s">
        <v>24</v>
      </c>
      <c r="P312" s="31">
        <f t="shared" si="50"/>
        <v>44872</v>
      </c>
      <c r="Q312" s="32" t="s">
        <v>19</v>
      </c>
      <c r="R312" s="31">
        <f t="shared" si="51"/>
        <v>44991</v>
      </c>
      <c r="S312" s="32" t="s">
        <v>25</v>
      </c>
      <c r="T312" s="32">
        <f t="shared" ca="1" si="52"/>
        <v>2075</v>
      </c>
      <c r="U312" s="33" t="s">
        <v>23</v>
      </c>
      <c r="V312" s="23" t="s">
        <v>24</v>
      </c>
      <c r="W312" s="22">
        <f t="shared" si="53"/>
        <v>44872</v>
      </c>
      <c r="X312" s="23" t="s">
        <v>19</v>
      </c>
      <c r="Y312" s="22">
        <f t="shared" si="54"/>
        <v>45031</v>
      </c>
      <c r="Z312" s="23" t="s">
        <v>26</v>
      </c>
      <c r="AA312" s="23">
        <f t="shared" ca="1" si="55"/>
        <v>106</v>
      </c>
      <c r="AB312" s="24" t="s">
        <v>23</v>
      </c>
    </row>
    <row r="313" spans="1:28">
      <c r="A313" s="7">
        <f t="shared" si="60"/>
        <v>312</v>
      </c>
      <c r="B313" s="8">
        <f t="shared" si="60"/>
        <v>44873</v>
      </c>
      <c r="C313" s="6">
        <v>40</v>
      </c>
      <c r="E313" s="41" t="s">
        <v>18</v>
      </c>
      <c r="F313" s="42">
        <f t="shared" si="57"/>
        <v>44873</v>
      </c>
      <c r="G313" s="43" t="s">
        <v>19</v>
      </c>
      <c r="H313" s="42" cm="1">
        <f t="array" ref="H313">IFERROR(INDEX(B313:B677,J313),"")</f>
        <v>44925</v>
      </c>
      <c r="I313" s="43" t="s">
        <v>20</v>
      </c>
      <c r="J313" s="43" cm="1">
        <f t="array" ref="J313">IFERROR(_xlfn.XLOOKUP(2000,_xlfn.BYROW(ROW(313:677),_xlfn.LAMBDA(_xlpm.in,SUMIF(A313:A677,"&lt;="&amp;_xlpm.in,C313:C677))),A313:A677,,1)-A313+2,"")</f>
        <v>53</v>
      </c>
      <c r="K313" s="43" t="s">
        <v>21</v>
      </c>
      <c r="L313" s="43" t="s">
        <v>22</v>
      </c>
      <c r="M313" s="43">
        <f t="shared" ca="1" si="49"/>
        <v>2003</v>
      </c>
      <c r="N313" s="44" t="s">
        <v>23</v>
      </c>
      <c r="O313" s="32" t="s">
        <v>24</v>
      </c>
      <c r="P313" s="31">
        <f t="shared" si="50"/>
        <v>44873</v>
      </c>
      <c r="Q313" s="32" t="s">
        <v>19</v>
      </c>
      <c r="R313" s="31">
        <f t="shared" si="51"/>
        <v>44992</v>
      </c>
      <c r="S313" s="32" t="s">
        <v>25</v>
      </c>
      <c r="T313" s="32">
        <f t="shared" ca="1" si="52"/>
        <v>2039</v>
      </c>
      <c r="U313" s="33" t="s">
        <v>23</v>
      </c>
      <c r="V313" s="23" t="s">
        <v>24</v>
      </c>
      <c r="W313" s="22">
        <f t="shared" si="53"/>
        <v>44873</v>
      </c>
      <c r="X313" s="23" t="s">
        <v>19</v>
      </c>
      <c r="Y313" s="22">
        <f t="shared" si="54"/>
        <v>45032</v>
      </c>
      <c r="Z313" s="23" t="s">
        <v>26</v>
      </c>
      <c r="AA313" s="23">
        <f t="shared" ca="1" si="55"/>
        <v>53</v>
      </c>
      <c r="AB313" s="24" t="s">
        <v>23</v>
      </c>
    </row>
    <row r="314" spans="1:28">
      <c r="A314" s="7">
        <f t="shared" si="60"/>
        <v>313</v>
      </c>
      <c r="B314" s="8">
        <f t="shared" si="60"/>
        <v>44874</v>
      </c>
      <c r="C314" s="6">
        <v>38</v>
      </c>
      <c r="E314" s="41" t="s">
        <v>18</v>
      </c>
      <c r="F314" s="42">
        <f t="shared" si="57"/>
        <v>44874</v>
      </c>
      <c r="G314" s="43" t="s">
        <v>19</v>
      </c>
      <c r="H314" s="42" t="str" cm="1">
        <f t="array" ref="H314">IFERROR(INDEX(B314:B678,J314),"")</f>
        <v/>
      </c>
      <c r="I314" s="43" t="s">
        <v>20</v>
      </c>
      <c r="J314" s="43" t="str" cm="1">
        <f t="array" ref="J314">IFERROR(_xlfn.XLOOKUP(2000,_xlfn.BYROW(ROW(314:678),_xlfn.LAMBDA(_xlpm.in,SUMIF(A314:A678,"&lt;="&amp;_xlpm.in,C314:C678))),A314:A678,,1)-A314+2,"")</f>
        <v/>
      </c>
      <c r="K314" s="43" t="s">
        <v>21</v>
      </c>
      <c r="L314" s="43" t="s">
        <v>22</v>
      </c>
      <c r="M314" s="43" t="str">
        <f t="shared" ca="1" si="49"/>
        <v/>
      </c>
      <c r="N314" s="44" t="s">
        <v>23</v>
      </c>
      <c r="O314" s="32" t="s">
        <v>24</v>
      </c>
      <c r="P314" s="31">
        <f t="shared" si="50"/>
        <v>44874</v>
      </c>
      <c r="Q314" s="32" t="s">
        <v>19</v>
      </c>
      <c r="R314" s="31">
        <f t="shared" si="51"/>
        <v>44993</v>
      </c>
      <c r="S314" s="32" t="s">
        <v>25</v>
      </c>
      <c r="T314" s="32">
        <f t="shared" ca="1" si="52"/>
        <v>1999</v>
      </c>
      <c r="U314" s="33" t="s">
        <v>23</v>
      </c>
      <c r="V314" s="23" t="s">
        <v>24</v>
      </c>
      <c r="W314" s="22">
        <f t="shared" si="53"/>
        <v>44874</v>
      </c>
      <c r="X314" s="23" t="s">
        <v>19</v>
      </c>
      <c r="Y314" s="22">
        <f t="shared" si="54"/>
        <v>45033</v>
      </c>
      <c r="Z314" s="23" t="s">
        <v>26</v>
      </c>
      <c r="AA314" s="23">
        <f t="shared" ca="1" si="55"/>
        <v>0</v>
      </c>
      <c r="AB314" s="24" t="s">
        <v>23</v>
      </c>
    </row>
    <row r="315" spans="1:28">
      <c r="A315" s="7">
        <f t="shared" si="60"/>
        <v>314</v>
      </c>
      <c r="B315" s="8">
        <f t="shared" si="60"/>
        <v>44875</v>
      </c>
      <c r="C315" s="6">
        <v>36</v>
      </c>
      <c r="E315" s="41" t="s">
        <v>18</v>
      </c>
      <c r="F315" s="42">
        <f t="shared" si="57"/>
        <v>44875</v>
      </c>
      <c r="G315" s="43" t="s">
        <v>19</v>
      </c>
      <c r="H315" s="42" t="str" cm="1">
        <f t="array" ref="H315">IFERROR(INDEX(B315:B679,J315),"")</f>
        <v/>
      </c>
      <c r="I315" s="43" t="s">
        <v>20</v>
      </c>
      <c r="J315" s="43" t="str" cm="1">
        <f t="array" ref="J315">IFERROR(_xlfn.XLOOKUP(2000,_xlfn.BYROW(ROW(315:679),_xlfn.LAMBDA(_xlpm.in,SUMIF(A315:A679,"&lt;="&amp;_xlpm.in,C315:C679))),A315:A679,,1)-A315+2,"")</f>
        <v/>
      </c>
      <c r="K315" s="43" t="s">
        <v>21</v>
      </c>
      <c r="L315" s="43" t="s">
        <v>22</v>
      </c>
      <c r="M315" s="43" t="str">
        <f t="shared" ca="1" si="49"/>
        <v/>
      </c>
      <c r="N315" s="44" t="s">
        <v>23</v>
      </c>
      <c r="O315" s="32" t="s">
        <v>24</v>
      </c>
      <c r="P315" s="31">
        <f t="shared" si="50"/>
        <v>44875</v>
      </c>
      <c r="Q315" s="32" t="s">
        <v>19</v>
      </c>
      <c r="R315" s="31">
        <f t="shared" si="51"/>
        <v>44994</v>
      </c>
      <c r="S315" s="32" t="s">
        <v>25</v>
      </c>
      <c r="T315" s="32">
        <f t="shared" ca="1" si="52"/>
        <v>1961</v>
      </c>
      <c r="U315" s="33" t="s">
        <v>23</v>
      </c>
      <c r="V315" s="23" t="s">
        <v>24</v>
      </c>
      <c r="W315" s="22">
        <f t="shared" si="53"/>
        <v>44875</v>
      </c>
      <c r="X315" s="23" t="s">
        <v>19</v>
      </c>
      <c r="Y315" s="22">
        <f t="shared" si="54"/>
        <v>45034</v>
      </c>
      <c r="Z315" s="23" t="s">
        <v>26</v>
      </c>
      <c r="AA315" s="23">
        <f t="shared" ca="1" si="55"/>
        <v>0</v>
      </c>
      <c r="AB315" s="24" t="s">
        <v>23</v>
      </c>
    </row>
    <row r="316" spans="1:28">
      <c r="A316" s="7">
        <f t="shared" si="60"/>
        <v>315</v>
      </c>
      <c r="B316" s="8">
        <f t="shared" si="60"/>
        <v>44876</v>
      </c>
      <c r="C316" s="6">
        <v>39</v>
      </c>
      <c r="E316" s="41" t="s">
        <v>18</v>
      </c>
      <c r="F316" s="42">
        <f t="shared" si="57"/>
        <v>44876</v>
      </c>
      <c r="G316" s="43" t="s">
        <v>19</v>
      </c>
      <c r="H316" s="42" t="str" cm="1">
        <f t="array" ref="H316">IFERROR(INDEX(B316:B680,J316),"")</f>
        <v/>
      </c>
      <c r="I316" s="43" t="s">
        <v>20</v>
      </c>
      <c r="J316" s="43" t="str" cm="1">
        <f t="array" ref="J316">IFERROR(_xlfn.XLOOKUP(2000,_xlfn.BYROW(ROW(316:680),_xlfn.LAMBDA(_xlpm.in,SUMIF(A316:A680,"&lt;="&amp;_xlpm.in,C316:C680))),A316:A680,,1)-A316+2,"")</f>
        <v/>
      </c>
      <c r="K316" s="43" t="s">
        <v>21</v>
      </c>
      <c r="L316" s="43" t="s">
        <v>22</v>
      </c>
      <c r="M316" s="43" t="str">
        <f t="shared" ca="1" si="49"/>
        <v/>
      </c>
      <c r="N316" s="44" t="s">
        <v>23</v>
      </c>
      <c r="O316" s="32" t="s">
        <v>24</v>
      </c>
      <c r="P316" s="31">
        <f t="shared" si="50"/>
        <v>44876</v>
      </c>
      <c r="Q316" s="32" t="s">
        <v>19</v>
      </c>
      <c r="R316" s="31">
        <f t="shared" si="51"/>
        <v>44995</v>
      </c>
      <c r="S316" s="32" t="s">
        <v>25</v>
      </c>
      <c r="T316" s="32">
        <f t="shared" ca="1" si="52"/>
        <v>1925</v>
      </c>
      <c r="U316" s="33" t="s">
        <v>23</v>
      </c>
      <c r="V316" s="23" t="s">
        <v>24</v>
      </c>
      <c r="W316" s="22">
        <f t="shared" si="53"/>
        <v>44876</v>
      </c>
      <c r="X316" s="23" t="s">
        <v>19</v>
      </c>
      <c r="Y316" s="22">
        <f t="shared" si="54"/>
        <v>45035</v>
      </c>
      <c r="Z316" s="23" t="s">
        <v>26</v>
      </c>
      <c r="AA316" s="23">
        <f t="shared" ca="1" si="55"/>
        <v>0</v>
      </c>
      <c r="AB316" s="24" t="s">
        <v>23</v>
      </c>
    </row>
    <row r="317" spans="1:28">
      <c r="A317" s="7">
        <f t="shared" si="60"/>
        <v>316</v>
      </c>
      <c r="B317" s="8">
        <f t="shared" si="60"/>
        <v>44877</v>
      </c>
      <c r="C317" s="6">
        <v>40</v>
      </c>
      <c r="E317" s="41" t="s">
        <v>18</v>
      </c>
      <c r="F317" s="42">
        <f t="shared" si="57"/>
        <v>44877</v>
      </c>
      <c r="G317" s="43" t="s">
        <v>19</v>
      </c>
      <c r="H317" s="42" t="str" cm="1">
        <f t="array" ref="H317">IFERROR(INDEX(B317:B681,J317),"")</f>
        <v/>
      </c>
      <c r="I317" s="43" t="s">
        <v>20</v>
      </c>
      <c r="J317" s="43" t="str" cm="1">
        <f t="array" ref="J317">IFERROR(_xlfn.XLOOKUP(2000,_xlfn.BYROW(ROW(317:681),_xlfn.LAMBDA(_xlpm.in,SUMIF(A317:A681,"&lt;="&amp;_xlpm.in,C317:C681))),A317:A681,,1)-A317+2,"")</f>
        <v/>
      </c>
      <c r="K317" s="43" t="s">
        <v>21</v>
      </c>
      <c r="L317" s="43" t="s">
        <v>22</v>
      </c>
      <c r="M317" s="43" t="str">
        <f t="shared" ca="1" si="49"/>
        <v/>
      </c>
      <c r="N317" s="44" t="s">
        <v>23</v>
      </c>
      <c r="O317" s="32" t="s">
        <v>24</v>
      </c>
      <c r="P317" s="31">
        <f t="shared" si="50"/>
        <v>44877</v>
      </c>
      <c r="Q317" s="32" t="s">
        <v>19</v>
      </c>
      <c r="R317" s="31">
        <f t="shared" si="51"/>
        <v>44996</v>
      </c>
      <c r="S317" s="32" t="s">
        <v>25</v>
      </c>
      <c r="T317" s="32">
        <f t="shared" ca="1" si="52"/>
        <v>1886</v>
      </c>
      <c r="U317" s="33" t="s">
        <v>23</v>
      </c>
      <c r="V317" s="23" t="s">
        <v>24</v>
      </c>
      <c r="W317" s="22">
        <f t="shared" si="53"/>
        <v>44877</v>
      </c>
      <c r="X317" s="23" t="s">
        <v>19</v>
      </c>
      <c r="Y317" s="22">
        <f t="shared" si="54"/>
        <v>45036</v>
      </c>
      <c r="Z317" s="23" t="s">
        <v>26</v>
      </c>
      <c r="AA317" s="23">
        <f t="shared" ca="1" si="55"/>
        <v>0</v>
      </c>
      <c r="AB317" s="24" t="s">
        <v>23</v>
      </c>
    </row>
    <row r="318" spans="1:28">
      <c r="A318" s="7">
        <f t="shared" si="60"/>
        <v>317</v>
      </c>
      <c r="B318" s="8">
        <f t="shared" si="60"/>
        <v>44878</v>
      </c>
      <c r="C318" s="6">
        <v>40</v>
      </c>
      <c r="E318" s="41" t="s">
        <v>18</v>
      </c>
      <c r="F318" s="42">
        <f t="shared" si="57"/>
        <v>44878</v>
      </c>
      <c r="G318" s="43" t="s">
        <v>19</v>
      </c>
      <c r="H318" s="42" t="str" cm="1">
        <f t="array" ref="H318">IFERROR(INDEX(B318:B682,J318),"")</f>
        <v/>
      </c>
      <c r="I318" s="43" t="s">
        <v>20</v>
      </c>
      <c r="J318" s="43" t="str" cm="1">
        <f t="array" ref="J318">IFERROR(_xlfn.XLOOKUP(2000,_xlfn.BYROW(ROW(318:682),_xlfn.LAMBDA(_xlpm.in,SUMIF(A318:A682,"&lt;="&amp;_xlpm.in,C318:C682))),A318:A682,,1)-A318+2,"")</f>
        <v/>
      </c>
      <c r="K318" s="43" t="s">
        <v>21</v>
      </c>
      <c r="L318" s="43" t="s">
        <v>22</v>
      </c>
      <c r="M318" s="43" t="str">
        <f t="shared" ca="1" si="49"/>
        <v/>
      </c>
      <c r="N318" s="44" t="s">
        <v>23</v>
      </c>
      <c r="O318" s="32" t="s">
        <v>24</v>
      </c>
      <c r="P318" s="31">
        <f t="shared" si="50"/>
        <v>44878</v>
      </c>
      <c r="Q318" s="32" t="s">
        <v>19</v>
      </c>
      <c r="R318" s="31">
        <f t="shared" si="51"/>
        <v>44997</v>
      </c>
      <c r="S318" s="32" t="s">
        <v>25</v>
      </c>
      <c r="T318" s="32">
        <f t="shared" ca="1" si="52"/>
        <v>1846</v>
      </c>
      <c r="U318" s="33" t="s">
        <v>23</v>
      </c>
      <c r="V318" s="23" t="s">
        <v>24</v>
      </c>
      <c r="W318" s="22">
        <f t="shared" si="53"/>
        <v>44878</v>
      </c>
      <c r="X318" s="23" t="s">
        <v>19</v>
      </c>
      <c r="Y318" s="22">
        <f t="shared" si="54"/>
        <v>45037</v>
      </c>
      <c r="Z318" s="23" t="s">
        <v>26</v>
      </c>
      <c r="AA318" s="23">
        <f t="shared" ca="1" si="55"/>
        <v>0</v>
      </c>
      <c r="AB318" s="24" t="s">
        <v>23</v>
      </c>
    </row>
    <row r="319" spans="1:28">
      <c r="A319" s="7">
        <f t="shared" si="60"/>
        <v>318</v>
      </c>
      <c r="B319" s="8">
        <f t="shared" si="60"/>
        <v>44879</v>
      </c>
      <c r="C319" s="6">
        <v>42</v>
      </c>
      <c r="E319" s="41" t="s">
        <v>18</v>
      </c>
      <c r="F319" s="42">
        <f t="shared" si="57"/>
        <v>44879</v>
      </c>
      <c r="G319" s="43" t="s">
        <v>19</v>
      </c>
      <c r="H319" s="42" t="str" cm="1">
        <f t="array" ref="H319">IFERROR(INDEX(B319:B683,J319),"")</f>
        <v/>
      </c>
      <c r="I319" s="43" t="s">
        <v>20</v>
      </c>
      <c r="J319" s="43" t="str" cm="1">
        <f t="array" ref="J319">IFERROR(_xlfn.XLOOKUP(2000,_xlfn.BYROW(ROW(319:683),_xlfn.LAMBDA(_xlpm.in,SUMIF(A319:A683,"&lt;="&amp;_xlpm.in,C319:C683))),A319:A683,,1)-A319+2,"")</f>
        <v/>
      </c>
      <c r="K319" s="43" t="s">
        <v>21</v>
      </c>
      <c r="L319" s="43" t="s">
        <v>22</v>
      </c>
      <c r="M319" s="43" t="str">
        <f t="shared" ca="1" si="49"/>
        <v/>
      </c>
      <c r="N319" s="44" t="s">
        <v>23</v>
      </c>
      <c r="O319" s="32" t="s">
        <v>24</v>
      </c>
      <c r="P319" s="31">
        <f t="shared" si="50"/>
        <v>44879</v>
      </c>
      <c r="Q319" s="32" t="s">
        <v>19</v>
      </c>
      <c r="R319" s="31">
        <f t="shared" si="51"/>
        <v>44998</v>
      </c>
      <c r="S319" s="32" t="s">
        <v>25</v>
      </c>
      <c r="T319" s="32">
        <f t="shared" ca="1" si="52"/>
        <v>1806</v>
      </c>
      <c r="U319" s="33" t="s">
        <v>23</v>
      </c>
      <c r="V319" s="23" t="s">
        <v>24</v>
      </c>
      <c r="W319" s="22">
        <f t="shared" si="53"/>
        <v>44879</v>
      </c>
      <c r="X319" s="23" t="s">
        <v>19</v>
      </c>
      <c r="Y319" s="22">
        <f t="shared" si="54"/>
        <v>45038</v>
      </c>
      <c r="Z319" s="23" t="s">
        <v>26</v>
      </c>
      <c r="AA319" s="23">
        <f t="shared" ca="1" si="55"/>
        <v>0</v>
      </c>
      <c r="AB319" s="24" t="s">
        <v>23</v>
      </c>
    </row>
    <row r="320" spans="1:28">
      <c r="A320" s="7">
        <f t="shared" si="60"/>
        <v>319</v>
      </c>
      <c r="B320" s="8">
        <f t="shared" si="60"/>
        <v>44880</v>
      </c>
      <c r="C320" s="6">
        <v>42</v>
      </c>
      <c r="E320" s="41" t="s">
        <v>18</v>
      </c>
      <c r="F320" s="42">
        <f t="shared" si="57"/>
        <v>44880</v>
      </c>
      <c r="G320" s="43" t="s">
        <v>19</v>
      </c>
      <c r="H320" s="42" t="str" cm="1">
        <f t="array" ref="H320">IFERROR(INDEX(B320:B684,J320),"")</f>
        <v/>
      </c>
      <c r="I320" s="43" t="s">
        <v>20</v>
      </c>
      <c r="J320" s="43" t="str" cm="1">
        <f t="array" ref="J320">IFERROR(_xlfn.XLOOKUP(2000,_xlfn.BYROW(ROW(320:684),_xlfn.LAMBDA(_xlpm.in,SUMIF(A320:A684,"&lt;="&amp;_xlpm.in,C320:C684))),A320:A684,,1)-A320+2,"")</f>
        <v/>
      </c>
      <c r="K320" s="43" t="s">
        <v>21</v>
      </c>
      <c r="L320" s="43" t="s">
        <v>22</v>
      </c>
      <c r="M320" s="43" t="str">
        <f t="shared" ca="1" si="49"/>
        <v/>
      </c>
      <c r="N320" s="44" t="s">
        <v>23</v>
      </c>
      <c r="O320" s="32" t="s">
        <v>24</v>
      </c>
      <c r="P320" s="31">
        <f t="shared" si="50"/>
        <v>44880</v>
      </c>
      <c r="Q320" s="32" t="s">
        <v>19</v>
      </c>
      <c r="R320" s="31">
        <f t="shared" si="51"/>
        <v>44999</v>
      </c>
      <c r="S320" s="32" t="s">
        <v>25</v>
      </c>
      <c r="T320" s="32">
        <f t="shared" ca="1" si="52"/>
        <v>1764</v>
      </c>
      <c r="U320" s="33" t="s">
        <v>23</v>
      </c>
      <c r="V320" s="23" t="s">
        <v>24</v>
      </c>
      <c r="W320" s="22">
        <f t="shared" si="53"/>
        <v>44880</v>
      </c>
      <c r="X320" s="23" t="s">
        <v>19</v>
      </c>
      <c r="Y320" s="22">
        <f t="shared" si="54"/>
        <v>45039</v>
      </c>
      <c r="Z320" s="23" t="s">
        <v>26</v>
      </c>
      <c r="AA320" s="23">
        <f t="shared" ca="1" si="55"/>
        <v>0</v>
      </c>
      <c r="AB320" s="24" t="s">
        <v>23</v>
      </c>
    </row>
    <row r="321" spans="1:28">
      <c r="A321" s="7">
        <f t="shared" si="60"/>
        <v>320</v>
      </c>
      <c r="B321" s="8">
        <f t="shared" si="60"/>
        <v>44881</v>
      </c>
      <c r="C321" s="6">
        <v>41</v>
      </c>
      <c r="E321" s="41" t="s">
        <v>18</v>
      </c>
      <c r="F321" s="42">
        <f t="shared" si="57"/>
        <v>44881</v>
      </c>
      <c r="G321" s="43" t="s">
        <v>19</v>
      </c>
      <c r="H321" s="42" t="str" cm="1">
        <f t="array" ref="H321">IFERROR(INDEX(B321:B685,J321),"")</f>
        <v/>
      </c>
      <c r="I321" s="43" t="s">
        <v>20</v>
      </c>
      <c r="J321" s="43" t="str" cm="1">
        <f t="array" ref="J321">IFERROR(_xlfn.XLOOKUP(2000,_xlfn.BYROW(ROW(321:685),_xlfn.LAMBDA(_xlpm.in,SUMIF(A321:A685,"&lt;="&amp;_xlpm.in,C321:C685))),A321:A685,,1)-A321+2,"")</f>
        <v/>
      </c>
      <c r="K321" s="43" t="s">
        <v>21</v>
      </c>
      <c r="L321" s="43" t="s">
        <v>22</v>
      </c>
      <c r="M321" s="43" t="str">
        <f t="shared" ca="1" si="49"/>
        <v/>
      </c>
      <c r="N321" s="44" t="s">
        <v>23</v>
      </c>
      <c r="O321" s="32" t="s">
        <v>24</v>
      </c>
      <c r="P321" s="31">
        <f t="shared" si="50"/>
        <v>44881</v>
      </c>
      <c r="Q321" s="32" t="s">
        <v>19</v>
      </c>
      <c r="R321" s="31">
        <f t="shared" si="51"/>
        <v>45000</v>
      </c>
      <c r="S321" s="32" t="s">
        <v>25</v>
      </c>
      <c r="T321" s="32">
        <f t="shared" ca="1" si="52"/>
        <v>1722</v>
      </c>
      <c r="U321" s="33" t="s">
        <v>23</v>
      </c>
      <c r="V321" s="23" t="s">
        <v>24</v>
      </c>
      <c r="W321" s="22">
        <f t="shared" si="53"/>
        <v>44881</v>
      </c>
      <c r="X321" s="23" t="s">
        <v>19</v>
      </c>
      <c r="Y321" s="22">
        <f t="shared" si="54"/>
        <v>45040</v>
      </c>
      <c r="Z321" s="23" t="s">
        <v>26</v>
      </c>
      <c r="AA321" s="23">
        <f t="shared" ca="1" si="55"/>
        <v>0</v>
      </c>
      <c r="AB321" s="24" t="s">
        <v>23</v>
      </c>
    </row>
    <row r="322" spans="1:28">
      <c r="A322" s="7">
        <f t="shared" si="60"/>
        <v>321</v>
      </c>
      <c r="B322" s="8">
        <f t="shared" si="60"/>
        <v>44882</v>
      </c>
      <c r="C322" s="6">
        <v>39</v>
      </c>
      <c r="E322" s="41" t="s">
        <v>18</v>
      </c>
      <c r="F322" s="42">
        <f t="shared" si="57"/>
        <v>44882</v>
      </c>
      <c r="G322" s="43" t="s">
        <v>19</v>
      </c>
      <c r="H322" s="42" t="str" cm="1">
        <f t="array" ref="H322">IFERROR(INDEX(B322:B686,J322),"")</f>
        <v/>
      </c>
      <c r="I322" s="43" t="s">
        <v>20</v>
      </c>
      <c r="J322" s="43" t="str" cm="1">
        <f t="array" ref="J322">IFERROR(_xlfn.XLOOKUP(2000,_xlfn.BYROW(ROW(322:686),_xlfn.LAMBDA(_xlpm.in,SUMIF(A322:A686,"&lt;="&amp;_xlpm.in,C322:C686))),A322:A686,,1)-A322+2,"")</f>
        <v/>
      </c>
      <c r="K322" s="43" t="s">
        <v>21</v>
      </c>
      <c r="L322" s="43" t="s">
        <v>22</v>
      </c>
      <c r="M322" s="43" t="str">
        <f t="shared" ca="1" si="49"/>
        <v/>
      </c>
      <c r="N322" s="44" t="s">
        <v>23</v>
      </c>
      <c r="O322" s="32" t="s">
        <v>24</v>
      </c>
      <c r="P322" s="31">
        <f t="shared" si="50"/>
        <v>44882</v>
      </c>
      <c r="Q322" s="32" t="s">
        <v>19</v>
      </c>
      <c r="R322" s="31">
        <f t="shared" si="51"/>
        <v>45001</v>
      </c>
      <c r="S322" s="32" t="s">
        <v>25</v>
      </c>
      <c r="T322" s="32">
        <f t="shared" ca="1" si="52"/>
        <v>1681</v>
      </c>
      <c r="U322" s="33" t="s">
        <v>23</v>
      </c>
      <c r="V322" s="23" t="s">
        <v>24</v>
      </c>
      <c r="W322" s="22">
        <f t="shared" si="53"/>
        <v>44882</v>
      </c>
      <c r="X322" s="23" t="s">
        <v>19</v>
      </c>
      <c r="Y322" s="22">
        <f t="shared" si="54"/>
        <v>45041</v>
      </c>
      <c r="Z322" s="23" t="s">
        <v>26</v>
      </c>
      <c r="AA322" s="23">
        <f t="shared" ca="1" si="55"/>
        <v>0</v>
      </c>
      <c r="AB322" s="24" t="s">
        <v>23</v>
      </c>
    </row>
    <row r="323" spans="1:28">
      <c r="A323" s="7">
        <f t="shared" si="60"/>
        <v>322</v>
      </c>
      <c r="B323" s="8">
        <f t="shared" si="60"/>
        <v>44883</v>
      </c>
      <c r="C323" s="6">
        <v>37</v>
      </c>
      <c r="E323" s="41" t="s">
        <v>18</v>
      </c>
      <c r="F323" s="42">
        <f t="shared" si="57"/>
        <v>44883</v>
      </c>
      <c r="G323" s="43" t="s">
        <v>19</v>
      </c>
      <c r="H323" s="42" t="str" cm="1">
        <f t="array" ref="H323">IFERROR(INDEX(B323:B687,J323),"")</f>
        <v/>
      </c>
      <c r="I323" s="43" t="s">
        <v>20</v>
      </c>
      <c r="J323" s="43" t="str" cm="1">
        <f t="array" ref="J323">IFERROR(_xlfn.XLOOKUP(2000,_xlfn.BYROW(ROW(323:687),_xlfn.LAMBDA(_xlpm.in,SUMIF(A323:A687,"&lt;="&amp;_xlpm.in,C323:C687))),A323:A687,,1)-A323+2,"")</f>
        <v/>
      </c>
      <c r="K323" s="43" t="s">
        <v>21</v>
      </c>
      <c r="L323" s="43" t="s">
        <v>22</v>
      </c>
      <c r="M323" s="43" t="str">
        <f t="shared" ref="M323:M366" ca="1" si="61">IFERROR(SUM(OFFSET(C323,0,0,J323)),"")</f>
        <v/>
      </c>
      <c r="N323" s="44" t="s">
        <v>23</v>
      </c>
      <c r="O323" s="32" t="s">
        <v>24</v>
      </c>
      <c r="P323" s="31">
        <f t="shared" ref="P323:P366" si="62">B323</f>
        <v>44883</v>
      </c>
      <c r="Q323" s="32" t="s">
        <v>19</v>
      </c>
      <c r="R323" s="31">
        <f t="shared" ref="R323:R366" si="63">INDEX(B323:B687,120)</f>
        <v>45002</v>
      </c>
      <c r="S323" s="32" t="s">
        <v>25</v>
      </c>
      <c r="T323" s="32">
        <f t="shared" ref="T323:T366" ca="1" si="64">SUM(OFFSET(C323,0,0,120))</f>
        <v>1642</v>
      </c>
      <c r="U323" s="33" t="s">
        <v>23</v>
      </c>
      <c r="V323" s="23" t="s">
        <v>24</v>
      </c>
      <c r="W323" s="22">
        <f t="shared" ref="W323:W366" si="65">B323</f>
        <v>44883</v>
      </c>
      <c r="X323" s="23" t="s">
        <v>19</v>
      </c>
      <c r="Y323" s="22">
        <f t="shared" ref="Y323:Y366" si="66">INDEX(B323:B687,160)</f>
        <v>45042</v>
      </c>
      <c r="Z323" s="23" t="s">
        <v>26</v>
      </c>
      <c r="AA323" s="23">
        <f t="shared" ref="AA323:AA366" ca="1" si="67">SUM(OFFSET(J323,0,0,160))</f>
        <v>0</v>
      </c>
      <c r="AB323" s="24" t="s">
        <v>23</v>
      </c>
    </row>
    <row r="324" spans="1:28">
      <c r="A324" s="7">
        <f t="shared" ref="A324:B339" si="68">A323+1</f>
        <v>323</v>
      </c>
      <c r="B324" s="8">
        <f t="shared" si="68"/>
        <v>44884</v>
      </c>
      <c r="C324" s="6">
        <v>38</v>
      </c>
      <c r="E324" s="41" t="s">
        <v>18</v>
      </c>
      <c r="F324" s="42">
        <f t="shared" si="57"/>
        <v>44884</v>
      </c>
      <c r="G324" s="43" t="s">
        <v>19</v>
      </c>
      <c r="H324" s="42" t="str" cm="1">
        <f t="array" ref="H324">IFERROR(INDEX(B324:B688,J324),"")</f>
        <v/>
      </c>
      <c r="I324" s="43" t="s">
        <v>20</v>
      </c>
      <c r="J324" s="43" t="str" cm="1">
        <f t="array" ref="J324">IFERROR(_xlfn.XLOOKUP(2000,_xlfn.BYROW(ROW(324:688),_xlfn.LAMBDA(_xlpm.in,SUMIF(A324:A688,"&lt;="&amp;_xlpm.in,C324:C688))),A324:A688,,1)-A324+2,"")</f>
        <v/>
      </c>
      <c r="K324" s="43" t="s">
        <v>21</v>
      </c>
      <c r="L324" s="43" t="s">
        <v>22</v>
      </c>
      <c r="M324" s="43" t="str">
        <f t="shared" ca="1" si="61"/>
        <v/>
      </c>
      <c r="N324" s="44" t="s">
        <v>23</v>
      </c>
      <c r="O324" s="32" t="s">
        <v>24</v>
      </c>
      <c r="P324" s="31">
        <f t="shared" si="62"/>
        <v>44884</v>
      </c>
      <c r="Q324" s="32" t="s">
        <v>19</v>
      </c>
      <c r="R324" s="31">
        <f t="shared" si="63"/>
        <v>45003</v>
      </c>
      <c r="S324" s="32" t="s">
        <v>25</v>
      </c>
      <c r="T324" s="32">
        <f t="shared" ca="1" si="64"/>
        <v>1605</v>
      </c>
      <c r="U324" s="33" t="s">
        <v>23</v>
      </c>
      <c r="V324" s="23" t="s">
        <v>24</v>
      </c>
      <c r="W324" s="22">
        <f t="shared" si="65"/>
        <v>44884</v>
      </c>
      <c r="X324" s="23" t="s">
        <v>19</v>
      </c>
      <c r="Y324" s="22">
        <f t="shared" si="66"/>
        <v>45043</v>
      </c>
      <c r="Z324" s="23" t="s">
        <v>26</v>
      </c>
      <c r="AA324" s="23">
        <f t="shared" ca="1" si="67"/>
        <v>0</v>
      </c>
      <c r="AB324" s="24" t="s">
        <v>23</v>
      </c>
    </row>
    <row r="325" spans="1:28">
      <c r="A325" s="7">
        <f t="shared" si="68"/>
        <v>324</v>
      </c>
      <c r="B325" s="8">
        <f t="shared" si="68"/>
        <v>44885</v>
      </c>
      <c r="C325" s="6">
        <v>33</v>
      </c>
      <c r="E325" s="41" t="s">
        <v>18</v>
      </c>
      <c r="F325" s="42">
        <f t="shared" si="57"/>
        <v>44885</v>
      </c>
      <c r="G325" s="43" t="s">
        <v>19</v>
      </c>
      <c r="H325" s="42" t="str" cm="1">
        <f t="array" ref="H325">IFERROR(INDEX(B325:B689,J325),"")</f>
        <v/>
      </c>
      <c r="I325" s="43" t="s">
        <v>20</v>
      </c>
      <c r="J325" s="43" t="str" cm="1">
        <f t="array" ref="J325">IFERROR(_xlfn.XLOOKUP(2000,_xlfn.BYROW(ROW(325:689),_xlfn.LAMBDA(_xlpm.in,SUMIF(A325:A689,"&lt;="&amp;_xlpm.in,C325:C689))),A325:A689,,1)-A325+2,"")</f>
        <v/>
      </c>
      <c r="K325" s="43" t="s">
        <v>21</v>
      </c>
      <c r="L325" s="43" t="s">
        <v>22</v>
      </c>
      <c r="M325" s="43" t="str">
        <f t="shared" ca="1" si="61"/>
        <v/>
      </c>
      <c r="N325" s="44" t="s">
        <v>23</v>
      </c>
      <c r="O325" s="32" t="s">
        <v>24</v>
      </c>
      <c r="P325" s="31">
        <f t="shared" si="62"/>
        <v>44885</v>
      </c>
      <c r="Q325" s="32" t="s">
        <v>19</v>
      </c>
      <c r="R325" s="31">
        <f t="shared" si="63"/>
        <v>45004</v>
      </c>
      <c r="S325" s="32" t="s">
        <v>25</v>
      </c>
      <c r="T325" s="32">
        <f t="shared" ca="1" si="64"/>
        <v>1567</v>
      </c>
      <c r="U325" s="33" t="s">
        <v>23</v>
      </c>
      <c r="V325" s="23" t="s">
        <v>24</v>
      </c>
      <c r="W325" s="22">
        <f t="shared" si="65"/>
        <v>44885</v>
      </c>
      <c r="X325" s="23" t="s">
        <v>19</v>
      </c>
      <c r="Y325" s="22">
        <f t="shared" si="66"/>
        <v>45044</v>
      </c>
      <c r="Z325" s="23" t="s">
        <v>26</v>
      </c>
      <c r="AA325" s="23">
        <f t="shared" ca="1" si="67"/>
        <v>0</v>
      </c>
      <c r="AB325" s="24" t="s">
        <v>23</v>
      </c>
    </row>
    <row r="326" spans="1:28">
      <c r="A326" s="7">
        <f t="shared" si="68"/>
        <v>325</v>
      </c>
      <c r="B326" s="8">
        <f t="shared" si="68"/>
        <v>44886</v>
      </c>
      <c r="C326" s="6">
        <v>37</v>
      </c>
      <c r="E326" s="41" t="s">
        <v>18</v>
      </c>
      <c r="F326" s="42">
        <f t="shared" si="57"/>
        <v>44886</v>
      </c>
      <c r="G326" s="43" t="s">
        <v>19</v>
      </c>
      <c r="H326" s="42" t="str" cm="1">
        <f t="array" ref="H326">IFERROR(INDEX(B326:B690,J326),"")</f>
        <v/>
      </c>
      <c r="I326" s="43" t="s">
        <v>20</v>
      </c>
      <c r="J326" s="43" t="str" cm="1">
        <f t="array" ref="J326">IFERROR(_xlfn.XLOOKUP(2000,_xlfn.BYROW(ROW(326:690),_xlfn.LAMBDA(_xlpm.in,SUMIF(A326:A690,"&lt;="&amp;_xlpm.in,C326:C690))),A326:A690,,1)-A326+2,"")</f>
        <v/>
      </c>
      <c r="K326" s="43" t="s">
        <v>21</v>
      </c>
      <c r="L326" s="43" t="s">
        <v>22</v>
      </c>
      <c r="M326" s="43" t="str">
        <f t="shared" ca="1" si="61"/>
        <v/>
      </c>
      <c r="N326" s="44" t="s">
        <v>23</v>
      </c>
      <c r="O326" s="32" t="s">
        <v>24</v>
      </c>
      <c r="P326" s="31">
        <f t="shared" si="62"/>
        <v>44886</v>
      </c>
      <c r="Q326" s="32" t="s">
        <v>19</v>
      </c>
      <c r="R326" s="31">
        <f t="shared" si="63"/>
        <v>45005</v>
      </c>
      <c r="S326" s="32" t="s">
        <v>25</v>
      </c>
      <c r="T326" s="32">
        <f t="shared" ca="1" si="64"/>
        <v>1534</v>
      </c>
      <c r="U326" s="33" t="s">
        <v>23</v>
      </c>
      <c r="V326" s="23" t="s">
        <v>24</v>
      </c>
      <c r="W326" s="22">
        <f t="shared" si="65"/>
        <v>44886</v>
      </c>
      <c r="X326" s="23" t="s">
        <v>19</v>
      </c>
      <c r="Y326" s="22">
        <f t="shared" si="66"/>
        <v>45045</v>
      </c>
      <c r="Z326" s="23" t="s">
        <v>26</v>
      </c>
      <c r="AA326" s="23">
        <f t="shared" ca="1" si="67"/>
        <v>0</v>
      </c>
      <c r="AB326" s="24" t="s">
        <v>23</v>
      </c>
    </row>
    <row r="327" spans="1:28">
      <c r="A327" s="7">
        <f t="shared" si="68"/>
        <v>326</v>
      </c>
      <c r="B327" s="8">
        <f t="shared" si="68"/>
        <v>44887</v>
      </c>
      <c r="C327" s="6">
        <v>37</v>
      </c>
      <c r="E327" s="41" t="s">
        <v>18</v>
      </c>
      <c r="F327" s="42">
        <f t="shared" si="57"/>
        <v>44887</v>
      </c>
      <c r="G327" s="43" t="s">
        <v>19</v>
      </c>
      <c r="H327" s="42" t="str" cm="1">
        <f t="array" ref="H327">IFERROR(INDEX(B327:B691,J327),"")</f>
        <v/>
      </c>
      <c r="I327" s="43" t="s">
        <v>20</v>
      </c>
      <c r="J327" s="43" t="str" cm="1">
        <f t="array" ref="J327">IFERROR(_xlfn.XLOOKUP(2000,_xlfn.BYROW(ROW(327:691),_xlfn.LAMBDA(_xlpm.in,SUMIF(A327:A691,"&lt;="&amp;_xlpm.in,C327:C691))),A327:A691,,1)-A327+2,"")</f>
        <v/>
      </c>
      <c r="K327" s="43" t="s">
        <v>21</v>
      </c>
      <c r="L327" s="43" t="s">
        <v>22</v>
      </c>
      <c r="M327" s="43" t="str">
        <f t="shared" ca="1" si="61"/>
        <v/>
      </c>
      <c r="N327" s="44" t="s">
        <v>23</v>
      </c>
      <c r="O327" s="32" t="s">
        <v>24</v>
      </c>
      <c r="P327" s="31">
        <f t="shared" si="62"/>
        <v>44887</v>
      </c>
      <c r="Q327" s="32" t="s">
        <v>19</v>
      </c>
      <c r="R327" s="31">
        <f t="shared" si="63"/>
        <v>45006</v>
      </c>
      <c r="S327" s="32" t="s">
        <v>25</v>
      </c>
      <c r="T327" s="32">
        <f t="shared" ca="1" si="64"/>
        <v>1497</v>
      </c>
      <c r="U327" s="33" t="s">
        <v>23</v>
      </c>
      <c r="V327" s="23" t="s">
        <v>24</v>
      </c>
      <c r="W327" s="22">
        <f t="shared" si="65"/>
        <v>44887</v>
      </c>
      <c r="X327" s="23" t="s">
        <v>19</v>
      </c>
      <c r="Y327" s="22">
        <f t="shared" si="66"/>
        <v>45046</v>
      </c>
      <c r="Z327" s="23" t="s">
        <v>26</v>
      </c>
      <c r="AA327" s="23">
        <f t="shared" ca="1" si="67"/>
        <v>0</v>
      </c>
      <c r="AB327" s="24" t="s">
        <v>23</v>
      </c>
    </row>
    <row r="328" spans="1:28">
      <c r="A328" s="7">
        <f t="shared" si="68"/>
        <v>327</v>
      </c>
      <c r="B328" s="8">
        <f t="shared" si="68"/>
        <v>44888</v>
      </c>
      <c r="C328" s="6">
        <v>31</v>
      </c>
      <c r="E328" s="41" t="s">
        <v>18</v>
      </c>
      <c r="F328" s="42">
        <f t="shared" si="57"/>
        <v>44888</v>
      </c>
      <c r="G328" s="43" t="s">
        <v>19</v>
      </c>
      <c r="H328" s="42" t="str" cm="1">
        <f t="array" ref="H328">IFERROR(INDEX(B328:B692,J328),"")</f>
        <v/>
      </c>
      <c r="I328" s="43" t="s">
        <v>20</v>
      </c>
      <c r="J328" s="43" t="str" cm="1">
        <f t="array" ref="J328">IFERROR(_xlfn.XLOOKUP(2000,_xlfn.BYROW(ROW(328:692),_xlfn.LAMBDA(_xlpm.in,SUMIF(A328:A692,"&lt;="&amp;_xlpm.in,C328:C692))),A328:A692,,1)-A328+2,"")</f>
        <v/>
      </c>
      <c r="K328" s="43" t="s">
        <v>21</v>
      </c>
      <c r="L328" s="43" t="s">
        <v>22</v>
      </c>
      <c r="M328" s="43" t="str">
        <f t="shared" ca="1" si="61"/>
        <v/>
      </c>
      <c r="N328" s="44" t="s">
        <v>23</v>
      </c>
      <c r="O328" s="32" t="s">
        <v>24</v>
      </c>
      <c r="P328" s="31">
        <f t="shared" si="62"/>
        <v>44888</v>
      </c>
      <c r="Q328" s="32" t="s">
        <v>19</v>
      </c>
      <c r="R328" s="31">
        <f t="shared" si="63"/>
        <v>45007</v>
      </c>
      <c r="S328" s="32" t="s">
        <v>25</v>
      </c>
      <c r="T328" s="32">
        <f t="shared" ca="1" si="64"/>
        <v>1460</v>
      </c>
      <c r="U328" s="33" t="s">
        <v>23</v>
      </c>
      <c r="V328" s="23" t="s">
        <v>24</v>
      </c>
      <c r="W328" s="22">
        <f t="shared" si="65"/>
        <v>44888</v>
      </c>
      <c r="X328" s="23" t="s">
        <v>19</v>
      </c>
      <c r="Y328" s="22">
        <f t="shared" si="66"/>
        <v>45047</v>
      </c>
      <c r="Z328" s="23" t="s">
        <v>26</v>
      </c>
      <c r="AA328" s="23">
        <f t="shared" ca="1" si="67"/>
        <v>0</v>
      </c>
      <c r="AB328" s="24" t="s">
        <v>23</v>
      </c>
    </row>
    <row r="329" spans="1:28">
      <c r="A329" s="7">
        <f t="shared" si="68"/>
        <v>328</v>
      </c>
      <c r="B329" s="8">
        <f t="shared" si="68"/>
        <v>44889</v>
      </c>
      <c r="C329" s="6">
        <v>31</v>
      </c>
      <c r="E329" s="41" t="s">
        <v>18</v>
      </c>
      <c r="F329" s="42">
        <f t="shared" si="57"/>
        <v>44889</v>
      </c>
      <c r="G329" s="43" t="s">
        <v>19</v>
      </c>
      <c r="H329" s="42" t="str" cm="1">
        <f t="array" ref="H329">IFERROR(INDEX(B329:B693,J329),"")</f>
        <v/>
      </c>
      <c r="I329" s="43" t="s">
        <v>20</v>
      </c>
      <c r="J329" s="43" t="str" cm="1">
        <f t="array" ref="J329">IFERROR(_xlfn.XLOOKUP(2000,_xlfn.BYROW(ROW(329:693),_xlfn.LAMBDA(_xlpm.in,SUMIF(A329:A693,"&lt;="&amp;_xlpm.in,C329:C693))),A329:A693,,1)-A329+2,"")</f>
        <v/>
      </c>
      <c r="K329" s="43" t="s">
        <v>21</v>
      </c>
      <c r="L329" s="43" t="s">
        <v>22</v>
      </c>
      <c r="M329" s="43" t="str">
        <f t="shared" ca="1" si="61"/>
        <v/>
      </c>
      <c r="N329" s="44" t="s">
        <v>23</v>
      </c>
      <c r="O329" s="32" t="s">
        <v>24</v>
      </c>
      <c r="P329" s="31">
        <f t="shared" si="62"/>
        <v>44889</v>
      </c>
      <c r="Q329" s="32" t="s">
        <v>19</v>
      </c>
      <c r="R329" s="31">
        <f t="shared" si="63"/>
        <v>45008</v>
      </c>
      <c r="S329" s="32" t="s">
        <v>25</v>
      </c>
      <c r="T329" s="32">
        <f t="shared" ca="1" si="64"/>
        <v>1429</v>
      </c>
      <c r="U329" s="33" t="s">
        <v>23</v>
      </c>
      <c r="V329" s="23" t="s">
        <v>24</v>
      </c>
      <c r="W329" s="22">
        <f t="shared" si="65"/>
        <v>44889</v>
      </c>
      <c r="X329" s="23" t="s">
        <v>19</v>
      </c>
      <c r="Y329" s="22">
        <f t="shared" si="66"/>
        <v>45048</v>
      </c>
      <c r="Z329" s="23" t="s">
        <v>26</v>
      </c>
      <c r="AA329" s="23">
        <f t="shared" ca="1" si="67"/>
        <v>0</v>
      </c>
      <c r="AB329" s="24" t="s">
        <v>23</v>
      </c>
    </row>
    <row r="330" spans="1:28">
      <c r="A330" s="7">
        <f t="shared" si="68"/>
        <v>329</v>
      </c>
      <c r="B330" s="8">
        <f t="shared" si="68"/>
        <v>44890</v>
      </c>
      <c r="C330" s="6">
        <v>35</v>
      </c>
      <c r="E330" s="41" t="s">
        <v>18</v>
      </c>
      <c r="F330" s="42">
        <f t="shared" ref="F330:F366" si="69">B330</f>
        <v>44890</v>
      </c>
      <c r="G330" s="43" t="s">
        <v>19</v>
      </c>
      <c r="H330" s="42" t="str" cm="1">
        <f t="array" ref="H330">IFERROR(INDEX(B330:B694,J330),"")</f>
        <v/>
      </c>
      <c r="I330" s="43" t="s">
        <v>20</v>
      </c>
      <c r="J330" s="43" t="str" cm="1">
        <f t="array" ref="J330">IFERROR(_xlfn.XLOOKUP(2000,_xlfn.BYROW(ROW(330:694),_xlfn.LAMBDA(_xlpm.in,SUMIF(A330:A694,"&lt;="&amp;_xlpm.in,C330:C694))),A330:A694,,1)-A330+2,"")</f>
        <v/>
      </c>
      <c r="K330" s="43" t="s">
        <v>21</v>
      </c>
      <c r="L330" s="43" t="s">
        <v>22</v>
      </c>
      <c r="M330" s="43" t="str">
        <f t="shared" ca="1" si="61"/>
        <v/>
      </c>
      <c r="N330" s="44" t="s">
        <v>23</v>
      </c>
      <c r="O330" s="32" t="s">
        <v>24</v>
      </c>
      <c r="P330" s="31">
        <f t="shared" si="62"/>
        <v>44890</v>
      </c>
      <c r="Q330" s="32" t="s">
        <v>19</v>
      </c>
      <c r="R330" s="31">
        <f t="shared" si="63"/>
        <v>45009</v>
      </c>
      <c r="S330" s="32" t="s">
        <v>25</v>
      </c>
      <c r="T330" s="32">
        <f t="shared" ca="1" si="64"/>
        <v>1398</v>
      </c>
      <c r="U330" s="33" t="s">
        <v>23</v>
      </c>
      <c r="V330" s="23" t="s">
        <v>24</v>
      </c>
      <c r="W330" s="22">
        <f t="shared" si="65"/>
        <v>44890</v>
      </c>
      <c r="X330" s="23" t="s">
        <v>19</v>
      </c>
      <c r="Y330" s="22">
        <f t="shared" si="66"/>
        <v>45049</v>
      </c>
      <c r="Z330" s="23" t="s">
        <v>26</v>
      </c>
      <c r="AA330" s="23">
        <f t="shared" ca="1" si="67"/>
        <v>0</v>
      </c>
      <c r="AB330" s="24" t="s">
        <v>23</v>
      </c>
    </row>
    <row r="331" spans="1:28">
      <c r="A331" s="7">
        <f t="shared" si="68"/>
        <v>330</v>
      </c>
      <c r="B331" s="8">
        <f t="shared" si="68"/>
        <v>44891</v>
      </c>
      <c r="C331" s="6">
        <v>37</v>
      </c>
      <c r="E331" s="41" t="s">
        <v>18</v>
      </c>
      <c r="F331" s="42">
        <f t="shared" si="69"/>
        <v>44891</v>
      </c>
      <c r="G331" s="43" t="s">
        <v>19</v>
      </c>
      <c r="H331" s="42" t="str" cm="1">
        <f t="array" ref="H331">IFERROR(INDEX(B331:B695,J331),"")</f>
        <v/>
      </c>
      <c r="I331" s="43" t="s">
        <v>20</v>
      </c>
      <c r="J331" s="43" t="str" cm="1">
        <f t="array" ref="J331">IFERROR(_xlfn.XLOOKUP(2000,_xlfn.BYROW(ROW(331:695),_xlfn.LAMBDA(_xlpm.in,SUMIF(A331:A695,"&lt;="&amp;_xlpm.in,C331:C695))),A331:A695,,1)-A331+2,"")</f>
        <v/>
      </c>
      <c r="K331" s="43" t="s">
        <v>21</v>
      </c>
      <c r="L331" s="43" t="s">
        <v>22</v>
      </c>
      <c r="M331" s="43" t="str">
        <f t="shared" ca="1" si="61"/>
        <v/>
      </c>
      <c r="N331" s="44" t="s">
        <v>23</v>
      </c>
      <c r="O331" s="32" t="s">
        <v>24</v>
      </c>
      <c r="P331" s="31">
        <f t="shared" si="62"/>
        <v>44891</v>
      </c>
      <c r="Q331" s="32" t="s">
        <v>19</v>
      </c>
      <c r="R331" s="31">
        <f t="shared" si="63"/>
        <v>45010</v>
      </c>
      <c r="S331" s="32" t="s">
        <v>25</v>
      </c>
      <c r="T331" s="32">
        <f t="shared" ca="1" si="64"/>
        <v>1363</v>
      </c>
      <c r="U331" s="33" t="s">
        <v>23</v>
      </c>
      <c r="V331" s="23" t="s">
        <v>24</v>
      </c>
      <c r="W331" s="22">
        <f t="shared" si="65"/>
        <v>44891</v>
      </c>
      <c r="X331" s="23" t="s">
        <v>19</v>
      </c>
      <c r="Y331" s="22">
        <f t="shared" si="66"/>
        <v>45050</v>
      </c>
      <c r="Z331" s="23" t="s">
        <v>26</v>
      </c>
      <c r="AA331" s="23">
        <f t="shared" ca="1" si="67"/>
        <v>0</v>
      </c>
      <c r="AB331" s="24" t="s">
        <v>23</v>
      </c>
    </row>
    <row r="332" spans="1:28">
      <c r="A332" s="7">
        <f t="shared" si="68"/>
        <v>331</v>
      </c>
      <c r="B332" s="8">
        <f t="shared" si="68"/>
        <v>44892</v>
      </c>
      <c r="C332" s="6">
        <v>39</v>
      </c>
      <c r="E332" s="41" t="s">
        <v>18</v>
      </c>
      <c r="F332" s="42">
        <f t="shared" si="69"/>
        <v>44892</v>
      </c>
      <c r="G332" s="43" t="s">
        <v>19</v>
      </c>
      <c r="H332" s="42" t="str" cm="1">
        <f t="array" ref="H332">IFERROR(INDEX(B332:B696,J332),"")</f>
        <v/>
      </c>
      <c r="I332" s="43" t="s">
        <v>20</v>
      </c>
      <c r="J332" s="43" t="str" cm="1">
        <f t="array" ref="J332">IFERROR(_xlfn.XLOOKUP(2000,_xlfn.BYROW(ROW(332:696),_xlfn.LAMBDA(_xlpm.in,SUMIF(A332:A696,"&lt;="&amp;_xlpm.in,C332:C696))),A332:A696,,1)-A332+2,"")</f>
        <v/>
      </c>
      <c r="K332" s="43" t="s">
        <v>21</v>
      </c>
      <c r="L332" s="43" t="s">
        <v>22</v>
      </c>
      <c r="M332" s="43" t="str">
        <f t="shared" ca="1" si="61"/>
        <v/>
      </c>
      <c r="N332" s="44" t="s">
        <v>23</v>
      </c>
      <c r="O332" s="32" t="s">
        <v>24</v>
      </c>
      <c r="P332" s="31">
        <f t="shared" si="62"/>
        <v>44892</v>
      </c>
      <c r="Q332" s="32" t="s">
        <v>19</v>
      </c>
      <c r="R332" s="31">
        <f t="shared" si="63"/>
        <v>45011</v>
      </c>
      <c r="S332" s="32" t="s">
        <v>25</v>
      </c>
      <c r="T332" s="32">
        <f t="shared" ca="1" si="64"/>
        <v>1326</v>
      </c>
      <c r="U332" s="33" t="s">
        <v>23</v>
      </c>
      <c r="V332" s="23" t="s">
        <v>24</v>
      </c>
      <c r="W332" s="22">
        <f t="shared" si="65"/>
        <v>44892</v>
      </c>
      <c r="X332" s="23" t="s">
        <v>19</v>
      </c>
      <c r="Y332" s="22">
        <f t="shared" si="66"/>
        <v>45051</v>
      </c>
      <c r="Z332" s="23" t="s">
        <v>26</v>
      </c>
      <c r="AA332" s="23">
        <f t="shared" ca="1" si="67"/>
        <v>0</v>
      </c>
      <c r="AB332" s="24" t="s">
        <v>23</v>
      </c>
    </row>
    <row r="333" spans="1:28">
      <c r="A333" s="7">
        <f t="shared" si="68"/>
        <v>332</v>
      </c>
      <c r="B333" s="8">
        <f t="shared" si="68"/>
        <v>44893</v>
      </c>
      <c r="C333" s="6">
        <v>37</v>
      </c>
      <c r="E333" s="41" t="s">
        <v>18</v>
      </c>
      <c r="F333" s="42">
        <f t="shared" si="69"/>
        <v>44893</v>
      </c>
      <c r="G333" s="43" t="s">
        <v>19</v>
      </c>
      <c r="H333" s="42" t="str" cm="1">
        <f t="array" ref="H333">IFERROR(INDEX(B333:B697,J333),"")</f>
        <v/>
      </c>
      <c r="I333" s="43" t="s">
        <v>20</v>
      </c>
      <c r="J333" s="43" t="str" cm="1">
        <f t="array" ref="J333">IFERROR(_xlfn.XLOOKUP(2000,_xlfn.BYROW(ROW(333:697),_xlfn.LAMBDA(_xlpm.in,SUMIF(A333:A697,"&lt;="&amp;_xlpm.in,C333:C697))),A333:A697,,1)-A333+2,"")</f>
        <v/>
      </c>
      <c r="K333" s="43" t="s">
        <v>21</v>
      </c>
      <c r="L333" s="43" t="s">
        <v>22</v>
      </c>
      <c r="M333" s="43" t="str">
        <f t="shared" ca="1" si="61"/>
        <v/>
      </c>
      <c r="N333" s="44" t="s">
        <v>23</v>
      </c>
      <c r="O333" s="32" t="s">
        <v>24</v>
      </c>
      <c r="P333" s="31">
        <f t="shared" si="62"/>
        <v>44893</v>
      </c>
      <c r="Q333" s="32" t="s">
        <v>19</v>
      </c>
      <c r="R333" s="31">
        <f t="shared" si="63"/>
        <v>45012</v>
      </c>
      <c r="S333" s="32" t="s">
        <v>25</v>
      </c>
      <c r="T333" s="32">
        <f t="shared" ca="1" si="64"/>
        <v>1287</v>
      </c>
      <c r="U333" s="33" t="s">
        <v>23</v>
      </c>
      <c r="V333" s="23" t="s">
        <v>24</v>
      </c>
      <c r="W333" s="22">
        <f t="shared" si="65"/>
        <v>44893</v>
      </c>
      <c r="X333" s="23" t="s">
        <v>19</v>
      </c>
      <c r="Y333" s="22">
        <f t="shared" si="66"/>
        <v>45052</v>
      </c>
      <c r="Z333" s="23" t="s">
        <v>26</v>
      </c>
      <c r="AA333" s="23">
        <f t="shared" ca="1" si="67"/>
        <v>0</v>
      </c>
      <c r="AB333" s="24" t="s">
        <v>23</v>
      </c>
    </row>
    <row r="334" spans="1:28">
      <c r="A334" s="7">
        <f t="shared" si="68"/>
        <v>333</v>
      </c>
      <c r="B334" s="8">
        <f t="shared" si="68"/>
        <v>44894</v>
      </c>
      <c r="C334" s="6">
        <v>38</v>
      </c>
      <c r="E334" s="41" t="s">
        <v>18</v>
      </c>
      <c r="F334" s="42">
        <f t="shared" si="69"/>
        <v>44894</v>
      </c>
      <c r="G334" s="43" t="s">
        <v>19</v>
      </c>
      <c r="H334" s="42" t="str" cm="1">
        <f t="array" ref="H334">IFERROR(INDEX(B334:B698,J334),"")</f>
        <v/>
      </c>
      <c r="I334" s="43" t="s">
        <v>20</v>
      </c>
      <c r="J334" s="43" t="str" cm="1">
        <f t="array" ref="J334">IFERROR(_xlfn.XLOOKUP(2000,_xlfn.BYROW(ROW(334:698),_xlfn.LAMBDA(_xlpm.in,SUMIF(A334:A698,"&lt;="&amp;_xlpm.in,C334:C698))),A334:A698,,1)-A334+2,"")</f>
        <v/>
      </c>
      <c r="K334" s="43" t="s">
        <v>21</v>
      </c>
      <c r="L334" s="43" t="s">
        <v>22</v>
      </c>
      <c r="M334" s="43" t="str">
        <f t="shared" ca="1" si="61"/>
        <v/>
      </c>
      <c r="N334" s="44" t="s">
        <v>23</v>
      </c>
      <c r="O334" s="32" t="s">
        <v>24</v>
      </c>
      <c r="P334" s="31">
        <f t="shared" si="62"/>
        <v>44894</v>
      </c>
      <c r="Q334" s="32" t="s">
        <v>19</v>
      </c>
      <c r="R334" s="31">
        <f t="shared" si="63"/>
        <v>45013</v>
      </c>
      <c r="S334" s="32" t="s">
        <v>25</v>
      </c>
      <c r="T334" s="32">
        <f t="shared" ca="1" si="64"/>
        <v>1250</v>
      </c>
      <c r="U334" s="33" t="s">
        <v>23</v>
      </c>
      <c r="V334" s="23" t="s">
        <v>24</v>
      </c>
      <c r="W334" s="22">
        <f t="shared" si="65"/>
        <v>44894</v>
      </c>
      <c r="X334" s="23" t="s">
        <v>19</v>
      </c>
      <c r="Y334" s="22">
        <f t="shared" si="66"/>
        <v>45053</v>
      </c>
      <c r="Z334" s="23" t="s">
        <v>26</v>
      </c>
      <c r="AA334" s="23">
        <f t="shared" ca="1" si="67"/>
        <v>0</v>
      </c>
      <c r="AB334" s="24" t="s">
        <v>23</v>
      </c>
    </row>
    <row r="335" spans="1:28">
      <c r="A335" s="7">
        <f t="shared" si="68"/>
        <v>334</v>
      </c>
      <c r="B335" s="8">
        <f t="shared" si="68"/>
        <v>44895</v>
      </c>
      <c r="C335" s="6">
        <v>37</v>
      </c>
      <c r="E335" s="41" t="s">
        <v>18</v>
      </c>
      <c r="F335" s="42">
        <f t="shared" si="69"/>
        <v>44895</v>
      </c>
      <c r="G335" s="43" t="s">
        <v>19</v>
      </c>
      <c r="H335" s="42" t="str" cm="1">
        <f t="array" ref="H335">IFERROR(INDEX(B335:B699,J335),"")</f>
        <v/>
      </c>
      <c r="I335" s="43" t="s">
        <v>20</v>
      </c>
      <c r="J335" s="43" t="str" cm="1">
        <f t="array" ref="J335">IFERROR(_xlfn.XLOOKUP(2000,_xlfn.BYROW(ROW(335:699),_xlfn.LAMBDA(_xlpm.in,SUMIF(A335:A699,"&lt;="&amp;_xlpm.in,C335:C699))),A335:A699,,1)-A335+2,"")</f>
        <v/>
      </c>
      <c r="K335" s="43" t="s">
        <v>21</v>
      </c>
      <c r="L335" s="43" t="s">
        <v>22</v>
      </c>
      <c r="M335" s="43" t="str">
        <f t="shared" ca="1" si="61"/>
        <v/>
      </c>
      <c r="N335" s="44" t="s">
        <v>23</v>
      </c>
      <c r="O335" s="32" t="s">
        <v>24</v>
      </c>
      <c r="P335" s="31">
        <f t="shared" si="62"/>
        <v>44895</v>
      </c>
      <c r="Q335" s="32" t="s">
        <v>19</v>
      </c>
      <c r="R335" s="31">
        <f t="shared" si="63"/>
        <v>45014</v>
      </c>
      <c r="S335" s="32" t="s">
        <v>25</v>
      </c>
      <c r="T335" s="32">
        <f t="shared" ca="1" si="64"/>
        <v>1212</v>
      </c>
      <c r="U335" s="33" t="s">
        <v>23</v>
      </c>
      <c r="V335" s="23" t="s">
        <v>24</v>
      </c>
      <c r="W335" s="22">
        <f t="shared" si="65"/>
        <v>44895</v>
      </c>
      <c r="X335" s="23" t="s">
        <v>19</v>
      </c>
      <c r="Y335" s="22">
        <f t="shared" si="66"/>
        <v>45054</v>
      </c>
      <c r="Z335" s="23" t="s">
        <v>26</v>
      </c>
      <c r="AA335" s="23">
        <f t="shared" ca="1" si="67"/>
        <v>0</v>
      </c>
      <c r="AB335" s="24" t="s">
        <v>23</v>
      </c>
    </row>
    <row r="336" spans="1:28">
      <c r="A336" s="7">
        <f t="shared" si="68"/>
        <v>335</v>
      </c>
      <c r="B336" s="8">
        <f t="shared" si="68"/>
        <v>44896</v>
      </c>
      <c r="C336" s="6">
        <v>37</v>
      </c>
      <c r="E336" s="41" t="s">
        <v>18</v>
      </c>
      <c r="F336" s="42">
        <f t="shared" si="69"/>
        <v>44896</v>
      </c>
      <c r="G336" s="43" t="s">
        <v>19</v>
      </c>
      <c r="H336" s="42" t="str" cm="1">
        <f t="array" ref="H336">IFERROR(INDEX(B336:B700,J336),"")</f>
        <v/>
      </c>
      <c r="I336" s="43" t="s">
        <v>20</v>
      </c>
      <c r="J336" s="43" t="str" cm="1">
        <f t="array" ref="J336">IFERROR(_xlfn.XLOOKUP(2000,_xlfn.BYROW(ROW(336:700),_xlfn.LAMBDA(_xlpm.in,SUMIF(A336:A700,"&lt;="&amp;_xlpm.in,C336:C700))),A336:A700,,1)-A336+2,"")</f>
        <v/>
      </c>
      <c r="K336" s="43" t="s">
        <v>21</v>
      </c>
      <c r="L336" s="43" t="s">
        <v>22</v>
      </c>
      <c r="M336" s="43" t="str">
        <f t="shared" ca="1" si="61"/>
        <v/>
      </c>
      <c r="N336" s="44" t="s">
        <v>23</v>
      </c>
      <c r="O336" s="32" t="s">
        <v>24</v>
      </c>
      <c r="P336" s="31">
        <f t="shared" si="62"/>
        <v>44896</v>
      </c>
      <c r="Q336" s="32" t="s">
        <v>19</v>
      </c>
      <c r="R336" s="31">
        <f t="shared" si="63"/>
        <v>45015</v>
      </c>
      <c r="S336" s="32" t="s">
        <v>25</v>
      </c>
      <c r="T336" s="32">
        <f t="shared" ca="1" si="64"/>
        <v>1175</v>
      </c>
      <c r="U336" s="33" t="s">
        <v>23</v>
      </c>
      <c r="V336" s="23" t="s">
        <v>24</v>
      </c>
      <c r="W336" s="22">
        <f t="shared" si="65"/>
        <v>44896</v>
      </c>
      <c r="X336" s="23" t="s">
        <v>19</v>
      </c>
      <c r="Y336" s="22">
        <f t="shared" si="66"/>
        <v>45055</v>
      </c>
      <c r="Z336" s="23" t="s">
        <v>26</v>
      </c>
      <c r="AA336" s="23">
        <f t="shared" ca="1" si="67"/>
        <v>0</v>
      </c>
      <c r="AB336" s="24" t="s">
        <v>23</v>
      </c>
    </row>
    <row r="337" spans="1:28">
      <c r="A337" s="7">
        <f t="shared" si="68"/>
        <v>336</v>
      </c>
      <c r="B337" s="8">
        <f t="shared" si="68"/>
        <v>44897</v>
      </c>
      <c r="C337" s="6">
        <v>37</v>
      </c>
      <c r="E337" s="41" t="s">
        <v>18</v>
      </c>
      <c r="F337" s="42">
        <f t="shared" si="69"/>
        <v>44897</v>
      </c>
      <c r="G337" s="43" t="s">
        <v>19</v>
      </c>
      <c r="H337" s="42" t="str" cm="1">
        <f t="array" ref="H337">IFERROR(INDEX(B337:B701,J337),"")</f>
        <v/>
      </c>
      <c r="I337" s="43" t="s">
        <v>20</v>
      </c>
      <c r="J337" s="43" t="str" cm="1">
        <f t="array" ref="J337">IFERROR(_xlfn.XLOOKUP(2000,_xlfn.BYROW(ROW(337:701),_xlfn.LAMBDA(_xlpm.in,SUMIF(A337:A701,"&lt;="&amp;_xlpm.in,C337:C701))),A337:A701,,1)-A337+2,"")</f>
        <v/>
      </c>
      <c r="K337" s="43" t="s">
        <v>21</v>
      </c>
      <c r="L337" s="43" t="s">
        <v>22</v>
      </c>
      <c r="M337" s="43" t="str">
        <f t="shared" ca="1" si="61"/>
        <v/>
      </c>
      <c r="N337" s="44" t="s">
        <v>23</v>
      </c>
      <c r="O337" s="32" t="s">
        <v>24</v>
      </c>
      <c r="P337" s="31">
        <f t="shared" si="62"/>
        <v>44897</v>
      </c>
      <c r="Q337" s="32" t="s">
        <v>19</v>
      </c>
      <c r="R337" s="31">
        <f t="shared" si="63"/>
        <v>45016</v>
      </c>
      <c r="S337" s="32" t="s">
        <v>25</v>
      </c>
      <c r="T337" s="32">
        <f t="shared" ca="1" si="64"/>
        <v>1138</v>
      </c>
      <c r="U337" s="33" t="s">
        <v>23</v>
      </c>
      <c r="V337" s="23" t="s">
        <v>24</v>
      </c>
      <c r="W337" s="22">
        <f t="shared" si="65"/>
        <v>44897</v>
      </c>
      <c r="X337" s="23" t="s">
        <v>19</v>
      </c>
      <c r="Y337" s="22">
        <f t="shared" si="66"/>
        <v>45056</v>
      </c>
      <c r="Z337" s="23" t="s">
        <v>26</v>
      </c>
      <c r="AA337" s="23">
        <f t="shared" ca="1" si="67"/>
        <v>0</v>
      </c>
      <c r="AB337" s="24" t="s">
        <v>23</v>
      </c>
    </row>
    <row r="338" spans="1:28">
      <c r="A338" s="7">
        <f t="shared" si="68"/>
        <v>337</v>
      </c>
      <c r="B338" s="8">
        <f t="shared" si="68"/>
        <v>44898</v>
      </c>
      <c r="C338" s="6">
        <v>39</v>
      </c>
      <c r="E338" s="41" t="s">
        <v>18</v>
      </c>
      <c r="F338" s="42">
        <f t="shared" si="69"/>
        <v>44898</v>
      </c>
      <c r="G338" s="43" t="s">
        <v>19</v>
      </c>
      <c r="H338" s="42" t="str" cm="1">
        <f t="array" ref="H338">IFERROR(INDEX(B338:B702,J338),"")</f>
        <v/>
      </c>
      <c r="I338" s="43" t="s">
        <v>20</v>
      </c>
      <c r="J338" s="43" t="str" cm="1">
        <f t="array" ref="J338">IFERROR(_xlfn.XLOOKUP(2000,_xlfn.BYROW(ROW(338:702),_xlfn.LAMBDA(_xlpm.in,SUMIF(A338:A702,"&lt;="&amp;_xlpm.in,C338:C702))),A338:A702,,1)-A338+2,"")</f>
        <v/>
      </c>
      <c r="K338" s="43" t="s">
        <v>21</v>
      </c>
      <c r="L338" s="43" t="s">
        <v>22</v>
      </c>
      <c r="M338" s="43" t="str">
        <f t="shared" ca="1" si="61"/>
        <v/>
      </c>
      <c r="N338" s="44" t="s">
        <v>23</v>
      </c>
      <c r="O338" s="32" t="s">
        <v>24</v>
      </c>
      <c r="P338" s="31">
        <f t="shared" si="62"/>
        <v>44898</v>
      </c>
      <c r="Q338" s="32" t="s">
        <v>19</v>
      </c>
      <c r="R338" s="31">
        <f t="shared" si="63"/>
        <v>45017</v>
      </c>
      <c r="S338" s="32" t="s">
        <v>25</v>
      </c>
      <c r="T338" s="32">
        <f t="shared" ca="1" si="64"/>
        <v>1101</v>
      </c>
      <c r="U338" s="33" t="s">
        <v>23</v>
      </c>
      <c r="V338" s="23" t="s">
        <v>24</v>
      </c>
      <c r="W338" s="22">
        <f t="shared" si="65"/>
        <v>44898</v>
      </c>
      <c r="X338" s="23" t="s">
        <v>19</v>
      </c>
      <c r="Y338" s="22">
        <f t="shared" si="66"/>
        <v>45057</v>
      </c>
      <c r="Z338" s="23" t="s">
        <v>26</v>
      </c>
      <c r="AA338" s="23">
        <f t="shared" ca="1" si="67"/>
        <v>0</v>
      </c>
      <c r="AB338" s="24" t="s">
        <v>23</v>
      </c>
    </row>
    <row r="339" spans="1:28">
      <c r="A339" s="7">
        <f t="shared" si="68"/>
        <v>338</v>
      </c>
      <c r="B339" s="8">
        <f t="shared" si="68"/>
        <v>44899</v>
      </c>
      <c r="C339" s="6">
        <v>40</v>
      </c>
      <c r="E339" s="41" t="s">
        <v>18</v>
      </c>
      <c r="F339" s="42">
        <f t="shared" si="69"/>
        <v>44899</v>
      </c>
      <c r="G339" s="43" t="s">
        <v>19</v>
      </c>
      <c r="H339" s="42" t="str" cm="1">
        <f t="array" ref="H339">IFERROR(INDEX(B339:B703,J339),"")</f>
        <v/>
      </c>
      <c r="I339" s="43" t="s">
        <v>20</v>
      </c>
      <c r="J339" s="43" t="str" cm="1">
        <f t="array" ref="J339">IFERROR(_xlfn.XLOOKUP(2000,_xlfn.BYROW(ROW(339:703),_xlfn.LAMBDA(_xlpm.in,SUMIF(A339:A703,"&lt;="&amp;_xlpm.in,C339:C703))),A339:A703,,1)-A339+2,"")</f>
        <v/>
      </c>
      <c r="K339" s="43" t="s">
        <v>21</v>
      </c>
      <c r="L339" s="43" t="s">
        <v>22</v>
      </c>
      <c r="M339" s="43" t="str">
        <f t="shared" ca="1" si="61"/>
        <v/>
      </c>
      <c r="N339" s="44" t="s">
        <v>23</v>
      </c>
      <c r="O339" s="32" t="s">
        <v>24</v>
      </c>
      <c r="P339" s="31">
        <f t="shared" si="62"/>
        <v>44899</v>
      </c>
      <c r="Q339" s="32" t="s">
        <v>19</v>
      </c>
      <c r="R339" s="31">
        <f t="shared" si="63"/>
        <v>45018</v>
      </c>
      <c r="S339" s="32" t="s">
        <v>25</v>
      </c>
      <c r="T339" s="32">
        <f t="shared" ca="1" si="64"/>
        <v>1062</v>
      </c>
      <c r="U339" s="33" t="s">
        <v>23</v>
      </c>
      <c r="V339" s="23" t="s">
        <v>24</v>
      </c>
      <c r="W339" s="22">
        <f t="shared" si="65"/>
        <v>44899</v>
      </c>
      <c r="X339" s="23" t="s">
        <v>19</v>
      </c>
      <c r="Y339" s="22">
        <f t="shared" si="66"/>
        <v>45058</v>
      </c>
      <c r="Z339" s="23" t="s">
        <v>26</v>
      </c>
      <c r="AA339" s="23">
        <f t="shared" ca="1" si="67"/>
        <v>0</v>
      </c>
      <c r="AB339" s="24" t="s">
        <v>23</v>
      </c>
    </row>
    <row r="340" spans="1:28">
      <c r="A340" s="7">
        <f t="shared" ref="A340:B355" si="70">A339+1</f>
        <v>339</v>
      </c>
      <c r="B340" s="8">
        <f t="shared" si="70"/>
        <v>44900</v>
      </c>
      <c r="C340" s="6">
        <v>41</v>
      </c>
      <c r="E340" s="41" t="s">
        <v>18</v>
      </c>
      <c r="F340" s="42">
        <f t="shared" si="69"/>
        <v>44900</v>
      </c>
      <c r="G340" s="43" t="s">
        <v>19</v>
      </c>
      <c r="H340" s="42" t="str" cm="1">
        <f t="array" ref="H340">IFERROR(INDEX(B340:B704,J340),"")</f>
        <v/>
      </c>
      <c r="I340" s="43" t="s">
        <v>20</v>
      </c>
      <c r="J340" s="43" t="str" cm="1">
        <f t="array" ref="J340">IFERROR(_xlfn.XLOOKUP(2000,_xlfn.BYROW(ROW(340:704),_xlfn.LAMBDA(_xlpm.in,SUMIF(A340:A704,"&lt;="&amp;_xlpm.in,C340:C704))),A340:A704,,1)-A340+2,"")</f>
        <v/>
      </c>
      <c r="K340" s="43" t="s">
        <v>21</v>
      </c>
      <c r="L340" s="43" t="s">
        <v>22</v>
      </c>
      <c r="M340" s="43" t="str">
        <f t="shared" ca="1" si="61"/>
        <v/>
      </c>
      <c r="N340" s="44" t="s">
        <v>23</v>
      </c>
      <c r="O340" s="32" t="s">
        <v>24</v>
      </c>
      <c r="P340" s="31">
        <f t="shared" si="62"/>
        <v>44900</v>
      </c>
      <c r="Q340" s="32" t="s">
        <v>19</v>
      </c>
      <c r="R340" s="31">
        <f t="shared" si="63"/>
        <v>45019</v>
      </c>
      <c r="S340" s="32" t="s">
        <v>25</v>
      </c>
      <c r="T340" s="32">
        <f t="shared" ca="1" si="64"/>
        <v>1022</v>
      </c>
      <c r="U340" s="33" t="s">
        <v>23</v>
      </c>
      <c r="V340" s="23" t="s">
        <v>24</v>
      </c>
      <c r="W340" s="22">
        <f t="shared" si="65"/>
        <v>44900</v>
      </c>
      <c r="X340" s="23" t="s">
        <v>19</v>
      </c>
      <c r="Y340" s="22">
        <f t="shared" si="66"/>
        <v>45059</v>
      </c>
      <c r="Z340" s="23" t="s">
        <v>26</v>
      </c>
      <c r="AA340" s="23">
        <f t="shared" ca="1" si="67"/>
        <v>0</v>
      </c>
      <c r="AB340" s="24" t="s">
        <v>23</v>
      </c>
    </row>
    <row r="341" spans="1:28">
      <c r="A341" s="7">
        <f t="shared" si="70"/>
        <v>340</v>
      </c>
      <c r="B341" s="8">
        <f t="shared" si="70"/>
        <v>44901</v>
      </c>
      <c r="C341" s="6">
        <v>42</v>
      </c>
      <c r="E341" s="41" t="s">
        <v>18</v>
      </c>
      <c r="F341" s="42">
        <f t="shared" si="69"/>
        <v>44901</v>
      </c>
      <c r="G341" s="43" t="s">
        <v>19</v>
      </c>
      <c r="H341" s="42" t="str" cm="1">
        <f t="array" ref="H341">IFERROR(INDEX(B341:B705,J341),"")</f>
        <v/>
      </c>
      <c r="I341" s="43" t="s">
        <v>20</v>
      </c>
      <c r="J341" s="43" t="str" cm="1">
        <f t="array" ref="J341">IFERROR(_xlfn.XLOOKUP(2000,_xlfn.BYROW(ROW(341:705),_xlfn.LAMBDA(_xlpm.in,SUMIF(A341:A705,"&lt;="&amp;_xlpm.in,C341:C705))),A341:A705,,1)-A341+2,"")</f>
        <v/>
      </c>
      <c r="K341" s="43" t="s">
        <v>21</v>
      </c>
      <c r="L341" s="43" t="s">
        <v>22</v>
      </c>
      <c r="M341" s="43" t="str">
        <f t="shared" ca="1" si="61"/>
        <v/>
      </c>
      <c r="N341" s="44" t="s">
        <v>23</v>
      </c>
      <c r="O341" s="32" t="s">
        <v>24</v>
      </c>
      <c r="P341" s="31">
        <f t="shared" si="62"/>
        <v>44901</v>
      </c>
      <c r="Q341" s="32" t="s">
        <v>19</v>
      </c>
      <c r="R341" s="31">
        <f t="shared" si="63"/>
        <v>45020</v>
      </c>
      <c r="S341" s="32" t="s">
        <v>25</v>
      </c>
      <c r="T341" s="32">
        <f t="shared" ca="1" si="64"/>
        <v>981</v>
      </c>
      <c r="U341" s="33" t="s">
        <v>23</v>
      </c>
      <c r="V341" s="23" t="s">
        <v>24</v>
      </c>
      <c r="W341" s="22">
        <f t="shared" si="65"/>
        <v>44901</v>
      </c>
      <c r="X341" s="23" t="s">
        <v>19</v>
      </c>
      <c r="Y341" s="22">
        <f t="shared" si="66"/>
        <v>45060</v>
      </c>
      <c r="Z341" s="23" t="s">
        <v>26</v>
      </c>
      <c r="AA341" s="23">
        <f t="shared" ca="1" si="67"/>
        <v>0</v>
      </c>
      <c r="AB341" s="24" t="s">
        <v>23</v>
      </c>
    </row>
    <row r="342" spans="1:28">
      <c r="A342" s="7">
        <f t="shared" si="70"/>
        <v>341</v>
      </c>
      <c r="B342" s="8">
        <f t="shared" si="70"/>
        <v>44902</v>
      </c>
      <c r="C342" s="6">
        <v>42</v>
      </c>
      <c r="E342" s="41" t="s">
        <v>18</v>
      </c>
      <c r="F342" s="42">
        <f t="shared" si="69"/>
        <v>44902</v>
      </c>
      <c r="G342" s="43" t="s">
        <v>19</v>
      </c>
      <c r="H342" s="42" t="str" cm="1">
        <f t="array" ref="H342">IFERROR(INDEX(B342:B706,J342),"")</f>
        <v/>
      </c>
      <c r="I342" s="43" t="s">
        <v>20</v>
      </c>
      <c r="J342" s="43" t="str" cm="1">
        <f t="array" ref="J342">IFERROR(_xlfn.XLOOKUP(2000,_xlfn.BYROW(ROW(342:706),_xlfn.LAMBDA(_xlpm.in,SUMIF(A342:A706,"&lt;="&amp;_xlpm.in,C342:C706))),A342:A706,,1)-A342+2,"")</f>
        <v/>
      </c>
      <c r="K342" s="43" t="s">
        <v>21</v>
      </c>
      <c r="L342" s="43" t="s">
        <v>22</v>
      </c>
      <c r="M342" s="43" t="str">
        <f t="shared" ca="1" si="61"/>
        <v/>
      </c>
      <c r="N342" s="44" t="s">
        <v>23</v>
      </c>
      <c r="O342" s="32" t="s">
        <v>24</v>
      </c>
      <c r="P342" s="31">
        <f t="shared" si="62"/>
        <v>44902</v>
      </c>
      <c r="Q342" s="32" t="s">
        <v>19</v>
      </c>
      <c r="R342" s="31">
        <f t="shared" si="63"/>
        <v>45021</v>
      </c>
      <c r="S342" s="32" t="s">
        <v>25</v>
      </c>
      <c r="T342" s="32">
        <f t="shared" ca="1" si="64"/>
        <v>939</v>
      </c>
      <c r="U342" s="33" t="s">
        <v>23</v>
      </c>
      <c r="V342" s="23" t="s">
        <v>24</v>
      </c>
      <c r="W342" s="22">
        <f t="shared" si="65"/>
        <v>44902</v>
      </c>
      <c r="X342" s="23" t="s">
        <v>19</v>
      </c>
      <c r="Y342" s="22">
        <f t="shared" si="66"/>
        <v>45061</v>
      </c>
      <c r="Z342" s="23" t="s">
        <v>26</v>
      </c>
      <c r="AA342" s="23">
        <f t="shared" ca="1" si="67"/>
        <v>0</v>
      </c>
      <c r="AB342" s="24" t="s">
        <v>23</v>
      </c>
    </row>
    <row r="343" spans="1:28">
      <c r="A343" s="7">
        <f t="shared" si="70"/>
        <v>342</v>
      </c>
      <c r="B343" s="8">
        <f t="shared" si="70"/>
        <v>44903</v>
      </c>
      <c r="C343" s="6">
        <v>43</v>
      </c>
      <c r="E343" s="41" t="s">
        <v>18</v>
      </c>
      <c r="F343" s="42">
        <f t="shared" si="69"/>
        <v>44903</v>
      </c>
      <c r="G343" s="43" t="s">
        <v>19</v>
      </c>
      <c r="H343" s="42" t="str" cm="1">
        <f t="array" ref="H343">IFERROR(INDEX(B343:B707,J343),"")</f>
        <v/>
      </c>
      <c r="I343" s="43" t="s">
        <v>20</v>
      </c>
      <c r="J343" s="43" t="str" cm="1">
        <f t="array" ref="J343">IFERROR(_xlfn.XLOOKUP(2000,_xlfn.BYROW(ROW(343:707),_xlfn.LAMBDA(_xlpm.in,SUMIF(A343:A707,"&lt;="&amp;_xlpm.in,C343:C707))),A343:A707,,1)-A343+2,"")</f>
        <v/>
      </c>
      <c r="K343" s="43" t="s">
        <v>21</v>
      </c>
      <c r="L343" s="43" t="s">
        <v>22</v>
      </c>
      <c r="M343" s="43" t="str">
        <f t="shared" ca="1" si="61"/>
        <v/>
      </c>
      <c r="N343" s="44" t="s">
        <v>23</v>
      </c>
      <c r="O343" s="32" t="s">
        <v>24</v>
      </c>
      <c r="P343" s="31">
        <f t="shared" si="62"/>
        <v>44903</v>
      </c>
      <c r="Q343" s="32" t="s">
        <v>19</v>
      </c>
      <c r="R343" s="31">
        <f t="shared" si="63"/>
        <v>45022</v>
      </c>
      <c r="S343" s="32" t="s">
        <v>25</v>
      </c>
      <c r="T343" s="32">
        <f t="shared" ca="1" si="64"/>
        <v>897</v>
      </c>
      <c r="U343" s="33" t="s">
        <v>23</v>
      </c>
      <c r="V343" s="23" t="s">
        <v>24</v>
      </c>
      <c r="W343" s="22">
        <f t="shared" si="65"/>
        <v>44903</v>
      </c>
      <c r="X343" s="23" t="s">
        <v>19</v>
      </c>
      <c r="Y343" s="22">
        <f t="shared" si="66"/>
        <v>45062</v>
      </c>
      <c r="Z343" s="23" t="s">
        <v>26</v>
      </c>
      <c r="AA343" s="23">
        <f t="shared" ca="1" si="67"/>
        <v>0</v>
      </c>
      <c r="AB343" s="24" t="s">
        <v>23</v>
      </c>
    </row>
    <row r="344" spans="1:28">
      <c r="A344" s="7">
        <f t="shared" si="70"/>
        <v>343</v>
      </c>
      <c r="B344" s="8">
        <f t="shared" si="70"/>
        <v>44904</v>
      </c>
      <c r="C344" s="6">
        <v>42</v>
      </c>
      <c r="E344" s="41" t="s">
        <v>18</v>
      </c>
      <c r="F344" s="42">
        <f t="shared" si="69"/>
        <v>44904</v>
      </c>
      <c r="G344" s="43" t="s">
        <v>19</v>
      </c>
      <c r="H344" s="42" t="str" cm="1">
        <f t="array" ref="H344">IFERROR(INDEX(B344:B708,J344),"")</f>
        <v/>
      </c>
      <c r="I344" s="43" t="s">
        <v>20</v>
      </c>
      <c r="J344" s="43" t="str" cm="1">
        <f t="array" ref="J344">IFERROR(_xlfn.XLOOKUP(2000,_xlfn.BYROW(ROW(344:708),_xlfn.LAMBDA(_xlpm.in,SUMIF(A344:A708,"&lt;="&amp;_xlpm.in,C344:C708))),A344:A708,,1)-A344+2,"")</f>
        <v/>
      </c>
      <c r="K344" s="43" t="s">
        <v>21</v>
      </c>
      <c r="L344" s="43" t="s">
        <v>22</v>
      </c>
      <c r="M344" s="43" t="str">
        <f t="shared" ca="1" si="61"/>
        <v/>
      </c>
      <c r="N344" s="44" t="s">
        <v>23</v>
      </c>
      <c r="O344" s="32" t="s">
        <v>24</v>
      </c>
      <c r="P344" s="31">
        <f t="shared" si="62"/>
        <v>44904</v>
      </c>
      <c r="Q344" s="32" t="s">
        <v>19</v>
      </c>
      <c r="R344" s="31">
        <f t="shared" si="63"/>
        <v>45023</v>
      </c>
      <c r="S344" s="32" t="s">
        <v>25</v>
      </c>
      <c r="T344" s="32">
        <f t="shared" ca="1" si="64"/>
        <v>854</v>
      </c>
      <c r="U344" s="33" t="s">
        <v>23</v>
      </c>
      <c r="V344" s="23" t="s">
        <v>24</v>
      </c>
      <c r="W344" s="22">
        <f t="shared" si="65"/>
        <v>44904</v>
      </c>
      <c r="X344" s="23" t="s">
        <v>19</v>
      </c>
      <c r="Y344" s="22">
        <f t="shared" si="66"/>
        <v>45063</v>
      </c>
      <c r="Z344" s="23" t="s">
        <v>26</v>
      </c>
      <c r="AA344" s="23">
        <f t="shared" ca="1" si="67"/>
        <v>0</v>
      </c>
      <c r="AB344" s="24" t="s">
        <v>23</v>
      </c>
    </row>
    <row r="345" spans="1:28">
      <c r="A345" s="7">
        <f t="shared" si="70"/>
        <v>344</v>
      </c>
      <c r="B345" s="8">
        <f t="shared" si="70"/>
        <v>44905</v>
      </c>
      <c r="C345" s="6">
        <v>43</v>
      </c>
      <c r="E345" s="41" t="s">
        <v>18</v>
      </c>
      <c r="F345" s="42">
        <f t="shared" si="69"/>
        <v>44905</v>
      </c>
      <c r="G345" s="43" t="s">
        <v>19</v>
      </c>
      <c r="H345" s="42" t="str" cm="1">
        <f t="array" ref="H345">IFERROR(INDEX(B345:B709,J345),"")</f>
        <v/>
      </c>
      <c r="I345" s="43" t="s">
        <v>20</v>
      </c>
      <c r="J345" s="43" t="str" cm="1">
        <f t="array" ref="J345">IFERROR(_xlfn.XLOOKUP(2000,_xlfn.BYROW(ROW(345:709),_xlfn.LAMBDA(_xlpm.in,SUMIF(A345:A709,"&lt;="&amp;_xlpm.in,C345:C709))),A345:A709,,1)-A345+2,"")</f>
        <v/>
      </c>
      <c r="K345" s="43" t="s">
        <v>21</v>
      </c>
      <c r="L345" s="43" t="s">
        <v>22</v>
      </c>
      <c r="M345" s="43" t="str">
        <f t="shared" ca="1" si="61"/>
        <v/>
      </c>
      <c r="N345" s="44" t="s">
        <v>23</v>
      </c>
      <c r="O345" s="32" t="s">
        <v>24</v>
      </c>
      <c r="P345" s="31">
        <f t="shared" si="62"/>
        <v>44905</v>
      </c>
      <c r="Q345" s="32" t="s">
        <v>19</v>
      </c>
      <c r="R345" s="31">
        <f t="shared" si="63"/>
        <v>45024</v>
      </c>
      <c r="S345" s="32" t="s">
        <v>25</v>
      </c>
      <c r="T345" s="32">
        <f t="shared" ca="1" si="64"/>
        <v>812</v>
      </c>
      <c r="U345" s="33" t="s">
        <v>23</v>
      </c>
      <c r="V345" s="23" t="s">
        <v>24</v>
      </c>
      <c r="W345" s="22">
        <f t="shared" si="65"/>
        <v>44905</v>
      </c>
      <c r="X345" s="23" t="s">
        <v>19</v>
      </c>
      <c r="Y345" s="22">
        <f t="shared" si="66"/>
        <v>45064</v>
      </c>
      <c r="Z345" s="23" t="s">
        <v>26</v>
      </c>
      <c r="AA345" s="23">
        <f t="shared" ca="1" si="67"/>
        <v>0</v>
      </c>
      <c r="AB345" s="24" t="s">
        <v>23</v>
      </c>
    </row>
    <row r="346" spans="1:28">
      <c r="A346" s="7">
        <f t="shared" si="70"/>
        <v>345</v>
      </c>
      <c r="B346" s="8">
        <f t="shared" si="70"/>
        <v>44906</v>
      </c>
      <c r="C346" s="6">
        <v>42</v>
      </c>
      <c r="E346" s="41" t="s">
        <v>18</v>
      </c>
      <c r="F346" s="42">
        <f t="shared" si="69"/>
        <v>44906</v>
      </c>
      <c r="G346" s="43" t="s">
        <v>19</v>
      </c>
      <c r="H346" s="42" t="str" cm="1">
        <f t="array" ref="H346">IFERROR(INDEX(B346:B710,J346),"")</f>
        <v/>
      </c>
      <c r="I346" s="43" t="s">
        <v>20</v>
      </c>
      <c r="J346" s="43" t="str" cm="1">
        <f t="array" ref="J346">IFERROR(_xlfn.XLOOKUP(2000,_xlfn.BYROW(ROW(346:710),_xlfn.LAMBDA(_xlpm.in,SUMIF(A346:A710,"&lt;="&amp;_xlpm.in,C346:C710))),A346:A710,,1)-A346+2,"")</f>
        <v/>
      </c>
      <c r="K346" s="43" t="s">
        <v>21</v>
      </c>
      <c r="L346" s="43" t="s">
        <v>22</v>
      </c>
      <c r="M346" s="43" t="str">
        <f t="shared" ca="1" si="61"/>
        <v/>
      </c>
      <c r="N346" s="44" t="s">
        <v>23</v>
      </c>
      <c r="O346" s="32" t="s">
        <v>24</v>
      </c>
      <c r="P346" s="31">
        <f t="shared" si="62"/>
        <v>44906</v>
      </c>
      <c r="Q346" s="32" t="s">
        <v>19</v>
      </c>
      <c r="R346" s="31">
        <f t="shared" si="63"/>
        <v>45025</v>
      </c>
      <c r="S346" s="32" t="s">
        <v>25</v>
      </c>
      <c r="T346" s="32">
        <f t="shared" ca="1" si="64"/>
        <v>769</v>
      </c>
      <c r="U346" s="33" t="s">
        <v>23</v>
      </c>
      <c r="V346" s="23" t="s">
        <v>24</v>
      </c>
      <c r="W346" s="22">
        <f t="shared" si="65"/>
        <v>44906</v>
      </c>
      <c r="X346" s="23" t="s">
        <v>19</v>
      </c>
      <c r="Y346" s="22">
        <f t="shared" si="66"/>
        <v>45065</v>
      </c>
      <c r="Z346" s="23" t="s">
        <v>26</v>
      </c>
      <c r="AA346" s="23">
        <f t="shared" ca="1" si="67"/>
        <v>0</v>
      </c>
      <c r="AB346" s="24" t="s">
        <v>23</v>
      </c>
    </row>
    <row r="347" spans="1:28">
      <c r="A347" s="7">
        <f t="shared" si="70"/>
        <v>346</v>
      </c>
      <c r="B347" s="8">
        <f t="shared" si="70"/>
        <v>44907</v>
      </c>
      <c r="C347" s="6">
        <v>41</v>
      </c>
      <c r="E347" s="41" t="s">
        <v>18</v>
      </c>
      <c r="F347" s="42">
        <f t="shared" si="69"/>
        <v>44907</v>
      </c>
      <c r="G347" s="43" t="s">
        <v>19</v>
      </c>
      <c r="H347" s="42" t="str" cm="1">
        <f t="array" ref="H347">IFERROR(INDEX(B347:B711,J347),"")</f>
        <v/>
      </c>
      <c r="I347" s="43" t="s">
        <v>20</v>
      </c>
      <c r="J347" s="43" t="str" cm="1">
        <f t="array" ref="J347">IFERROR(_xlfn.XLOOKUP(2000,_xlfn.BYROW(ROW(347:711),_xlfn.LAMBDA(_xlpm.in,SUMIF(A347:A711,"&lt;="&amp;_xlpm.in,C347:C711))),A347:A711,,1)-A347+2,"")</f>
        <v/>
      </c>
      <c r="K347" s="43" t="s">
        <v>21</v>
      </c>
      <c r="L347" s="43" t="s">
        <v>22</v>
      </c>
      <c r="M347" s="43" t="str">
        <f t="shared" ca="1" si="61"/>
        <v/>
      </c>
      <c r="N347" s="44" t="s">
        <v>23</v>
      </c>
      <c r="O347" s="32" t="s">
        <v>24</v>
      </c>
      <c r="P347" s="31">
        <f t="shared" si="62"/>
        <v>44907</v>
      </c>
      <c r="Q347" s="32" t="s">
        <v>19</v>
      </c>
      <c r="R347" s="31">
        <f t="shared" si="63"/>
        <v>45026</v>
      </c>
      <c r="S347" s="32" t="s">
        <v>25</v>
      </c>
      <c r="T347" s="32">
        <f t="shared" ca="1" si="64"/>
        <v>727</v>
      </c>
      <c r="U347" s="33" t="s">
        <v>23</v>
      </c>
      <c r="V347" s="23" t="s">
        <v>24</v>
      </c>
      <c r="W347" s="22">
        <f t="shared" si="65"/>
        <v>44907</v>
      </c>
      <c r="X347" s="23" t="s">
        <v>19</v>
      </c>
      <c r="Y347" s="22">
        <f t="shared" si="66"/>
        <v>45066</v>
      </c>
      <c r="Z347" s="23" t="s">
        <v>26</v>
      </c>
      <c r="AA347" s="23">
        <f t="shared" ca="1" si="67"/>
        <v>0</v>
      </c>
      <c r="AB347" s="24" t="s">
        <v>23</v>
      </c>
    </row>
    <row r="348" spans="1:28">
      <c r="A348" s="7">
        <f t="shared" si="70"/>
        <v>347</v>
      </c>
      <c r="B348" s="8">
        <f t="shared" si="70"/>
        <v>44908</v>
      </c>
      <c r="C348" s="6">
        <v>41</v>
      </c>
      <c r="E348" s="41" t="s">
        <v>18</v>
      </c>
      <c r="F348" s="42">
        <f t="shared" si="69"/>
        <v>44908</v>
      </c>
      <c r="G348" s="43" t="s">
        <v>19</v>
      </c>
      <c r="H348" s="42" t="str" cm="1">
        <f t="array" ref="H348">IFERROR(INDEX(B348:B712,J348),"")</f>
        <v/>
      </c>
      <c r="I348" s="43" t="s">
        <v>20</v>
      </c>
      <c r="J348" s="43" t="str" cm="1">
        <f t="array" ref="J348">IFERROR(_xlfn.XLOOKUP(2000,_xlfn.BYROW(ROW(348:712),_xlfn.LAMBDA(_xlpm.in,SUMIF(A348:A712,"&lt;="&amp;_xlpm.in,C348:C712))),A348:A712,,1)-A348+2,"")</f>
        <v/>
      </c>
      <c r="K348" s="43" t="s">
        <v>21</v>
      </c>
      <c r="L348" s="43" t="s">
        <v>22</v>
      </c>
      <c r="M348" s="43" t="str">
        <f t="shared" ca="1" si="61"/>
        <v/>
      </c>
      <c r="N348" s="44" t="s">
        <v>23</v>
      </c>
      <c r="O348" s="32" t="s">
        <v>24</v>
      </c>
      <c r="P348" s="31">
        <f t="shared" si="62"/>
        <v>44908</v>
      </c>
      <c r="Q348" s="32" t="s">
        <v>19</v>
      </c>
      <c r="R348" s="31">
        <f t="shared" si="63"/>
        <v>45027</v>
      </c>
      <c r="S348" s="32" t="s">
        <v>25</v>
      </c>
      <c r="T348" s="32">
        <f t="shared" ca="1" si="64"/>
        <v>686</v>
      </c>
      <c r="U348" s="33" t="s">
        <v>23</v>
      </c>
      <c r="V348" s="23" t="s">
        <v>24</v>
      </c>
      <c r="W348" s="22">
        <f t="shared" si="65"/>
        <v>44908</v>
      </c>
      <c r="X348" s="23" t="s">
        <v>19</v>
      </c>
      <c r="Y348" s="22">
        <f t="shared" si="66"/>
        <v>45067</v>
      </c>
      <c r="Z348" s="23" t="s">
        <v>26</v>
      </c>
      <c r="AA348" s="23">
        <f t="shared" ca="1" si="67"/>
        <v>0</v>
      </c>
      <c r="AB348" s="24" t="s">
        <v>23</v>
      </c>
    </row>
    <row r="349" spans="1:28">
      <c r="A349" s="7">
        <f t="shared" si="70"/>
        <v>348</v>
      </c>
      <c r="B349" s="8">
        <f t="shared" si="70"/>
        <v>44909</v>
      </c>
      <c r="C349" s="6">
        <v>40</v>
      </c>
      <c r="E349" s="41" t="s">
        <v>18</v>
      </c>
      <c r="F349" s="42">
        <f t="shared" si="69"/>
        <v>44909</v>
      </c>
      <c r="G349" s="43" t="s">
        <v>19</v>
      </c>
      <c r="H349" s="42" t="str" cm="1">
        <f t="array" ref="H349">IFERROR(INDEX(B349:B713,J349),"")</f>
        <v/>
      </c>
      <c r="I349" s="43" t="s">
        <v>20</v>
      </c>
      <c r="J349" s="43" t="str" cm="1">
        <f t="array" ref="J349">IFERROR(_xlfn.XLOOKUP(2000,_xlfn.BYROW(ROW(349:713),_xlfn.LAMBDA(_xlpm.in,SUMIF(A349:A713,"&lt;="&amp;_xlpm.in,C349:C713))),A349:A713,,1)-A349+2,"")</f>
        <v/>
      </c>
      <c r="K349" s="43" t="s">
        <v>21</v>
      </c>
      <c r="L349" s="43" t="s">
        <v>22</v>
      </c>
      <c r="M349" s="43" t="str">
        <f t="shared" ca="1" si="61"/>
        <v/>
      </c>
      <c r="N349" s="44" t="s">
        <v>23</v>
      </c>
      <c r="O349" s="32" t="s">
        <v>24</v>
      </c>
      <c r="P349" s="31">
        <f t="shared" si="62"/>
        <v>44909</v>
      </c>
      <c r="Q349" s="32" t="s">
        <v>19</v>
      </c>
      <c r="R349" s="31">
        <f t="shared" si="63"/>
        <v>45028</v>
      </c>
      <c r="S349" s="32" t="s">
        <v>25</v>
      </c>
      <c r="T349" s="32">
        <f t="shared" ca="1" si="64"/>
        <v>645</v>
      </c>
      <c r="U349" s="33" t="s">
        <v>23</v>
      </c>
      <c r="V349" s="23" t="s">
        <v>24</v>
      </c>
      <c r="W349" s="22">
        <f t="shared" si="65"/>
        <v>44909</v>
      </c>
      <c r="X349" s="23" t="s">
        <v>19</v>
      </c>
      <c r="Y349" s="22">
        <f t="shared" si="66"/>
        <v>45068</v>
      </c>
      <c r="Z349" s="23" t="s">
        <v>26</v>
      </c>
      <c r="AA349" s="23">
        <f t="shared" ca="1" si="67"/>
        <v>0</v>
      </c>
      <c r="AB349" s="24" t="s">
        <v>23</v>
      </c>
    </row>
    <row r="350" spans="1:28">
      <c r="A350" s="7">
        <f t="shared" si="70"/>
        <v>349</v>
      </c>
      <c r="B350" s="8">
        <f t="shared" si="70"/>
        <v>44910</v>
      </c>
      <c r="C350" s="6">
        <v>41</v>
      </c>
      <c r="E350" s="41" t="s">
        <v>18</v>
      </c>
      <c r="F350" s="42">
        <f t="shared" si="69"/>
        <v>44910</v>
      </c>
      <c r="G350" s="43" t="s">
        <v>19</v>
      </c>
      <c r="H350" s="42" t="str" cm="1">
        <f t="array" ref="H350">IFERROR(INDEX(B350:B714,J350),"")</f>
        <v/>
      </c>
      <c r="I350" s="43" t="s">
        <v>20</v>
      </c>
      <c r="J350" s="43" t="str" cm="1">
        <f t="array" ref="J350">IFERROR(_xlfn.XLOOKUP(2000,_xlfn.BYROW(ROW(350:714),_xlfn.LAMBDA(_xlpm.in,SUMIF(A350:A714,"&lt;="&amp;_xlpm.in,C350:C714))),A350:A714,,1)-A350+2,"")</f>
        <v/>
      </c>
      <c r="K350" s="43" t="s">
        <v>21</v>
      </c>
      <c r="L350" s="43" t="s">
        <v>22</v>
      </c>
      <c r="M350" s="43" t="str">
        <f t="shared" ca="1" si="61"/>
        <v/>
      </c>
      <c r="N350" s="44" t="s">
        <v>23</v>
      </c>
      <c r="O350" s="32" t="s">
        <v>24</v>
      </c>
      <c r="P350" s="31">
        <f t="shared" si="62"/>
        <v>44910</v>
      </c>
      <c r="Q350" s="32" t="s">
        <v>19</v>
      </c>
      <c r="R350" s="31">
        <f t="shared" si="63"/>
        <v>45029</v>
      </c>
      <c r="S350" s="32" t="s">
        <v>25</v>
      </c>
      <c r="T350" s="32">
        <f t="shared" ca="1" si="64"/>
        <v>605</v>
      </c>
      <c r="U350" s="33" t="s">
        <v>23</v>
      </c>
      <c r="V350" s="23" t="s">
        <v>24</v>
      </c>
      <c r="W350" s="22">
        <f t="shared" si="65"/>
        <v>44910</v>
      </c>
      <c r="X350" s="23" t="s">
        <v>19</v>
      </c>
      <c r="Y350" s="22">
        <f t="shared" si="66"/>
        <v>45069</v>
      </c>
      <c r="Z350" s="23" t="s">
        <v>26</v>
      </c>
      <c r="AA350" s="23">
        <f t="shared" ca="1" si="67"/>
        <v>0</v>
      </c>
      <c r="AB350" s="24" t="s">
        <v>23</v>
      </c>
    </row>
    <row r="351" spans="1:28">
      <c r="A351" s="7">
        <f t="shared" si="70"/>
        <v>350</v>
      </c>
      <c r="B351" s="8">
        <f t="shared" si="70"/>
        <v>44911</v>
      </c>
      <c r="C351" s="6">
        <v>43</v>
      </c>
      <c r="E351" s="41" t="s">
        <v>18</v>
      </c>
      <c r="F351" s="42">
        <f t="shared" si="69"/>
        <v>44911</v>
      </c>
      <c r="G351" s="43" t="s">
        <v>19</v>
      </c>
      <c r="H351" s="42" t="str" cm="1">
        <f t="array" ref="H351">IFERROR(INDEX(B351:B715,J351),"")</f>
        <v/>
      </c>
      <c r="I351" s="43" t="s">
        <v>20</v>
      </c>
      <c r="J351" s="43" t="str" cm="1">
        <f t="array" ref="J351">IFERROR(_xlfn.XLOOKUP(2000,_xlfn.BYROW(ROW(351:715),_xlfn.LAMBDA(_xlpm.in,SUMIF(A351:A715,"&lt;="&amp;_xlpm.in,C351:C715))),A351:A715,,1)-A351+2,"")</f>
        <v/>
      </c>
      <c r="K351" s="43" t="s">
        <v>21</v>
      </c>
      <c r="L351" s="43" t="s">
        <v>22</v>
      </c>
      <c r="M351" s="43" t="str">
        <f t="shared" ca="1" si="61"/>
        <v/>
      </c>
      <c r="N351" s="44" t="s">
        <v>23</v>
      </c>
      <c r="O351" s="32" t="s">
        <v>24</v>
      </c>
      <c r="P351" s="31">
        <f t="shared" si="62"/>
        <v>44911</v>
      </c>
      <c r="Q351" s="32" t="s">
        <v>19</v>
      </c>
      <c r="R351" s="31">
        <f t="shared" si="63"/>
        <v>45030</v>
      </c>
      <c r="S351" s="32" t="s">
        <v>25</v>
      </c>
      <c r="T351" s="32">
        <f t="shared" ca="1" si="64"/>
        <v>564</v>
      </c>
      <c r="U351" s="33" t="s">
        <v>23</v>
      </c>
      <c r="V351" s="23" t="s">
        <v>24</v>
      </c>
      <c r="W351" s="22">
        <f t="shared" si="65"/>
        <v>44911</v>
      </c>
      <c r="X351" s="23" t="s">
        <v>19</v>
      </c>
      <c r="Y351" s="22">
        <f t="shared" si="66"/>
        <v>45070</v>
      </c>
      <c r="Z351" s="23" t="s">
        <v>26</v>
      </c>
      <c r="AA351" s="23">
        <f t="shared" ca="1" si="67"/>
        <v>0</v>
      </c>
      <c r="AB351" s="24" t="s">
        <v>23</v>
      </c>
    </row>
    <row r="352" spans="1:28">
      <c r="A352" s="7">
        <f t="shared" si="70"/>
        <v>351</v>
      </c>
      <c r="B352" s="8">
        <f t="shared" si="70"/>
        <v>44912</v>
      </c>
      <c r="C352" s="6">
        <v>39</v>
      </c>
      <c r="E352" s="41" t="s">
        <v>18</v>
      </c>
      <c r="F352" s="42">
        <f t="shared" si="69"/>
        <v>44912</v>
      </c>
      <c r="G352" s="43" t="s">
        <v>19</v>
      </c>
      <c r="H352" s="42" t="str" cm="1">
        <f t="array" ref="H352">IFERROR(INDEX(B352:B716,J352),"")</f>
        <v/>
      </c>
      <c r="I352" s="43" t="s">
        <v>20</v>
      </c>
      <c r="J352" s="43" t="str" cm="1">
        <f t="array" ref="J352">IFERROR(_xlfn.XLOOKUP(2000,_xlfn.BYROW(ROW(352:716),_xlfn.LAMBDA(_xlpm.in,SUMIF(A352:A716,"&lt;="&amp;_xlpm.in,C352:C716))),A352:A716,,1)-A352+2,"")</f>
        <v/>
      </c>
      <c r="K352" s="43" t="s">
        <v>21</v>
      </c>
      <c r="L352" s="43" t="s">
        <v>22</v>
      </c>
      <c r="M352" s="43" t="str">
        <f t="shared" ca="1" si="61"/>
        <v/>
      </c>
      <c r="N352" s="44" t="s">
        <v>23</v>
      </c>
      <c r="O352" s="32" t="s">
        <v>24</v>
      </c>
      <c r="P352" s="31">
        <f t="shared" si="62"/>
        <v>44912</v>
      </c>
      <c r="Q352" s="32" t="s">
        <v>19</v>
      </c>
      <c r="R352" s="31">
        <f t="shared" si="63"/>
        <v>45031</v>
      </c>
      <c r="S352" s="32" t="s">
        <v>25</v>
      </c>
      <c r="T352" s="32">
        <f t="shared" ca="1" si="64"/>
        <v>521</v>
      </c>
      <c r="U352" s="33" t="s">
        <v>23</v>
      </c>
      <c r="V352" s="23" t="s">
        <v>24</v>
      </c>
      <c r="W352" s="22">
        <f t="shared" si="65"/>
        <v>44912</v>
      </c>
      <c r="X352" s="23" t="s">
        <v>19</v>
      </c>
      <c r="Y352" s="22">
        <f t="shared" si="66"/>
        <v>45071</v>
      </c>
      <c r="Z352" s="23" t="s">
        <v>26</v>
      </c>
      <c r="AA352" s="23">
        <f t="shared" ca="1" si="67"/>
        <v>0</v>
      </c>
      <c r="AB352" s="24" t="s">
        <v>23</v>
      </c>
    </row>
    <row r="353" spans="1:28">
      <c r="A353" s="7">
        <f t="shared" si="70"/>
        <v>352</v>
      </c>
      <c r="B353" s="8">
        <f t="shared" si="70"/>
        <v>44913</v>
      </c>
      <c r="C353" s="6">
        <v>32</v>
      </c>
      <c r="E353" s="41" t="s">
        <v>18</v>
      </c>
      <c r="F353" s="42">
        <f t="shared" si="69"/>
        <v>44913</v>
      </c>
      <c r="G353" s="43" t="s">
        <v>19</v>
      </c>
      <c r="H353" s="42" t="str" cm="1">
        <f t="array" ref="H353">IFERROR(INDEX(B353:B717,J353),"")</f>
        <v/>
      </c>
      <c r="I353" s="43" t="s">
        <v>20</v>
      </c>
      <c r="J353" s="43" t="str" cm="1">
        <f t="array" ref="J353">IFERROR(_xlfn.XLOOKUP(2000,_xlfn.BYROW(ROW(353:717),_xlfn.LAMBDA(_xlpm.in,SUMIF(A353:A717,"&lt;="&amp;_xlpm.in,C353:C717))),A353:A717,,1)-A353+2,"")</f>
        <v/>
      </c>
      <c r="K353" s="43" t="s">
        <v>21</v>
      </c>
      <c r="L353" s="43" t="s">
        <v>22</v>
      </c>
      <c r="M353" s="43" t="str">
        <f t="shared" ca="1" si="61"/>
        <v/>
      </c>
      <c r="N353" s="44" t="s">
        <v>23</v>
      </c>
      <c r="O353" s="32" t="s">
        <v>24</v>
      </c>
      <c r="P353" s="31">
        <f t="shared" si="62"/>
        <v>44913</v>
      </c>
      <c r="Q353" s="32" t="s">
        <v>19</v>
      </c>
      <c r="R353" s="31">
        <f t="shared" si="63"/>
        <v>45032</v>
      </c>
      <c r="S353" s="32" t="s">
        <v>25</v>
      </c>
      <c r="T353" s="32">
        <f t="shared" ca="1" si="64"/>
        <v>482</v>
      </c>
      <c r="U353" s="33" t="s">
        <v>23</v>
      </c>
      <c r="V353" s="23" t="s">
        <v>24</v>
      </c>
      <c r="W353" s="22">
        <f t="shared" si="65"/>
        <v>44913</v>
      </c>
      <c r="X353" s="23" t="s">
        <v>19</v>
      </c>
      <c r="Y353" s="22">
        <f t="shared" si="66"/>
        <v>45072</v>
      </c>
      <c r="Z353" s="23" t="s">
        <v>26</v>
      </c>
      <c r="AA353" s="23">
        <f t="shared" ca="1" si="67"/>
        <v>0</v>
      </c>
      <c r="AB353" s="24" t="s">
        <v>23</v>
      </c>
    </row>
    <row r="354" spans="1:28">
      <c r="A354" s="7">
        <f t="shared" si="70"/>
        <v>353</v>
      </c>
      <c r="B354" s="8">
        <f t="shared" si="70"/>
        <v>44914</v>
      </c>
      <c r="C354" s="6">
        <v>31</v>
      </c>
      <c r="E354" s="41" t="s">
        <v>18</v>
      </c>
      <c r="F354" s="42">
        <f t="shared" si="69"/>
        <v>44914</v>
      </c>
      <c r="G354" s="43" t="s">
        <v>19</v>
      </c>
      <c r="H354" s="42" t="str" cm="1">
        <f t="array" ref="H354">IFERROR(INDEX(B354:B718,J354),"")</f>
        <v/>
      </c>
      <c r="I354" s="43" t="s">
        <v>20</v>
      </c>
      <c r="J354" s="43" t="str" cm="1">
        <f t="array" ref="J354">IFERROR(_xlfn.XLOOKUP(2000,_xlfn.BYROW(ROW(354:718),_xlfn.LAMBDA(_xlpm.in,SUMIF(A354:A718,"&lt;="&amp;_xlpm.in,C354:C718))),A354:A718,,1)-A354+2,"")</f>
        <v/>
      </c>
      <c r="K354" s="43" t="s">
        <v>21</v>
      </c>
      <c r="L354" s="43" t="s">
        <v>22</v>
      </c>
      <c r="M354" s="43" t="str">
        <f t="shared" ca="1" si="61"/>
        <v/>
      </c>
      <c r="N354" s="44" t="s">
        <v>23</v>
      </c>
      <c r="O354" s="32" t="s">
        <v>24</v>
      </c>
      <c r="P354" s="31">
        <f t="shared" si="62"/>
        <v>44914</v>
      </c>
      <c r="Q354" s="32" t="s">
        <v>19</v>
      </c>
      <c r="R354" s="31">
        <f t="shared" si="63"/>
        <v>45033</v>
      </c>
      <c r="S354" s="32" t="s">
        <v>25</v>
      </c>
      <c r="T354" s="32">
        <f t="shared" ca="1" si="64"/>
        <v>450</v>
      </c>
      <c r="U354" s="33" t="s">
        <v>23</v>
      </c>
      <c r="V354" s="23" t="s">
        <v>24</v>
      </c>
      <c r="W354" s="22">
        <f t="shared" si="65"/>
        <v>44914</v>
      </c>
      <c r="X354" s="23" t="s">
        <v>19</v>
      </c>
      <c r="Y354" s="22">
        <f t="shared" si="66"/>
        <v>45073</v>
      </c>
      <c r="Z354" s="23" t="s">
        <v>26</v>
      </c>
      <c r="AA354" s="23">
        <f t="shared" ca="1" si="67"/>
        <v>0</v>
      </c>
      <c r="AB354" s="24" t="s">
        <v>23</v>
      </c>
    </row>
    <row r="355" spans="1:28">
      <c r="A355" s="7">
        <f t="shared" si="70"/>
        <v>354</v>
      </c>
      <c r="B355" s="8">
        <f t="shared" si="70"/>
        <v>44915</v>
      </c>
      <c r="C355" s="6">
        <v>32</v>
      </c>
      <c r="E355" s="41" t="s">
        <v>18</v>
      </c>
      <c r="F355" s="42">
        <f t="shared" si="69"/>
        <v>44915</v>
      </c>
      <c r="G355" s="43" t="s">
        <v>19</v>
      </c>
      <c r="H355" s="42" t="str" cm="1">
        <f t="array" ref="H355">IFERROR(INDEX(B355:B719,J355),"")</f>
        <v/>
      </c>
      <c r="I355" s="43" t="s">
        <v>20</v>
      </c>
      <c r="J355" s="43" t="str" cm="1">
        <f t="array" ref="J355">IFERROR(_xlfn.XLOOKUP(2000,_xlfn.BYROW(ROW(355:719),_xlfn.LAMBDA(_xlpm.in,SUMIF(A355:A719,"&lt;="&amp;_xlpm.in,C355:C719))),A355:A719,,1)-A355+2,"")</f>
        <v/>
      </c>
      <c r="K355" s="43" t="s">
        <v>21</v>
      </c>
      <c r="L355" s="43" t="s">
        <v>22</v>
      </c>
      <c r="M355" s="43" t="str">
        <f t="shared" ca="1" si="61"/>
        <v/>
      </c>
      <c r="N355" s="44" t="s">
        <v>23</v>
      </c>
      <c r="O355" s="32" t="s">
        <v>24</v>
      </c>
      <c r="P355" s="31">
        <f t="shared" si="62"/>
        <v>44915</v>
      </c>
      <c r="Q355" s="32" t="s">
        <v>19</v>
      </c>
      <c r="R355" s="31">
        <f t="shared" si="63"/>
        <v>45034</v>
      </c>
      <c r="S355" s="32" t="s">
        <v>25</v>
      </c>
      <c r="T355" s="32">
        <f t="shared" ca="1" si="64"/>
        <v>419</v>
      </c>
      <c r="U355" s="33" t="s">
        <v>23</v>
      </c>
      <c r="V355" s="23" t="s">
        <v>24</v>
      </c>
      <c r="W355" s="22">
        <f t="shared" si="65"/>
        <v>44915</v>
      </c>
      <c r="X355" s="23" t="s">
        <v>19</v>
      </c>
      <c r="Y355" s="22">
        <f t="shared" si="66"/>
        <v>45074</v>
      </c>
      <c r="Z355" s="23" t="s">
        <v>26</v>
      </c>
      <c r="AA355" s="23">
        <f t="shared" ca="1" si="67"/>
        <v>0</v>
      </c>
      <c r="AB355" s="24" t="s">
        <v>23</v>
      </c>
    </row>
    <row r="356" spans="1:28">
      <c r="A356" s="7">
        <f t="shared" ref="A356:B366" si="71">A355+1</f>
        <v>355</v>
      </c>
      <c r="B356" s="8">
        <f t="shared" si="71"/>
        <v>44916</v>
      </c>
      <c r="C356" s="6">
        <v>30</v>
      </c>
      <c r="E356" s="41" t="s">
        <v>18</v>
      </c>
      <c r="F356" s="42">
        <f t="shared" si="69"/>
        <v>44916</v>
      </c>
      <c r="G356" s="43" t="s">
        <v>19</v>
      </c>
      <c r="H356" s="42" t="str" cm="1">
        <f t="array" ref="H356">IFERROR(INDEX(B356:B720,J356),"")</f>
        <v/>
      </c>
      <c r="I356" s="43" t="s">
        <v>20</v>
      </c>
      <c r="J356" s="43" t="str" cm="1">
        <f t="array" ref="J356">IFERROR(_xlfn.XLOOKUP(2000,_xlfn.BYROW(ROW(356:720),_xlfn.LAMBDA(_xlpm.in,SUMIF(A356:A720,"&lt;="&amp;_xlpm.in,C356:C720))),A356:A720,,1)-A356+2,"")</f>
        <v/>
      </c>
      <c r="K356" s="43" t="s">
        <v>21</v>
      </c>
      <c r="L356" s="43" t="s">
        <v>22</v>
      </c>
      <c r="M356" s="43" t="str">
        <f t="shared" ca="1" si="61"/>
        <v/>
      </c>
      <c r="N356" s="44" t="s">
        <v>23</v>
      </c>
      <c r="O356" s="32" t="s">
        <v>24</v>
      </c>
      <c r="P356" s="31">
        <f t="shared" si="62"/>
        <v>44916</v>
      </c>
      <c r="Q356" s="32" t="s">
        <v>19</v>
      </c>
      <c r="R356" s="31">
        <f t="shared" si="63"/>
        <v>45035</v>
      </c>
      <c r="S356" s="32" t="s">
        <v>25</v>
      </c>
      <c r="T356" s="32">
        <f t="shared" ca="1" si="64"/>
        <v>387</v>
      </c>
      <c r="U356" s="33" t="s">
        <v>23</v>
      </c>
      <c r="V356" s="23" t="s">
        <v>24</v>
      </c>
      <c r="W356" s="22">
        <f t="shared" si="65"/>
        <v>44916</v>
      </c>
      <c r="X356" s="23" t="s">
        <v>19</v>
      </c>
      <c r="Y356" s="22">
        <f t="shared" si="66"/>
        <v>45075</v>
      </c>
      <c r="Z356" s="23" t="s">
        <v>26</v>
      </c>
      <c r="AA356" s="23">
        <f t="shared" ca="1" si="67"/>
        <v>0</v>
      </c>
      <c r="AB356" s="24" t="s">
        <v>23</v>
      </c>
    </row>
    <row r="357" spans="1:28">
      <c r="A357" s="7">
        <f t="shared" si="71"/>
        <v>356</v>
      </c>
      <c r="B357" s="8">
        <f t="shared" si="71"/>
        <v>44917</v>
      </c>
      <c r="C357" s="6">
        <v>23</v>
      </c>
      <c r="E357" s="41" t="s">
        <v>18</v>
      </c>
      <c r="F357" s="42">
        <f t="shared" si="69"/>
        <v>44917</v>
      </c>
      <c r="G357" s="43" t="s">
        <v>19</v>
      </c>
      <c r="H357" s="42" t="str" cm="1">
        <f t="array" ref="H357">IFERROR(INDEX(B357:B721,J357),"")</f>
        <v/>
      </c>
      <c r="I357" s="43" t="s">
        <v>20</v>
      </c>
      <c r="J357" s="43" t="str" cm="1">
        <f t="array" ref="J357">IFERROR(_xlfn.XLOOKUP(2000,_xlfn.BYROW(ROW(357:721),_xlfn.LAMBDA(_xlpm.in,SUMIF(A357:A721,"&lt;="&amp;_xlpm.in,C357:C721))),A357:A721,,1)-A357+2,"")</f>
        <v/>
      </c>
      <c r="K357" s="43" t="s">
        <v>21</v>
      </c>
      <c r="L357" s="43" t="s">
        <v>22</v>
      </c>
      <c r="M357" s="43" t="str">
        <f t="shared" ca="1" si="61"/>
        <v/>
      </c>
      <c r="N357" s="44" t="s">
        <v>23</v>
      </c>
      <c r="O357" s="32" t="s">
        <v>24</v>
      </c>
      <c r="P357" s="31">
        <f t="shared" si="62"/>
        <v>44917</v>
      </c>
      <c r="Q357" s="32" t="s">
        <v>19</v>
      </c>
      <c r="R357" s="31">
        <f t="shared" si="63"/>
        <v>45036</v>
      </c>
      <c r="S357" s="32" t="s">
        <v>25</v>
      </c>
      <c r="T357" s="32">
        <f t="shared" ca="1" si="64"/>
        <v>357</v>
      </c>
      <c r="U357" s="33" t="s">
        <v>23</v>
      </c>
      <c r="V357" s="23" t="s">
        <v>24</v>
      </c>
      <c r="W357" s="22">
        <f t="shared" si="65"/>
        <v>44917</v>
      </c>
      <c r="X357" s="23" t="s">
        <v>19</v>
      </c>
      <c r="Y357" s="22">
        <f t="shared" si="66"/>
        <v>45076</v>
      </c>
      <c r="Z357" s="23" t="s">
        <v>26</v>
      </c>
      <c r="AA357" s="23">
        <f t="shared" ca="1" si="67"/>
        <v>0</v>
      </c>
      <c r="AB357" s="24" t="s">
        <v>23</v>
      </c>
    </row>
    <row r="358" spans="1:28">
      <c r="A358" s="7">
        <f t="shared" si="71"/>
        <v>357</v>
      </c>
      <c r="B358" s="8">
        <f t="shared" si="71"/>
        <v>44918</v>
      </c>
      <c r="C358" s="6">
        <v>30</v>
      </c>
      <c r="E358" s="41" t="s">
        <v>18</v>
      </c>
      <c r="F358" s="42">
        <f t="shared" si="69"/>
        <v>44918</v>
      </c>
      <c r="G358" s="43" t="s">
        <v>19</v>
      </c>
      <c r="H358" s="42" t="str" cm="1">
        <f t="array" ref="H358">IFERROR(INDEX(B358:B722,J358),"")</f>
        <v/>
      </c>
      <c r="I358" s="43" t="s">
        <v>20</v>
      </c>
      <c r="J358" s="43" t="str" cm="1">
        <f t="array" ref="J358">IFERROR(_xlfn.XLOOKUP(2000,_xlfn.BYROW(ROW(358:722),_xlfn.LAMBDA(_xlpm.in,SUMIF(A358:A722,"&lt;="&amp;_xlpm.in,C358:C722))),A358:A722,,1)-A358+2,"")</f>
        <v/>
      </c>
      <c r="K358" s="43" t="s">
        <v>21</v>
      </c>
      <c r="L358" s="43" t="s">
        <v>22</v>
      </c>
      <c r="M358" s="43" t="str">
        <f t="shared" ca="1" si="61"/>
        <v/>
      </c>
      <c r="N358" s="44" t="s">
        <v>23</v>
      </c>
      <c r="O358" s="32" t="s">
        <v>24</v>
      </c>
      <c r="P358" s="31">
        <f t="shared" si="62"/>
        <v>44918</v>
      </c>
      <c r="Q358" s="32" t="s">
        <v>19</v>
      </c>
      <c r="R358" s="31">
        <f t="shared" si="63"/>
        <v>45037</v>
      </c>
      <c r="S358" s="32" t="s">
        <v>25</v>
      </c>
      <c r="T358" s="32">
        <f t="shared" ca="1" si="64"/>
        <v>334</v>
      </c>
      <c r="U358" s="33" t="s">
        <v>23</v>
      </c>
      <c r="V358" s="23" t="s">
        <v>24</v>
      </c>
      <c r="W358" s="22">
        <f t="shared" si="65"/>
        <v>44918</v>
      </c>
      <c r="X358" s="23" t="s">
        <v>19</v>
      </c>
      <c r="Y358" s="22">
        <f t="shared" si="66"/>
        <v>45077</v>
      </c>
      <c r="Z358" s="23" t="s">
        <v>26</v>
      </c>
      <c r="AA358" s="23">
        <f t="shared" ca="1" si="67"/>
        <v>0</v>
      </c>
      <c r="AB358" s="24" t="s">
        <v>23</v>
      </c>
    </row>
    <row r="359" spans="1:28">
      <c r="A359" s="7">
        <f t="shared" si="71"/>
        <v>358</v>
      </c>
      <c r="B359" s="8">
        <f t="shared" si="71"/>
        <v>44919</v>
      </c>
      <c r="C359" s="6">
        <v>33</v>
      </c>
      <c r="E359" s="41" t="s">
        <v>18</v>
      </c>
      <c r="F359" s="42">
        <f t="shared" si="69"/>
        <v>44919</v>
      </c>
      <c r="G359" s="43" t="s">
        <v>19</v>
      </c>
      <c r="H359" s="42" t="str" cm="1">
        <f t="array" ref="H359">IFERROR(INDEX(B359:B723,J359),"")</f>
        <v/>
      </c>
      <c r="I359" s="43" t="s">
        <v>20</v>
      </c>
      <c r="J359" s="43" t="str" cm="1">
        <f t="array" ref="J359">IFERROR(_xlfn.XLOOKUP(2000,_xlfn.BYROW(ROW(359:723),_xlfn.LAMBDA(_xlpm.in,SUMIF(A359:A723,"&lt;="&amp;_xlpm.in,C359:C723))),A359:A723,,1)-A359+2,"")</f>
        <v/>
      </c>
      <c r="K359" s="43" t="s">
        <v>21</v>
      </c>
      <c r="L359" s="43" t="s">
        <v>22</v>
      </c>
      <c r="M359" s="43" t="str">
        <f t="shared" ca="1" si="61"/>
        <v/>
      </c>
      <c r="N359" s="44" t="s">
        <v>23</v>
      </c>
      <c r="O359" s="32" t="s">
        <v>24</v>
      </c>
      <c r="P359" s="31">
        <f t="shared" si="62"/>
        <v>44919</v>
      </c>
      <c r="Q359" s="32" t="s">
        <v>19</v>
      </c>
      <c r="R359" s="31">
        <f t="shared" si="63"/>
        <v>45038</v>
      </c>
      <c r="S359" s="32" t="s">
        <v>25</v>
      </c>
      <c r="T359" s="32">
        <f t="shared" ca="1" si="64"/>
        <v>304</v>
      </c>
      <c r="U359" s="33" t="s">
        <v>23</v>
      </c>
      <c r="V359" s="23" t="s">
        <v>24</v>
      </c>
      <c r="W359" s="22">
        <f t="shared" si="65"/>
        <v>44919</v>
      </c>
      <c r="X359" s="23" t="s">
        <v>19</v>
      </c>
      <c r="Y359" s="22">
        <f t="shared" si="66"/>
        <v>45078</v>
      </c>
      <c r="Z359" s="23" t="s">
        <v>26</v>
      </c>
      <c r="AA359" s="23">
        <f t="shared" ca="1" si="67"/>
        <v>0</v>
      </c>
      <c r="AB359" s="24" t="s">
        <v>23</v>
      </c>
    </row>
    <row r="360" spans="1:28">
      <c r="A360" s="7">
        <f t="shared" si="71"/>
        <v>359</v>
      </c>
      <c r="B360" s="8">
        <f t="shared" si="71"/>
        <v>44920</v>
      </c>
      <c r="C360" s="6">
        <v>37</v>
      </c>
      <c r="E360" s="41" t="s">
        <v>18</v>
      </c>
      <c r="F360" s="42">
        <f t="shared" si="69"/>
        <v>44920</v>
      </c>
      <c r="G360" s="43" t="s">
        <v>19</v>
      </c>
      <c r="H360" s="42" t="str" cm="1">
        <f t="array" ref="H360">IFERROR(INDEX(B360:B724,J360),"")</f>
        <v/>
      </c>
      <c r="I360" s="43" t="s">
        <v>20</v>
      </c>
      <c r="J360" s="43" t="str" cm="1">
        <f t="array" ref="J360">IFERROR(_xlfn.XLOOKUP(2000,_xlfn.BYROW(ROW(360:724),_xlfn.LAMBDA(_xlpm.in,SUMIF(A360:A724,"&lt;="&amp;_xlpm.in,C360:C724))),A360:A724,,1)-A360+2,"")</f>
        <v/>
      </c>
      <c r="K360" s="43" t="s">
        <v>21</v>
      </c>
      <c r="L360" s="43" t="s">
        <v>22</v>
      </c>
      <c r="M360" s="43" t="str">
        <f t="shared" ca="1" si="61"/>
        <v/>
      </c>
      <c r="N360" s="44" t="s">
        <v>23</v>
      </c>
      <c r="O360" s="32" t="s">
        <v>24</v>
      </c>
      <c r="P360" s="31">
        <f t="shared" si="62"/>
        <v>44920</v>
      </c>
      <c r="Q360" s="32" t="s">
        <v>19</v>
      </c>
      <c r="R360" s="31">
        <f t="shared" si="63"/>
        <v>45039</v>
      </c>
      <c r="S360" s="32" t="s">
        <v>25</v>
      </c>
      <c r="T360" s="32">
        <f t="shared" ca="1" si="64"/>
        <v>271</v>
      </c>
      <c r="U360" s="33" t="s">
        <v>23</v>
      </c>
      <c r="V360" s="23" t="s">
        <v>24</v>
      </c>
      <c r="W360" s="22">
        <f t="shared" si="65"/>
        <v>44920</v>
      </c>
      <c r="X360" s="23" t="s">
        <v>19</v>
      </c>
      <c r="Y360" s="22">
        <f t="shared" si="66"/>
        <v>45079</v>
      </c>
      <c r="Z360" s="23" t="s">
        <v>26</v>
      </c>
      <c r="AA360" s="23">
        <f t="shared" ca="1" si="67"/>
        <v>0</v>
      </c>
      <c r="AB360" s="24" t="s">
        <v>23</v>
      </c>
    </row>
    <row r="361" spans="1:28">
      <c r="A361" s="7">
        <f t="shared" si="71"/>
        <v>360</v>
      </c>
      <c r="B361" s="8">
        <f t="shared" si="71"/>
        <v>44921</v>
      </c>
      <c r="C361" s="6">
        <v>39</v>
      </c>
      <c r="E361" s="41" t="s">
        <v>18</v>
      </c>
      <c r="F361" s="42">
        <f t="shared" si="69"/>
        <v>44921</v>
      </c>
      <c r="G361" s="43" t="s">
        <v>19</v>
      </c>
      <c r="H361" s="42" t="str" cm="1">
        <f t="array" ref="H361">IFERROR(INDEX(B361:B725,J361),"")</f>
        <v/>
      </c>
      <c r="I361" s="43" t="s">
        <v>20</v>
      </c>
      <c r="J361" s="43" t="str" cm="1">
        <f t="array" ref="J361">IFERROR(_xlfn.XLOOKUP(2000,_xlfn.BYROW(ROW(361:725),_xlfn.LAMBDA(_xlpm.in,SUMIF(A361:A725,"&lt;="&amp;_xlpm.in,C361:C725))),A361:A725,,1)-A361+2,"")</f>
        <v/>
      </c>
      <c r="K361" s="43" t="s">
        <v>21</v>
      </c>
      <c r="L361" s="43" t="s">
        <v>22</v>
      </c>
      <c r="M361" s="43" t="str">
        <f t="shared" ca="1" si="61"/>
        <v/>
      </c>
      <c r="N361" s="44" t="s">
        <v>23</v>
      </c>
      <c r="O361" s="32" t="s">
        <v>24</v>
      </c>
      <c r="P361" s="31">
        <f t="shared" si="62"/>
        <v>44921</v>
      </c>
      <c r="Q361" s="32" t="s">
        <v>19</v>
      </c>
      <c r="R361" s="31">
        <f t="shared" si="63"/>
        <v>45040</v>
      </c>
      <c r="S361" s="32" t="s">
        <v>25</v>
      </c>
      <c r="T361" s="32">
        <f t="shared" ca="1" si="64"/>
        <v>234</v>
      </c>
      <c r="U361" s="33" t="s">
        <v>23</v>
      </c>
      <c r="V361" s="23" t="s">
        <v>24</v>
      </c>
      <c r="W361" s="22">
        <f t="shared" si="65"/>
        <v>44921</v>
      </c>
      <c r="X361" s="23" t="s">
        <v>19</v>
      </c>
      <c r="Y361" s="22">
        <f t="shared" si="66"/>
        <v>45080</v>
      </c>
      <c r="Z361" s="23" t="s">
        <v>26</v>
      </c>
      <c r="AA361" s="23">
        <f t="shared" ca="1" si="67"/>
        <v>0</v>
      </c>
      <c r="AB361" s="24" t="s">
        <v>23</v>
      </c>
    </row>
    <row r="362" spans="1:28">
      <c r="A362" s="7">
        <f t="shared" si="71"/>
        <v>361</v>
      </c>
      <c r="B362" s="8">
        <f t="shared" si="71"/>
        <v>44922</v>
      </c>
      <c r="C362" s="6">
        <v>39</v>
      </c>
      <c r="E362" s="41" t="s">
        <v>18</v>
      </c>
      <c r="F362" s="42">
        <f t="shared" si="69"/>
        <v>44922</v>
      </c>
      <c r="G362" s="43" t="s">
        <v>19</v>
      </c>
      <c r="H362" s="42" t="str" cm="1">
        <f t="array" ref="H362">IFERROR(INDEX(B362:B726,J362),"")</f>
        <v/>
      </c>
      <c r="I362" s="43" t="s">
        <v>20</v>
      </c>
      <c r="J362" s="43" t="str" cm="1">
        <f t="array" ref="J362">IFERROR(_xlfn.XLOOKUP(2000,_xlfn.BYROW(ROW(362:726),_xlfn.LAMBDA(_xlpm.in,SUMIF(A362:A726,"&lt;="&amp;_xlpm.in,C362:C726))),A362:A726,,1)-A362+2,"")</f>
        <v/>
      </c>
      <c r="K362" s="43" t="s">
        <v>21</v>
      </c>
      <c r="L362" s="43" t="s">
        <v>22</v>
      </c>
      <c r="M362" s="43" t="str">
        <f t="shared" ca="1" si="61"/>
        <v/>
      </c>
      <c r="N362" s="44" t="s">
        <v>23</v>
      </c>
      <c r="O362" s="32" t="s">
        <v>24</v>
      </c>
      <c r="P362" s="31">
        <f t="shared" si="62"/>
        <v>44922</v>
      </c>
      <c r="Q362" s="32" t="s">
        <v>19</v>
      </c>
      <c r="R362" s="31">
        <f t="shared" si="63"/>
        <v>45041</v>
      </c>
      <c r="S362" s="32" t="s">
        <v>25</v>
      </c>
      <c r="T362" s="32">
        <f t="shared" ca="1" si="64"/>
        <v>195</v>
      </c>
      <c r="U362" s="33" t="s">
        <v>23</v>
      </c>
      <c r="V362" s="23" t="s">
        <v>24</v>
      </c>
      <c r="W362" s="22">
        <f t="shared" si="65"/>
        <v>44922</v>
      </c>
      <c r="X362" s="23" t="s">
        <v>19</v>
      </c>
      <c r="Y362" s="22">
        <f t="shared" si="66"/>
        <v>45081</v>
      </c>
      <c r="Z362" s="23" t="s">
        <v>26</v>
      </c>
      <c r="AA362" s="23">
        <f t="shared" ca="1" si="67"/>
        <v>0</v>
      </c>
      <c r="AB362" s="24" t="s">
        <v>23</v>
      </c>
    </row>
    <row r="363" spans="1:28">
      <c r="A363" s="7">
        <f t="shared" si="71"/>
        <v>362</v>
      </c>
      <c r="B363" s="8">
        <f t="shared" si="71"/>
        <v>44923</v>
      </c>
      <c r="C363" s="6">
        <v>40</v>
      </c>
      <c r="E363" s="41" t="s">
        <v>18</v>
      </c>
      <c r="F363" s="42">
        <f t="shared" si="69"/>
        <v>44923</v>
      </c>
      <c r="G363" s="43" t="s">
        <v>19</v>
      </c>
      <c r="H363" s="42" t="str" cm="1">
        <f t="array" ref="H363">IFERROR(INDEX(B363:B727,J363),"")</f>
        <v/>
      </c>
      <c r="I363" s="43" t="s">
        <v>20</v>
      </c>
      <c r="J363" s="43" t="str" cm="1">
        <f t="array" ref="J363">IFERROR(_xlfn.XLOOKUP(2000,_xlfn.BYROW(ROW(363:727),_xlfn.LAMBDA(_xlpm.in,SUMIF(A363:A727,"&lt;="&amp;_xlpm.in,C363:C727))),A363:A727,,1)-A363+2,"")</f>
        <v/>
      </c>
      <c r="K363" s="43" t="s">
        <v>21</v>
      </c>
      <c r="L363" s="43" t="s">
        <v>22</v>
      </c>
      <c r="M363" s="43" t="str">
        <f t="shared" ca="1" si="61"/>
        <v/>
      </c>
      <c r="N363" s="44" t="s">
        <v>23</v>
      </c>
      <c r="O363" s="32" t="s">
        <v>24</v>
      </c>
      <c r="P363" s="31">
        <f t="shared" si="62"/>
        <v>44923</v>
      </c>
      <c r="Q363" s="32" t="s">
        <v>19</v>
      </c>
      <c r="R363" s="31">
        <f t="shared" si="63"/>
        <v>45042</v>
      </c>
      <c r="S363" s="32" t="s">
        <v>25</v>
      </c>
      <c r="T363" s="32">
        <f t="shared" ca="1" si="64"/>
        <v>156</v>
      </c>
      <c r="U363" s="33" t="s">
        <v>23</v>
      </c>
      <c r="V363" s="23" t="s">
        <v>24</v>
      </c>
      <c r="W363" s="22">
        <f t="shared" si="65"/>
        <v>44923</v>
      </c>
      <c r="X363" s="23" t="s">
        <v>19</v>
      </c>
      <c r="Y363" s="22">
        <f t="shared" si="66"/>
        <v>45082</v>
      </c>
      <c r="Z363" s="23" t="s">
        <v>26</v>
      </c>
      <c r="AA363" s="23">
        <f t="shared" ca="1" si="67"/>
        <v>0</v>
      </c>
      <c r="AB363" s="24" t="s">
        <v>23</v>
      </c>
    </row>
    <row r="364" spans="1:28">
      <c r="A364" s="7">
        <f t="shared" si="71"/>
        <v>363</v>
      </c>
      <c r="B364" s="8">
        <f t="shared" si="71"/>
        <v>44924</v>
      </c>
      <c r="C364" s="7">
        <v>41</v>
      </c>
      <c r="E364" s="41" t="s">
        <v>18</v>
      </c>
      <c r="F364" s="42">
        <f t="shared" si="69"/>
        <v>44924</v>
      </c>
      <c r="G364" s="43" t="s">
        <v>19</v>
      </c>
      <c r="H364" s="42" t="str" cm="1">
        <f t="array" ref="H364">IFERROR(INDEX(B364:B728,J364),"")</f>
        <v/>
      </c>
      <c r="I364" s="43" t="s">
        <v>20</v>
      </c>
      <c r="J364" s="43" t="str" cm="1">
        <f t="array" ref="J364">IFERROR(_xlfn.XLOOKUP(2000,_xlfn.BYROW(ROW(364:728),_xlfn.LAMBDA(_xlpm.in,SUMIF(A364:A728,"&lt;="&amp;_xlpm.in,C364:C728))),A364:A728,,1)-A364+2,"")</f>
        <v/>
      </c>
      <c r="K364" s="43" t="s">
        <v>21</v>
      </c>
      <c r="L364" s="43" t="s">
        <v>22</v>
      </c>
      <c r="M364" s="43" t="str">
        <f t="shared" ca="1" si="61"/>
        <v/>
      </c>
      <c r="N364" s="44" t="s">
        <v>23</v>
      </c>
      <c r="O364" s="32" t="s">
        <v>24</v>
      </c>
      <c r="P364" s="31">
        <f t="shared" si="62"/>
        <v>44924</v>
      </c>
      <c r="Q364" s="32" t="s">
        <v>19</v>
      </c>
      <c r="R364" s="31">
        <f t="shared" si="63"/>
        <v>45043</v>
      </c>
      <c r="S364" s="32" t="s">
        <v>25</v>
      </c>
      <c r="T364" s="32">
        <f t="shared" ca="1" si="64"/>
        <v>116</v>
      </c>
      <c r="U364" s="33" t="s">
        <v>23</v>
      </c>
      <c r="V364" s="23" t="s">
        <v>24</v>
      </c>
      <c r="W364" s="22">
        <f t="shared" si="65"/>
        <v>44924</v>
      </c>
      <c r="X364" s="23" t="s">
        <v>19</v>
      </c>
      <c r="Y364" s="22">
        <f t="shared" si="66"/>
        <v>45083</v>
      </c>
      <c r="Z364" s="23" t="s">
        <v>26</v>
      </c>
      <c r="AA364" s="23">
        <f t="shared" ca="1" si="67"/>
        <v>0</v>
      </c>
      <c r="AB364" s="24" t="s">
        <v>23</v>
      </c>
    </row>
    <row r="365" spans="1:28">
      <c r="A365" s="15">
        <f t="shared" si="71"/>
        <v>364</v>
      </c>
      <c r="B365" s="8">
        <f t="shared" si="71"/>
        <v>44925</v>
      </c>
      <c r="C365" s="7">
        <v>39</v>
      </c>
      <c r="E365" s="41" t="s">
        <v>18</v>
      </c>
      <c r="F365" s="42">
        <f t="shared" si="69"/>
        <v>44925</v>
      </c>
      <c r="G365" s="43" t="s">
        <v>19</v>
      </c>
      <c r="H365" s="42" t="str" cm="1">
        <f t="array" ref="H365">IFERROR(INDEX(B365:B729,J365),"")</f>
        <v/>
      </c>
      <c r="I365" s="43" t="s">
        <v>20</v>
      </c>
      <c r="J365" s="43" t="str" cm="1">
        <f t="array" ref="J365">IFERROR(_xlfn.XLOOKUP(2000,_xlfn.BYROW(ROW(365:729),_xlfn.LAMBDA(_xlpm.in,SUMIF(A365:A729,"&lt;="&amp;_xlpm.in,C365:C729))),A365:A729,,1)-A365+2,"")</f>
        <v/>
      </c>
      <c r="K365" s="43" t="s">
        <v>21</v>
      </c>
      <c r="L365" s="43" t="s">
        <v>22</v>
      </c>
      <c r="M365" s="43" t="str">
        <f t="shared" ca="1" si="61"/>
        <v/>
      </c>
      <c r="N365" s="44" t="s">
        <v>23</v>
      </c>
      <c r="O365" s="32" t="s">
        <v>24</v>
      </c>
      <c r="P365" s="31">
        <f t="shared" si="62"/>
        <v>44925</v>
      </c>
      <c r="Q365" s="32" t="s">
        <v>19</v>
      </c>
      <c r="R365" s="31">
        <f t="shared" si="63"/>
        <v>45044</v>
      </c>
      <c r="S365" s="32" t="s">
        <v>25</v>
      </c>
      <c r="T365" s="32">
        <f t="shared" ca="1" si="64"/>
        <v>75</v>
      </c>
      <c r="U365" s="33" t="s">
        <v>23</v>
      </c>
      <c r="V365" s="23" t="s">
        <v>24</v>
      </c>
      <c r="W365" s="22">
        <f t="shared" si="65"/>
        <v>44925</v>
      </c>
      <c r="X365" s="23" t="s">
        <v>19</v>
      </c>
      <c r="Y365" s="22">
        <f t="shared" si="66"/>
        <v>45084</v>
      </c>
      <c r="Z365" s="23" t="s">
        <v>26</v>
      </c>
      <c r="AA365" s="23">
        <f t="shared" ca="1" si="67"/>
        <v>0</v>
      </c>
      <c r="AB365" s="24" t="s">
        <v>23</v>
      </c>
    </row>
    <row r="366" spans="1:28">
      <c r="A366" s="16">
        <f t="shared" si="71"/>
        <v>365</v>
      </c>
      <c r="B366" s="17">
        <f t="shared" si="71"/>
        <v>44926</v>
      </c>
      <c r="C366" s="7">
        <v>36</v>
      </c>
      <c r="E366" s="45" t="s">
        <v>18</v>
      </c>
      <c r="F366" s="46">
        <f t="shared" si="69"/>
        <v>44926</v>
      </c>
      <c r="G366" s="47" t="s">
        <v>19</v>
      </c>
      <c r="H366" s="46" t="str" cm="1">
        <f t="array" ref="H366">IFERROR(INDEX(B366:B730,J366),"")</f>
        <v/>
      </c>
      <c r="I366" s="47" t="s">
        <v>20</v>
      </c>
      <c r="J366" s="47" t="str" cm="1">
        <f t="array" ref="J366">IFERROR(_xlfn.XLOOKUP(2000,_xlfn.BYROW(ROW(366:730),_xlfn.LAMBDA(_xlpm.in,SUMIF(A366:A730,"&lt;="&amp;_xlpm.in,C366:C730))),A366:A730,,1)-A366+2,"")</f>
        <v/>
      </c>
      <c r="K366" s="47" t="s">
        <v>21</v>
      </c>
      <c r="L366" s="47" t="s">
        <v>22</v>
      </c>
      <c r="M366" s="47" t="str">
        <f t="shared" ca="1" si="61"/>
        <v/>
      </c>
      <c r="N366" s="48" t="s">
        <v>23</v>
      </c>
      <c r="O366" s="35" t="s">
        <v>24</v>
      </c>
      <c r="P366" s="34">
        <f t="shared" si="62"/>
        <v>44926</v>
      </c>
      <c r="Q366" s="35" t="s">
        <v>19</v>
      </c>
      <c r="R366" s="34">
        <f t="shared" si="63"/>
        <v>45045</v>
      </c>
      <c r="S366" s="35" t="s">
        <v>25</v>
      </c>
      <c r="T366" s="35">
        <f t="shared" ca="1" si="64"/>
        <v>36</v>
      </c>
      <c r="U366" s="36" t="s">
        <v>23</v>
      </c>
      <c r="V366" s="26" t="s">
        <v>24</v>
      </c>
      <c r="W366" s="25">
        <f t="shared" si="65"/>
        <v>44926</v>
      </c>
      <c r="X366" s="26" t="s">
        <v>19</v>
      </c>
      <c r="Y366" s="25">
        <f t="shared" si="66"/>
        <v>45085</v>
      </c>
      <c r="Z366" s="26" t="s">
        <v>26</v>
      </c>
      <c r="AA366" s="26">
        <f t="shared" ca="1" si="67"/>
        <v>0</v>
      </c>
      <c r="AB366" s="27" t="s">
        <v>23</v>
      </c>
    </row>
    <row r="367" spans="1:28">
      <c r="A367" s="15">
        <f t="shared" ref="A367:B367" si="72">A366+1</f>
        <v>366</v>
      </c>
      <c r="B367" s="8">
        <f t="shared" si="72"/>
        <v>44927</v>
      </c>
    </row>
    <row r="368" spans="1:28">
      <c r="A368" s="16">
        <f t="shared" ref="A368:B368" si="73">A367+1</f>
        <v>367</v>
      </c>
      <c r="B368" s="17">
        <f t="shared" si="73"/>
        <v>44928</v>
      </c>
    </row>
    <row r="369" spans="1:2">
      <c r="A369" s="15">
        <f t="shared" ref="A369:B369" si="74">A368+1</f>
        <v>368</v>
      </c>
      <c r="B369" s="8">
        <f t="shared" si="74"/>
        <v>44929</v>
      </c>
    </row>
    <row r="370" spans="1:2">
      <c r="A370" s="16">
        <f t="shared" ref="A370:B370" si="75">A369+1</f>
        <v>369</v>
      </c>
      <c r="B370" s="17">
        <f t="shared" si="75"/>
        <v>44930</v>
      </c>
    </row>
    <row r="371" spans="1:2">
      <c r="A371" s="15">
        <f t="shared" ref="A371:B371" si="76">A370+1</f>
        <v>370</v>
      </c>
      <c r="B371" s="8">
        <f t="shared" si="76"/>
        <v>44931</v>
      </c>
    </row>
    <row r="372" spans="1:2">
      <c r="A372" s="16">
        <f t="shared" ref="A372:B372" si="77">A371+1</f>
        <v>371</v>
      </c>
      <c r="B372" s="17">
        <f t="shared" si="77"/>
        <v>44932</v>
      </c>
    </row>
    <row r="373" spans="1:2">
      <c r="A373" s="15">
        <f t="shared" ref="A373:B373" si="78">A372+1</f>
        <v>372</v>
      </c>
      <c r="B373" s="8">
        <f t="shared" si="78"/>
        <v>44933</v>
      </c>
    </row>
    <row r="374" spans="1:2">
      <c r="A374" s="16">
        <f t="shared" ref="A374:B374" si="79">A373+1</f>
        <v>373</v>
      </c>
      <c r="B374" s="17">
        <f t="shared" si="79"/>
        <v>44934</v>
      </c>
    </row>
    <row r="375" spans="1:2">
      <c r="A375" s="15">
        <f t="shared" ref="A375:B375" si="80">A374+1</f>
        <v>374</v>
      </c>
      <c r="B375" s="8">
        <f t="shared" si="80"/>
        <v>44935</v>
      </c>
    </row>
    <row r="376" spans="1:2">
      <c r="A376" s="16">
        <f t="shared" ref="A376:B376" si="81">A375+1</f>
        <v>375</v>
      </c>
      <c r="B376" s="17">
        <f t="shared" si="81"/>
        <v>44936</v>
      </c>
    </row>
    <row r="377" spans="1:2">
      <c r="A377" s="15">
        <f t="shared" ref="A377:B377" si="82">A376+1</f>
        <v>376</v>
      </c>
      <c r="B377" s="8">
        <f t="shared" si="82"/>
        <v>44937</v>
      </c>
    </row>
    <row r="378" spans="1:2">
      <c r="A378" s="16">
        <f t="shared" ref="A378:B378" si="83">A377+1</f>
        <v>377</v>
      </c>
      <c r="B378" s="17">
        <f t="shared" si="83"/>
        <v>44938</v>
      </c>
    </row>
    <row r="379" spans="1:2">
      <c r="A379" s="15">
        <f t="shared" ref="A379:B379" si="84">A378+1</f>
        <v>378</v>
      </c>
      <c r="B379" s="8">
        <f t="shared" si="84"/>
        <v>44939</v>
      </c>
    </row>
    <row r="380" spans="1:2">
      <c r="A380" s="16">
        <f t="shared" ref="A380:B380" si="85">A379+1</f>
        <v>379</v>
      </c>
      <c r="B380" s="17">
        <f t="shared" si="85"/>
        <v>44940</v>
      </c>
    </row>
    <row r="381" spans="1:2">
      <c r="A381" s="15">
        <f t="shared" ref="A381:B381" si="86">A380+1</f>
        <v>380</v>
      </c>
      <c r="B381" s="8">
        <f t="shared" si="86"/>
        <v>44941</v>
      </c>
    </row>
    <row r="382" spans="1:2">
      <c r="A382" s="16">
        <f t="shared" ref="A382:B382" si="87">A381+1</f>
        <v>381</v>
      </c>
      <c r="B382" s="17">
        <f t="shared" si="87"/>
        <v>44942</v>
      </c>
    </row>
    <row r="383" spans="1:2">
      <c r="A383" s="15">
        <f t="shared" ref="A383:B383" si="88">A382+1</f>
        <v>382</v>
      </c>
      <c r="B383" s="8">
        <f t="shared" si="88"/>
        <v>44943</v>
      </c>
    </row>
    <row r="384" spans="1:2">
      <c r="A384" s="16">
        <f t="shared" ref="A384:B384" si="89">A383+1</f>
        <v>383</v>
      </c>
      <c r="B384" s="17">
        <f t="shared" si="89"/>
        <v>44944</v>
      </c>
    </row>
    <row r="385" spans="1:2">
      <c r="A385" s="15">
        <f t="shared" ref="A385:B385" si="90">A384+1</f>
        <v>384</v>
      </c>
      <c r="B385" s="8">
        <f t="shared" si="90"/>
        <v>44945</v>
      </c>
    </row>
    <row r="386" spans="1:2">
      <c r="A386" s="16">
        <f t="shared" ref="A386:B386" si="91">A385+1</f>
        <v>385</v>
      </c>
      <c r="B386" s="17">
        <f t="shared" si="91"/>
        <v>44946</v>
      </c>
    </row>
    <row r="387" spans="1:2">
      <c r="A387" s="15">
        <f t="shared" ref="A387:B387" si="92">A386+1</f>
        <v>386</v>
      </c>
      <c r="B387" s="8">
        <f t="shared" si="92"/>
        <v>44947</v>
      </c>
    </row>
    <row r="388" spans="1:2">
      <c r="A388" s="16">
        <f t="shared" ref="A388:B388" si="93">A387+1</f>
        <v>387</v>
      </c>
      <c r="B388" s="17">
        <f t="shared" si="93"/>
        <v>44948</v>
      </c>
    </row>
    <row r="389" spans="1:2">
      <c r="A389" s="15">
        <f t="shared" ref="A389:B389" si="94">A388+1</f>
        <v>388</v>
      </c>
      <c r="B389" s="8">
        <f t="shared" si="94"/>
        <v>44949</v>
      </c>
    </row>
    <row r="390" spans="1:2">
      <c r="A390" s="16">
        <f t="shared" ref="A390:B390" si="95">A389+1</f>
        <v>389</v>
      </c>
      <c r="B390" s="17">
        <f t="shared" si="95"/>
        <v>44950</v>
      </c>
    </row>
    <row r="391" spans="1:2">
      <c r="A391" s="15">
        <f t="shared" ref="A391:B391" si="96">A390+1</f>
        <v>390</v>
      </c>
      <c r="B391" s="8">
        <f t="shared" si="96"/>
        <v>44951</v>
      </c>
    </row>
    <row r="392" spans="1:2">
      <c r="A392" s="16">
        <f t="shared" ref="A392:B392" si="97">A391+1</f>
        <v>391</v>
      </c>
      <c r="B392" s="17">
        <f t="shared" si="97"/>
        <v>44952</v>
      </c>
    </row>
    <row r="393" spans="1:2">
      <c r="A393" s="15">
        <f t="shared" ref="A393:B393" si="98">A392+1</f>
        <v>392</v>
      </c>
      <c r="B393" s="8">
        <f t="shared" si="98"/>
        <v>44953</v>
      </c>
    </row>
    <row r="394" spans="1:2">
      <c r="A394" s="16">
        <f t="shared" ref="A394:B394" si="99">A393+1</f>
        <v>393</v>
      </c>
      <c r="B394" s="17">
        <f t="shared" si="99"/>
        <v>44954</v>
      </c>
    </row>
    <row r="395" spans="1:2">
      <c r="A395" s="15">
        <f t="shared" ref="A395:B395" si="100">A394+1</f>
        <v>394</v>
      </c>
      <c r="B395" s="8">
        <f t="shared" si="100"/>
        <v>44955</v>
      </c>
    </row>
    <row r="396" spans="1:2">
      <c r="A396" s="16">
        <f t="shared" ref="A396:B396" si="101">A395+1</f>
        <v>395</v>
      </c>
      <c r="B396" s="17">
        <f t="shared" si="101"/>
        <v>44956</v>
      </c>
    </row>
    <row r="397" spans="1:2">
      <c r="A397" s="15">
        <f t="shared" ref="A397:B397" si="102">A396+1</f>
        <v>396</v>
      </c>
      <c r="B397" s="8">
        <f t="shared" si="102"/>
        <v>44957</v>
      </c>
    </row>
    <row r="398" spans="1:2">
      <c r="A398" s="16">
        <f t="shared" ref="A398:B398" si="103">A397+1</f>
        <v>397</v>
      </c>
      <c r="B398" s="17">
        <f t="shared" si="103"/>
        <v>44958</v>
      </c>
    </row>
    <row r="399" spans="1:2">
      <c r="A399" s="15">
        <f t="shared" ref="A399:B399" si="104">A398+1</f>
        <v>398</v>
      </c>
      <c r="B399" s="8">
        <f t="shared" si="104"/>
        <v>44959</v>
      </c>
    </row>
    <row r="400" spans="1:2">
      <c r="A400" s="16">
        <f t="shared" ref="A400:B400" si="105">A399+1</f>
        <v>399</v>
      </c>
      <c r="B400" s="17">
        <f t="shared" si="105"/>
        <v>44960</v>
      </c>
    </row>
    <row r="401" spans="1:2">
      <c r="A401" s="15">
        <f t="shared" ref="A401:B401" si="106">A400+1</f>
        <v>400</v>
      </c>
      <c r="B401" s="8">
        <f t="shared" si="106"/>
        <v>44961</v>
      </c>
    </row>
    <row r="402" spans="1:2">
      <c r="A402" s="16">
        <f t="shared" ref="A402:B402" si="107">A401+1</f>
        <v>401</v>
      </c>
      <c r="B402" s="17">
        <f t="shared" si="107"/>
        <v>44962</v>
      </c>
    </row>
    <row r="403" spans="1:2">
      <c r="A403" s="15">
        <f t="shared" ref="A403:B403" si="108">A402+1</f>
        <v>402</v>
      </c>
      <c r="B403" s="8">
        <f t="shared" si="108"/>
        <v>44963</v>
      </c>
    </row>
    <row r="404" spans="1:2">
      <c r="A404" s="16">
        <f t="shared" ref="A404:B404" si="109">A403+1</f>
        <v>403</v>
      </c>
      <c r="B404" s="17">
        <f t="shared" si="109"/>
        <v>44964</v>
      </c>
    </row>
    <row r="405" spans="1:2">
      <c r="A405" s="15">
        <f t="shared" ref="A405:B405" si="110">A404+1</f>
        <v>404</v>
      </c>
      <c r="B405" s="8">
        <f t="shared" si="110"/>
        <v>44965</v>
      </c>
    </row>
    <row r="406" spans="1:2">
      <c r="A406" s="16">
        <f t="shared" ref="A406:B406" si="111">A405+1</f>
        <v>405</v>
      </c>
      <c r="B406" s="17">
        <f t="shared" si="111"/>
        <v>44966</v>
      </c>
    </row>
    <row r="407" spans="1:2">
      <c r="A407" s="15">
        <f t="shared" ref="A407:B407" si="112">A406+1</f>
        <v>406</v>
      </c>
      <c r="B407" s="8">
        <f t="shared" si="112"/>
        <v>44967</v>
      </c>
    </row>
    <row r="408" spans="1:2">
      <c r="A408" s="16">
        <f t="shared" ref="A408:B408" si="113">A407+1</f>
        <v>407</v>
      </c>
      <c r="B408" s="17">
        <f t="shared" si="113"/>
        <v>44968</v>
      </c>
    </row>
    <row r="409" spans="1:2">
      <c r="A409" s="15">
        <f t="shared" ref="A409:B409" si="114">A408+1</f>
        <v>408</v>
      </c>
      <c r="B409" s="8">
        <f t="shared" si="114"/>
        <v>44969</v>
      </c>
    </row>
    <row r="410" spans="1:2">
      <c r="A410" s="16">
        <f t="shared" ref="A410:B410" si="115">A409+1</f>
        <v>409</v>
      </c>
      <c r="B410" s="17">
        <f t="shared" si="115"/>
        <v>44970</v>
      </c>
    </row>
    <row r="411" spans="1:2">
      <c r="A411" s="15">
        <f t="shared" ref="A411:B411" si="116">A410+1</f>
        <v>410</v>
      </c>
      <c r="B411" s="8">
        <f t="shared" si="116"/>
        <v>44971</v>
      </c>
    </row>
    <row r="412" spans="1:2">
      <c r="A412" s="16">
        <f t="shared" ref="A412:B412" si="117">A411+1</f>
        <v>411</v>
      </c>
      <c r="B412" s="17">
        <f t="shared" si="117"/>
        <v>44972</v>
      </c>
    </row>
    <row r="413" spans="1:2">
      <c r="A413" s="15">
        <f t="shared" ref="A413:B413" si="118">A412+1</f>
        <v>412</v>
      </c>
      <c r="B413" s="8">
        <f t="shared" si="118"/>
        <v>44973</v>
      </c>
    </row>
    <row r="414" spans="1:2">
      <c r="A414" s="16">
        <f t="shared" ref="A414:B414" si="119">A413+1</f>
        <v>413</v>
      </c>
      <c r="B414" s="17">
        <f t="shared" si="119"/>
        <v>44974</v>
      </c>
    </row>
    <row r="415" spans="1:2">
      <c r="A415" s="15">
        <f t="shared" ref="A415:B415" si="120">A414+1</f>
        <v>414</v>
      </c>
      <c r="B415" s="8">
        <f t="shared" si="120"/>
        <v>44975</v>
      </c>
    </row>
    <row r="416" spans="1:2">
      <c r="A416" s="16">
        <f t="shared" ref="A416:B416" si="121">A415+1</f>
        <v>415</v>
      </c>
      <c r="B416" s="17">
        <f t="shared" si="121"/>
        <v>44976</v>
      </c>
    </row>
    <row r="417" spans="1:2">
      <c r="A417" s="15">
        <f t="shared" ref="A417:B417" si="122">A416+1</f>
        <v>416</v>
      </c>
      <c r="B417" s="8">
        <f t="shared" si="122"/>
        <v>44977</v>
      </c>
    </row>
    <row r="418" spans="1:2">
      <c r="A418" s="16">
        <f t="shared" ref="A418:B418" si="123">A417+1</f>
        <v>417</v>
      </c>
      <c r="B418" s="17">
        <f t="shared" si="123"/>
        <v>44978</v>
      </c>
    </row>
    <row r="419" spans="1:2">
      <c r="A419" s="15">
        <f t="shared" ref="A419:B419" si="124">A418+1</f>
        <v>418</v>
      </c>
      <c r="B419" s="8">
        <f t="shared" si="124"/>
        <v>44979</v>
      </c>
    </row>
    <row r="420" spans="1:2">
      <c r="A420" s="16">
        <f t="shared" ref="A420:B420" si="125">A419+1</f>
        <v>419</v>
      </c>
      <c r="B420" s="17">
        <f t="shared" si="125"/>
        <v>44980</v>
      </c>
    </row>
    <row r="421" spans="1:2">
      <c r="A421" s="15">
        <f t="shared" ref="A421:B421" si="126">A420+1</f>
        <v>420</v>
      </c>
      <c r="B421" s="8">
        <f t="shared" si="126"/>
        <v>44981</v>
      </c>
    </row>
    <row r="422" spans="1:2">
      <c r="A422" s="16">
        <f t="shared" ref="A422:B422" si="127">A421+1</f>
        <v>421</v>
      </c>
      <c r="B422" s="17">
        <f t="shared" si="127"/>
        <v>44982</v>
      </c>
    </row>
    <row r="423" spans="1:2">
      <c r="A423" s="15">
        <f t="shared" ref="A423:B423" si="128">A422+1</f>
        <v>422</v>
      </c>
      <c r="B423" s="8">
        <f t="shared" si="128"/>
        <v>44983</v>
      </c>
    </row>
    <row r="424" spans="1:2">
      <c r="A424" s="16">
        <f t="shared" ref="A424:B424" si="129">A423+1</f>
        <v>423</v>
      </c>
      <c r="B424" s="17">
        <f t="shared" si="129"/>
        <v>44984</v>
      </c>
    </row>
    <row r="425" spans="1:2">
      <c r="A425" s="15">
        <f t="shared" ref="A425:B425" si="130">A424+1</f>
        <v>424</v>
      </c>
      <c r="B425" s="8">
        <f t="shared" si="130"/>
        <v>44985</v>
      </c>
    </row>
    <row r="426" spans="1:2">
      <c r="A426" s="16">
        <f t="shared" ref="A426:B426" si="131">A425+1</f>
        <v>425</v>
      </c>
      <c r="B426" s="17">
        <f t="shared" si="131"/>
        <v>44986</v>
      </c>
    </row>
    <row r="427" spans="1:2">
      <c r="A427" s="15">
        <f t="shared" ref="A427:B427" si="132">A426+1</f>
        <v>426</v>
      </c>
      <c r="B427" s="8">
        <f t="shared" si="132"/>
        <v>44987</v>
      </c>
    </row>
    <row r="428" spans="1:2">
      <c r="A428" s="16">
        <f t="shared" ref="A428:B428" si="133">A427+1</f>
        <v>427</v>
      </c>
      <c r="B428" s="17">
        <f t="shared" si="133"/>
        <v>44988</v>
      </c>
    </row>
    <row r="429" spans="1:2">
      <c r="A429" s="15">
        <f t="shared" ref="A429:B429" si="134">A428+1</f>
        <v>428</v>
      </c>
      <c r="B429" s="8">
        <f t="shared" si="134"/>
        <v>44989</v>
      </c>
    </row>
    <row r="430" spans="1:2">
      <c r="A430" s="16">
        <f t="shared" ref="A430:B430" si="135">A429+1</f>
        <v>429</v>
      </c>
      <c r="B430" s="17">
        <f t="shared" si="135"/>
        <v>44990</v>
      </c>
    </row>
    <row r="431" spans="1:2">
      <c r="A431" s="15">
        <f t="shared" ref="A431:B431" si="136">A430+1</f>
        <v>430</v>
      </c>
      <c r="B431" s="8">
        <f t="shared" si="136"/>
        <v>44991</v>
      </c>
    </row>
    <row r="432" spans="1:2">
      <c r="A432" s="16">
        <f t="shared" ref="A432:B432" si="137">A431+1</f>
        <v>431</v>
      </c>
      <c r="B432" s="17">
        <f t="shared" si="137"/>
        <v>44992</v>
      </c>
    </row>
    <row r="433" spans="1:2">
      <c r="A433" s="15">
        <f t="shared" ref="A433:B433" si="138">A432+1</f>
        <v>432</v>
      </c>
      <c r="B433" s="8">
        <f t="shared" si="138"/>
        <v>44993</v>
      </c>
    </row>
    <row r="434" spans="1:2">
      <c r="A434" s="16">
        <f t="shared" ref="A434:B434" si="139">A433+1</f>
        <v>433</v>
      </c>
      <c r="B434" s="17">
        <f t="shared" si="139"/>
        <v>44994</v>
      </c>
    </row>
    <row r="435" spans="1:2">
      <c r="A435" s="15">
        <f t="shared" ref="A435:B435" si="140">A434+1</f>
        <v>434</v>
      </c>
      <c r="B435" s="8">
        <f t="shared" si="140"/>
        <v>44995</v>
      </c>
    </row>
    <row r="436" spans="1:2">
      <c r="A436" s="16">
        <f t="shared" ref="A436:B436" si="141">A435+1</f>
        <v>435</v>
      </c>
      <c r="B436" s="17">
        <f t="shared" si="141"/>
        <v>44996</v>
      </c>
    </row>
    <row r="437" spans="1:2">
      <c r="A437" s="15">
        <f t="shared" ref="A437:B437" si="142">A436+1</f>
        <v>436</v>
      </c>
      <c r="B437" s="8">
        <f t="shared" si="142"/>
        <v>44997</v>
      </c>
    </row>
    <row r="438" spans="1:2">
      <c r="A438" s="16">
        <f t="shared" ref="A438:B438" si="143">A437+1</f>
        <v>437</v>
      </c>
      <c r="B438" s="17">
        <f t="shared" si="143"/>
        <v>44998</v>
      </c>
    </row>
    <row r="439" spans="1:2">
      <c r="A439" s="15">
        <f t="shared" ref="A439:B439" si="144">A438+1</f>
        <v>438</v>
      </c>
      <c r="B439" s="8">
        <f t="shared" si="144"/>
        <v>44999</v>
      </c>
    </row>
    <row r="440" spans="1:2">
      <c r="A440" s="16">
        <f t="shared" ref="A440:B440" si="145">A439+1</f>
        <v>439</v>
      </c>
      <c r="B440" s="17">
        <f t="shared" si="145"/>
        <v>45000</v>
      </c>
    </row>
    <row r="441" spans="1:2">
      <c r="A441" s="15">
        <f t="shared" ref="A441:B441" si="146">A440+1</f>
        <v>440</v>
      </c>
      <c r="B441" s="8">
        <f t="shared" si="146"/>
        <v>45001</v>
      </c>
    </row>
    <row r="442" spans="1:2">
      <c r="A442" s="16">
        <f t="shared" ref="A442:B442" si="147">A441+1</f>
        <v>441</v>
      </c>
      <c r="B442" s="17">
        <f t="shared" si="147"/>
        <v>45002</v>
      </c>
    </row>
    <row r="443" spans="1:2">
      <c r="A443" s="15">
        <f t="shared" ref="A443:B443" si="148">A442+1</f>
        <v>442</v>
      </c>
      <c r="B443" s="8">
        <f t="shared" si="148"/>
        <v>45003</v>
      </c>
    </row>
    <row r="444" spans="1:2">
      <c r="A444" s="16">
        <f t="shared" ref="A444:B444" si="149">A443+1</f>
        <v>443</v>
      </c>
      <c r="B444" s="17">
        <f t="shared" si="149"/>
        <v>45004</v>
      </c>
    </row>
    <row r="445" spans="1:2">
      <c r="A445" s="15">
        <f t="shared" ref="A445:B445" si="150">A444+1</f>
        <v>444</v>
      </c>
      <c r="B445" s="8">
        <f t="shared" si="150"/>
        <v>45005</v>
      </c>
    </row>
    <row r="446" spans="1:2">
      <c r="A446" s="16">
        <f t="shared" ref="A446:B446" si="151">A445+1</f>
        <v>445</v>
      </c>
      <c r="B446" s="17">
        <f t="shared" si="151"/>
        <v>45006</v>
      </c>
    </row>
    <row r="447" spans="1:2">
      <c r="A447" s="15">
        <f t="shared" ref="A447:B447" si="152">A446+1</f>
        <v>446</v>
      </c>
      <c r="B447" s="8">
        <f t="shared" si="152"/>
        <v>45007</v>
      </c>
    </row>
    <row r="448" spans="1:2">
      <c r="A448" s="16">
        <f t="shared" ref="A448:B448" si="153">A447+1</f>
        <v>447</v>
      </c>
      <c r="B448" s="17">
        <f t="shared" si="153"/>
        <v>45008</v>
      </c>
    </row>
    <row r="449" spans="1:2">
      <c r="A449" s="15">
        <f t="shared" ref="A449:B449" si="154">A448+1</f>
        <v>448</v>
      </c>
      <c r="B449" s="8">
        <f t="shared" si="154"/>
        <v>45009</v>
      </c>
    </row>
    <row r="450" spans="1:2">
      <c r="A450" s="16">
        <f t="shared" ref="A450:B450" si="155">A449+1</f>
        <v>449</v>
      </c>
      <c r="B450" s="17">
        <f t="shared" si="155"/>
        <v>45010</v>
      </c>
    </row>
    <row r="451" spans="1:2">
      <c r="A451" s="15">
        <f t="shared" ref="A451:B451" si="156">A450+1</f>
        <v>450</v>
      </c>
      <c r="B451" s="8">
        <f t="shared" si="156"/>
        <v>45011</v>
      </c>
    </row>
    <row r="452" spans="1:2">
      <c r="A452" s="16">
        <f t="shared" ref="A452:B452" si="157">A451+1</f>
        <v>451</v>
      </c>
      <c r="B452" s="17">
        <f t="shared" si="157"/>
        <v>45012</v>
      </c>
    </row>
    <row r="453" spans="1:2">
      <c r="A453" s="15">
        <f t="shared" ref="A453:B453" si="158">A452+1</f>
        <v>452</v>
      </c>
      <c r="B453" s="8">
        <f t="shared" si="158"/>
        <v>45013</v>
      </c>
    </row>
    <row r="454" spans="1:2">
      <c r="A454" s="16">
        <f t="shared" ref="A454:B454" si="159">A453+1</f>
        <v>453</v>
      </c>
      <c r="B454" s="17">
        <f t="shared" si="159"/>
        <v>45014</v>
      </c>
    </row>
    <row r="455" spans="1:2">
      <c r="A455" s="15">
        <f t="shared" ref="A455:B455" si="160">A454+1</f>
        <v>454</v>
      </c>
      <c r="B455" s="8">
        <f t="shared" si="160"/>
        <v>45015</v>
      </c>
    </row>
    <row r="456" spans="1:2">
      <c r="A456" s="16">
        <f t="shared" ref="A456:B456" si="161">A455+1</f>
        <v>455</v>
      </c>
      <c r="B456" s="17">
        <f t="shared" si="161"/>
        <v>45016</v>
      </c>
    </row>
    <row r="457" spans="1:2">
      <c r="A457" s="15">
        <f t="shared" ref="A457:B457" si="162">A456+1</f>
        <v>456</v>
      </c>
      <c r="B457" s="8">
        <f t="shared" si="162"/>
        <v>45017</v>
      </c>
    </row>
    <row r="458" spans="1:2">
      <c r="A458" s="16">
        <f t="shared" ref="A458:B458" si="163">A457+1</f>
        <v>457</v>
      </c>
      <c r="B458" s="17">
        <f t="shared" si="163"/>
        <v>45018</v>
      </c>
    </row>
    <row r="459" spans="1:2">
      <c r="A459" s="15">
        <f t="shared" ref="A459:B459" si="164">A458+1</f>
        <v>458</v>
      </c>
      <c r="B459" s="8">
        <f t="shared" si="164"/>
        <v>45019</v>
      </c>
    </row>
    <row r="460" spans="1:2">
      <c r="A460" s="16">
        <f t="shared" ref="A460:B460" si="165">A459+1</f>
        <v>459</v>
      </c>
      <c r="B460" s="17">
        <f t="shared" si="165"/>
        <v>45020</v>
      </c>
    </row>
    <row r="461" spans="1:2">
      <c r="A461" s="15">
        <f t="shared" ref="A461:B461" si="166">A460+1</f>
        <v>460</v>
      </c>
      <c r="B461" s="8">
        <f t="shared" si="166"/>
        <v>45021</v>
      </c>
    </row>
    <row r="462" spans="1:2">
      <c r="A462" s="16">
        <f t="shared" ref="A462:B462" si="167">A461+1</f>
        <v>461</v>
      </c>
      <c r="B462" s="17">
        <f t="shared" si="167"/>
        <v>45022</v>
      </c>
    </row>
    <row r="463" spans="1:2">
      <c r="A463" s="15">
        <f t="shared" ref="A463:B463" si="168">A462+1</f>
        <v>462</v>
      </c>
      <c r="B463" s="8">
        <f t="shared" si="168"/>
        <v>45023</v>
      </c>
    </row>
    <row r="464" spans="1:2">
      <c r="A464" s="16">
        <f t="shared" ref="A464:B464" si="169">A463+1</f>
        <v>463</v>
      </c>
      <c r="B464" s="17">
        <f t="shared" si="169"/>
        <v>45024</v>
      </c>
    </row>
    <row r="465" spans="1:2">
      <c r="A465" s="15">
        <f t="shared" ref="A465:B465" si="170">A464+1</f>
        <v>464</v>
      </c>
      <c r="B465" s="8">
        <f t="shared" si="170"/>
        <v>45025</v>
      </c>
    </row>
    <row r="466" spans="1:2">
      <c r="A466" s="16">
        <f t="shared" ref="A466:B466" si="171">A465+1</f>
        <v>465</v>
      </c>
      <c r="B466" s="17">
        <f t="shared" si="171"/>
        <v>45026</v>
      </c>
    </row>
    <row r="467" spans="1:2">
      <c r="A467" s="15">
        <f t="shared" ref="A467:B467" si="172">A466+1</f>
        <v>466</v>
      </c>
      <c r="B467" s="8">
        <f t="shared" si="172"/>
        <v>45027</v>
      </c>
    </row>
    <row r="468" spans="1:2">
      <c r="A468" s="16">
        <f t="shared" ref="A468:B468" si="173">A467+1</f>
        <v>467</v>
      </c>
      <c r="B468" s="17">
        <f t="shared" si="173"/>
        <v>45028</v>
      </c>
    </row>
    <row r="469" spans="1:2">
      <c r="A469" s="15">
        <f t="shared" ref="A469:B469" si="174">A468+1</f>
        <v>468</v>
      </c>
      <c r="B469" s="8">
        <f t="shared" si="174"/>
        <v>45029</v>
      </c>
    </row>
    <row r="470" spans="1:2">
      <c r="A470" s="16">
        <f t="shared" ref="A470:B470" si="175">A469+1</f>
        <v>469</v>
      </c>
      <c r="B470" s="17">
        <f t="shared" si="175"/>
        <v>45030</v>
      </c>
    </row>
    <row r="471" spans="1:2">
      <c r="A471" s="15">
        <f t="shared" ref="A471:B471" si="176">A470+1</f>
        <v>470</v>
      </c>
      <c r="B471" s="8">
        <f t="shared" si="176"/>
        <v>45031</v>
      </c>
    </row>
    <row r="472" spans="1:2">
      <c r="A472" s="16">
        <f t="shared" ref="A472:B472" si="177">A471+1</f>
        <v>471</v>
      </c>
      <c r="B472" s="17">
        <f t="shared" si="177"/>
        <v>45032</v>
      </c>
    </row>
    <row r="473" spans="1:2">
      <c r="A473" s="15">
        <f t="shared" ref="A473:B473" si="178">A472+1</f>
        <v>472</v>
      </c>
      <c r="B473" s="8">
        <f t="shared" si="178"/>
        <v>45033</v>
      </c>
    </row>
    <row r="474" spans="1:2">
      <c r="A474" s="16">
        <f t="shared" ref="A474:B474" si="179">A473+1</f>
        <v>473</v>
      </c>
      <c r="B474" s="17">
        <f t="shared" si="179"/>
        <v>45034</v>
      </c>
    </row>
    <row r="475" spans="1:2">
      <c r="A475" s="15">
        <f t="shared" ref="A475:B475" si="180">A474+1</f>
        <v>474</v>
      </c>
      <c r="B475" s="8">
        <f t="shared" si="180"/>
        <v>45035</v>
      </c>
    </row>
    <row r="476" spans="1:2">
      <c r="A476" s="16">
        <f t="shared" ref="A476:B476" si="181">A475+1</f>
        <v>475</v>
      </c>
      <c r="B476" s="17">
        <f t="shared" si="181"/>
        <v>45036</v>
      </c>
    </row>
    <row r="477" spans="1:2">
      <c r="A477" s="15">
        <f t="shared" ref="A477:B477" si="182">A476+1</f>
        <v>476</v>
      </c>
      <c r="B477" s="8">
        <f t="shared" si="182"/>
        <v>45037</v>
      </c>
    </row>
    <row r="478" spans="1:2">
      <c r="A478" s="16">
        <f t="shared" ref="A478:B478" si="183">A477+1</f>
        <v>477</v>
      </c>
      <c r="B478" s="17">
        <f t="shared" si="183"/>
        <v>45038</v>
      </c>
    </row>
    <row r="479" spans="1:2">
      <c r="A479" s="15">
        <f t="shared" ref="A479:B479" si="184">A478+1</f>
        <v>478</v>
      </c>
      <c r="B479" s="8">
        <f t="shared" si="184"/>
        <v>45039</v>
      </c>
    </row>
    <row r="480" spans="1:2">
      <c r="A480" s="16">
        <f t="shared" ref="A480:B480" si="185">A479+1</f>
        <v>479</v>
      </c>
      <c r="B480" s="17">
        <f t="shared" si="185"/>
        <v>45040</v>
      </c>
    </row>
    <row r="481" spans="1:2">
      <c r="A481" s="15">
        <f t="shared" ref="A481:B481" si="186">A480+1</f>
        <v>480</v>
      </c>
      <c r="B481" s="8">
        <f t="shared" si="186"/>
        <v>45041</v>
      </c>
    </row>
    <row r="482" spans="1:2">
      <c r="A482" s="16">
        <f t="shared" ref="A482:B482" si="187">A481+1</f>
        <v>481</v>
      </c>
      <c r="B482" s="17">
        <f t="shared" si="187"/>
        <v>45042</v>
      </c>
    </row>
    <row r="483" spans="1:2">
      <c r="A483" s="15">
        <f t="shared" ref="A483:B483" si="188">A482+1</f>
        <v>482</v>
      </c>
      <c r="B483" s="8">
        <f t="shared" si="188"/>
        <v>45043</v>
      </c>
    </row>
    <row r="484" spans="1:2">
      <c r="A484" s="16">
        <f t="shared" ref="A484:B484" si="189">A483+1</f>
        <v>483</v>
      </c>
      <c r="B484" s="17">
        <f t="shared" si="189"/>
        <v>45044</v>
      </c>
    </row>
    <row r="485" spans="1:2">
      <c r="A485" s="15">
        <f t="shared" ref="A485:B485" si="190">A484+1</f>
        <v>484</v>
      </c>
      <c r="B485" s="8">
        <f t="shared" si="190"/>
        <v>45045</v>
      </c>
    </row>
    <row r="486" spans="1:2">
      <c r="A486" s="16">
        <f t="shared" ref="A486:B486" si="191">A485+1</f>
        <v>485</v>
      </c>
      <c r="B486" s="17">
        <f t="shared" si="191"/>
        <v>45046</v>
      </c>
    </row>
    <row r="487" spans="1:2">
      <c r="A487" s="15">
        <f t="shared" ref="A487:B487" si="192">A486+1</f>
        <v>486</v>
      </c>
      <c r="B487" s="8">
        <f t="shared" si="192"/>
        <v>45047</v>
      </c>
    </row>
    <row r="488" spans="1:2">
      <c r="A488" s="16">
        <f t="shared" ref="A488:B488" si="193">A487+1</f>
        <v>487</v>
      </c>
      <c r="B488" s="17">
        <f t="shared" si="193"/>
        <v>45048</v>
      </c>
    </row>
    <row r="489" spans="1:2">
      <c r="A489" s="15">
        <f t="shared" ref="A489:B489" si="194">A488+1</f>
        <v>488</v>
      </c>
      <c r="B489" s="8">
        <f t="shared" si="194"/>
        <v>45049</v>
      </c>
    </row>
    <row r="490" spans="1:2">
      <c r="A490" s="16">
        <f t="shared" ref="A490:B490" si="195">A489+1</f>
        <v>489</v>
      </c>
      <c r="B490" s="17">
        <f t="shared" si="195"/>
        <v>45050</v>
      </c>
    </row>
    <row r="491" spans="1:2">
      <c r="A491" s="15">
        <f t="shared" ref="A491:B491" si="196">A490+1</f>
        <v>490</v>
      </c>
      <c r="B491" s="8">
        <f t="shared" si="196"/>
        <v>45051</v>
      </c>
    </row>
    <row r="492" spans="1:2">
      <c r="A492" s="16">
        <f t="shared" ref="A492:B492" si="197">A491+1</f>
        <v>491</v>
      </c>
      <c r="B492" s="17">
        <f t="shared" si="197"/>
        <v>45052</v>
      </c>
    </row>
    <row r="493" spans="1:2">
      <c r="A493" s="15">
        <f t="shared" ref="A493:B493" si="198">A492+1</f>
        <v>492</v>
      </c>
      <c r="B493" s="8">
        <f t="shared" si="198"/>
        <v>45053</v>
      </c>
    </row>
    <row r="494" spans="1:2">
      <c r="A494" s="16">
        <f t="shared" ref="A494:B494" si="199">A493+1</f>
        <v>493</v>
      </c>
      <c r="B494" s="17">
        <f t="shared" si="199"/>
        <v>45054</v>
      </c>
    </row>
    <row r="495" spans="1:2">
      <c r="A495" s="15">
        <f t="shared" ref="A495:B495" si="200">A494+1</f>
        <v>494</v>
      </c>
      <c r="B495" s="8">
        <f t="shared" si="200"/>
        <v>45055</v>
      </c>
    </row>
    <row r="496" spans="1:2">
      <c r="A496" s="16">
        <f t="shared" ref="A496:B496" si="201">A495+1</f>
        <v>495</v>
      </c>
      <c r="B496" s="17">
        <f t="shared" si="201"/>
        <v>45056</v>
      </c>
    </row>
    <row r="497" spans="1:2">
      <c r="A497" s="15">
        <f t="shared" ref="A497:B497" si="202">A496+1</f>
        <v>496</v>
      </c>
      <c r="B497" s="8">
        <f t="shared" si="202"/>
        <v>45057</v>
      </c>
    </row>
    <row r="498" spans="1:2">
      <c r="A498" s="16">
        <f t="shared" ref="A498:B498" si="203">A497+1</f>
        <v>497</v>
      </c>
      <c r="B498" s="17">
        <f t="shared" si="203"/>
        <v>45058</v>
      </c>
    </row>
    <row r="499" spans="1:2">
      <c r="A499" s="15">
        <f t="shared" ref="A499:B499" si="204">A498+1</f>
        <v>498</v>
      </c>
      <c r="B499" s="8">
        <f t="shared" si="204"/>
        <v>45059</v>
      </c>
    </row>
    <row r="500" spans="1:2">
      <c r="A500" s="16">
        <f t="shared" ref="A500:B500" si="205">A499+1</f>
        <v>499</v>
      </c>
      <c r="B500" s="17">
        <f t="shared" si="205"/>
        <v>45060</v>
      </c>
    </row>
    <row r="501" spans="1:2">
      <c r="A501" s="15">
        <f t="shared" ref="A501:B501" si="206">A500+1</f>
        <v>500</v>
      </c>
      <c r="B501" s="8">
        <f t="shared" si="206"/>
        <v>45061</v>
      </c>
    </row>
    <row r="502" spans="1:2">
      <c r="A502" s="16">
        <f t="shared" ref="A502:B502" si="207">A501+1</f>
        <v>501</v>
      </c>
      <c r="B502" s="17">
        <f t="shared" si="207"/>
        <v>45062</v>
      </c>
    </row>
    <row r="503" spans="1:2">
      <c r="A503" s="15">
        <f t="shared" ref="A503:B503" si="208">A502+1</f>
        <v>502</v>
      </c>
      <c r="B503" s="8">
        <f t="shared" si="208"/>
        <v>45063</v>
      </c>
    </row>
    <row r="504" spans="1:2">
      <c r="A504" s="16">
        <f t="shared" ref="A504:B504" si="209">A503+1</f>
        <v>503</v>
      </c>
      <c r="B504" s="17">
        <f t="shared" si="209"/>
        <v>45064</v>
      </c>
    </row>
    <row r="505" spans="1:2">
      <c r="A505" s="15">
        <f t="shared" ref="A505:B505" si="210">A504+1</f>
        <v>504</v>
      </c>
      <c r="B505" s="8">
        <f t="shared" si="210"/>
        <v>45065</v>
      </c>
    </row>
    <row r="506" spans="1:2">
      <c r="A506" s="16">
        <f t="shared" ref="A506:B506" si="211">A505+1</f>
        <v>505</v>
      </c>
      <c r="B506" s="17">
        <f t="shared" si="211"/>
        <v>45066</v>
      </c>
    </row>
    <row r="507" spans="1:2">
      <c r="A507" s="15">
        <f t="shared" ref="A507:B507" si="212">A506+1</f>
        <v>506</v>
      </c>
      <c r="B507" s="8">
        <f t="shared" si="212"/>
        <v>45067</v>
      </c>
    </row>
    <row r="508" spans="1:2">
      <c r="A508" s="16">
        <f t="shared" ref="A508:B508" si="213">A507+1</f>
        <v>507</v>
      </c>
      <c r="B508" s="17">
        <f t="shared" si="213"/>
        <v>45068</v>
      </c>
    </row>
    <row r="509" spans="1:2">
      <c r="A509" s="15">
        <f t="shared" ref="A509:B509" si="214">A508+1</f>
        <v>508</v>
      </c>
      <c r="B509" s="8">
        <f t="shared" si="214"/>
        <v>45069</v>
      </c>
    </row>
    <row r="510" spans="1:2">
      <c r="A510" s="16">
        <f t="shared" ref="A510:B510" si="215">A509+1</f>
        <v>509</v>
      </c>
      <c r="B510" s="17">
        <f t="shared" si="215"/>
        <v>45070</v>
      </c>
    </row>
    <row r="511" spans="1:2">
      <c r="A511" s="15">
        <f t="shared" ref="A511:B511" si="216">A510+1</f>
        <v>510</v>
      </c>
      <c r="B511" s="8">
        <f t="shared" si="216"/>
        <v>45071</v>
      </c>
    </row>
    <row r="512" spans="1:2">
      <c r="A512" s="16">
        <f t="shared" ref="A512:B512" si="217">A511+1</f>
        <v>511</v>
      </c>
      <c r="B512" s="17">
        <f t="shared" si="217"/>
        <v>45072</v>
      </c>
    </row>
    <row r="513" spans="1:2">
      <c r="A513" s="15">
        <f t="shared" ref="A513:B513" si="218">A512+1</f>
        <v>512</v>
      </c>
      <c r="B513" s="8">
        <f t="shared" si="218"/>
        <v>45073</v>
      </c>
    </row>
    <row r="514" spans="1:2">
      <c r="A514" s="16">
        <f t="shared" ref="A514:B514" si="219">A513+1</f>
        <v>513</v>
      </c>
      <c r="B514" s="17">
        <f t="shared" si="219"/>
        <v>45074</v>
      </c>
    </row>
    <row r="515" spans="1:2">
      <c r="A515" s="15">
        <f t="shared" ref="A515:B515" si="220">A514+1</f>
        <v>514</v>
      </c>
      <c r="B515" s="8">
        <f t="shared" si="220"/>
        <v>45075</v>
      </c>
    </row>
    <row r="516" spans="1:2">
      <c r="A516" s="16">
        <f t="shared" ref="A516:B516" si="221">A515+1</f>
        <v>515</v>
      </c>
      <c r="B516" s="17">
        <f t="shared" si="221"/>
        <v>45076</v>
      </c>
    </row>
    <row r="517" spans="1:2">
      <c r="A517" s="15">
        <f t="shared" ref="A517:B517" si="222">A516+1</f>
        <v>516</v>
      </c>
      <c r="B517" s="8">
        <f t="shared" si="222"/>
        <v>45077</v>
      </c>
    </row>
    <row r="518" spans="1:2">
      <c r="A518" s="16">
        <f t="shared" ref="A518:B518" si="223">A517+1</f>
        <v>517</v>
      </c>
      <c r="B518" s="17">
        <f t="shared" si="223"/>
        <v>45078</v>
      </c>
    </row>
    <row r="519" spans="1:2">
      <c r="A519" s="15">
        <f t="shared" ref="A519:B519" si="224">A518+1</f>
        <v>518</v>
      </c>
      <c r="B519" s="8">
        <f t="shared" si="224"/>
        <v>45079</v>
      </c>
    </row>
    <row r="520" spans="1:2">
      <c r="A520" s="16">
        <f t="shared" ref="A520:B520" si="225">A519+1</f>
        <v>519</v>
      </c>
      <c r="B520" s="17">
        <f t="shared" si="225"/>
        <v>45080</v>
      </c>
    </row>
    <row r="521" spans="1:2">
      <c r="A521" s="15">
        <f t="shared" ref="A521:B521" si="226">A520+1</f>
        <v>520</v>
      </c>
      <c r="B521" s="8">
        <f t="shared" si="226"/>
        <v>45081</v>
      </c>
    </row>
    <row r="522" spans="1:2">
      <c r="A522" s="16">
        <f t="shared" ref="A522:B522" si="227">A521+1</f>
        <v>521</v>
      </c>
      <c r="B522" s="17">
        <f t="shared" si="227"/>
        <v>45082</v>
      </c>
    </row>
    <row r="523" spans="1:2">
      <c r="A523" s="15">
        <f t="shared" ref="A523:B523" si="228">A522+1</f>
        <v>522</v>
      </c>
      <c r="B523" s="8">
        <f t="shared" si="228"/>
        <v>45083</v>
      </c>
    </row>
    <row r="524" spans="1:2">
      <c r="A524" s="16">
        <f t="shared" ref="A524:B524" si="229">A523+1</f>
        <v>523</v>
      </c>
      <c r="B524" s="17">
        <f t="shared" si="229"/>
        <v>45084</v>
      </c>
    </row>
    <row r="525" spans="1:2">
      <c r="A525" s="15">
        <f t="shared" ref="A525:B525" si="230">A524+1</f>
        <v>524</v>
      </c>
      <c r="B525" s="8">
        <f t="shared" si="230"/>
        <v>45085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Jürgen Kirsten</cp:lastModifiedBy>
  <cp:revision/>
  <dcterms:created xsi:type="dcterms:W3CDTF">2022-08-31T15:41:09Z</dcterms:created>
  <dcterms:modified xsi:type="dcterms:W3CDTF">2022-09-07T18:49:00Z</dcterms:modified>
  <cp:category/>
  <cp:contentStatus/>
</cp:coreProperties>
</file>