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31"/>
  <workbookPr defaultThemeVersion="166925"/>
  <mc:AlternateContent xmlns:mc="http://schemas.openxmlformats.org/markup-compatibility/2006">
    <mc:Choice Requires="x15">
      <x15ac:absPath xmlns:x15ac="http://schemas.microsoft.com/office/spreadsheetml/2010/11/ac" url="https://onecom5409298-my.sharepoint.com/personal/riny_vaneekelen_se/Documents/1-MSTC_MOTH/"/>
    </mc:Choice>
  </mc:AlternateContent>
  <xr:revisionPtr revIDLastSave="246" documentId="8_{6455F3DB-2A39-134D-A135-D33955C0F897}" xr6:coauthVersionLast="47" xr6:coauthVersionMax="47" xr10:uidLastSave="{4DBF3448-81C5-CF47-873E-634940CDCFDA}"/>
  <bookViews>
    <workbookView xWindow="0" yWindow="500" windowWidth="28800" windowHeight="17500" activeTab="2" xr2:uid="{D9679355-B7C8-43BA-BFB2-DF4F5B55DDB4}"/>
  </bookViews>
  <sheets>
    <sheet name="RELATIVE INTENSITY CHART" sheetId="1" r:id="rId1"/>
    <sheet name="DROPDOWN LISTS" sheetId="2" r:id="rId2"/>
    <sheet name="Sheet1" sheetId="3" r:id="rId3"/>
  </sheets>
  <definedNames>
    <definedName name="EFFORT">'DROPDOWN LISTS'!$G$7:$G$14</definedName>
    <definedName name="HEAVYREPS">'DROPDOWN LISTS'!$G$30:$G$34</definedName>
    <definedName name="LIGHTREPS">'DROPDOWN LISTS'!$G$52:$G$54</definedName>
    <definedName name="MAX1_">'DROPDOWN LISTS'!$H$53</definedName>
    <definedName name="MAXREPS">'DROPDOWN LISTS'!$G$18:$G$23</definedName>
    <definedName name="MEDIUMREPS">'DROPDOWN LISTS'!$G$42:$G$45</definedName>
    <definedName name="MHEAVYREPS">'DROPDOWN LISTS'!$G$36:$G$40</definedName>
    <definedName name="MLIGHTREPS">'DROPDOWN LISTS'!$G$47:$G$50</definedName>
    <definedName name="REPS">'DROPDOWN LISTS'!$H$7:$H$12</definedName>
    <definedName name="SETS">'DROPDOWN LISTS'!$K$7:$K$14</definedName>
    <definedName name="VHEAVYREPS">'DROPDOWN LISTS'!$G$25:$G$28</definedName>
    <definedName name="VLIGHTREPS">'DROPDOWN LISTS'!$G$56:$G$57</definedName>
    <definedName name="VOLUME">'DROPDOWN LISTS'!$J$7:$J$9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F4" i="3" l="1" a="1"/>
  <c r="F4" i="3" s="1"/>
  <c r="F5" i="3" a="1"/>
  <c r="F5" i="3" s="1"/>
  <c r="F6" i="3" a="1"/>
  <c r="F6" i="3" s="1"/>
  <c r="F7" i="3" a="1"/>
  <c r="F7" i="3" s="1"/>
  <c r="F3" i="3" a="1"/>
  <c r="F3" i="3" s="1"/>
  <c r="Q7" i="3" a="1"/>
  <c r="Q7" i="3" s="1"/>
  <c r="Q4" i="3" a="1"/>
  <c r="Q4" i="3" s="1"/>
  <c r="Q5" i="3" a="1"/>
  <c r="Q5" i="3" s="1"/>
  <c r="Q6" i="3" a="1"/>
  <c r="Q6" i="3" s="1"/>
  <c r="Q3" i="3" a="1"/>
  <c r="Q3" i="3" s="1"/>
  <c r="K3" i="3" a="1"/>
  <c r="K3" i="3" s="1"/>
  <c r="K4" i="3" a="1"/>
  <c r="K4" i="3" s="1"/>
  <c r="K5" i="3" a="1"/>
  <c r="K5" i="3" s="1"/>
  <c r="K6" i="3" a="1"/>
  <c r="K6" i="3" s="1"/>
  <c r="K7" i="3" a="1"/>
  <c r="K7" i="3" s="1"/>
  <c r="K14" i="3" a="1"/>
  <c r="K14" i="3" s="1"/>
  <c r="L14" i="3" s="1" a="1"/>
  <c r="L14" i="3" s="1"/>
  <c r="H7" i="1" a="1"/>
  <c r="H7" i="1" s="1"/>
  <c r="J7" i="1" s="1"/>
  <c r="R52" i="2" a="1"/>
  <c r="R52" i="2" s="1"/>
  <c r="S52" i="2" a="1"/>
  <c r="S52" i="2" s="1"/>
  <c r="T52" i="2" a="1"/>
  <c r="T52" i="2" s="1"/>
  <c r="X52" i="2" a="1"/>
  <c r="X52" i="2" s="1"/>
  <c r="Y52" i="2" a="1"/>
  <c r="Y52" i="2" s="1"/>
  <c r="W52" i="2" a="1"/>
  <c r="W52" i="2" s="1"/>
  <c r="V52" i="2" a="1"/>
  <c r="V52" i="2" s="1"/>
  <c r="I7" i="1"/>
  <c r="I5" i="1"/>
  <c r="H5" i="1" a="1"/>
  <c r="H5" i="1" s="1"/>
  <c r="Q52" i="2" a="1"/>
  <c r="Q52" i="2" s="1"/>
  <c r="L19" i="3" l="1" a="1"/>
  <c r="L19" i="3" s="1"/>
  <c r="L15" i="3" a="1"/>
  <c r="L15" i="3" s="1"/>
  <c r="L18" i="3" a="1"/>
  <c r="L18" i="3" s="1"/>
  <c r="L21" i="3" a="1"/>
  <c r="L21" i="3" s="1"/>
  <c r="L17" i="3" a="1"/>
  <c r="L17" i="3" s="1"/>
  <c r="L20" i="3" a="1"/>
  <c r="L20" i="3" s="1"/>
  <c r="L16" i="3" a="1"/>
  <c r="L16" i="3" s="1"/>
  <c r="J5"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<sst xmlns="http://schemas.openxmlformats.org/spreadsheetml/2006/main" count="670" uniqueCount="46">
  <si>
    <t>RELATIVE INTENSITY CHART</t>
  </si>
  <si>
    <t>INTENT</t>
  </si>
  <si>
    <t>EXERCISE</t>
  </si>
  <si>
    <t>HEAVY</t>
  </si>
  <si>
    <t>MEDIUM</t>
  </si>
  <si>
    <t>LIGHT</t>
  </si>
  <si>
    <t>PERCENTAGES</t>
  </si>
  <si>
    <t>EFFORT</t>
  </si>
  <si>
    <t>VOLUME</t>
  </si>
  <si>
    <t>REPS</t>
  </si>
  <si>
    <t>LOW</t>
  </si>
  <si>
    <t>HIGH</t>
  </si>
  <si>
    <t>SETS</t>
  </si>
  <si>
    <t>VERYHEAVY</t>
  </si>
  <si>
    <t>MEDIUMHEAVY</t>
  </si>
  <si>
    <t>MEDIUMLIGHT</t>
  </si>
  <si>
    <t>VERYLIGHT</t>
  </si>
  <si>
    <t>ATHLETENAME</t>
  </si>
  <si>
    <t>ATHLETE1</t>
  </si>
  <si>
    <t>ATHLETE2</t>
  </si>
  <si>
    <t>ATHLETE3</t>
  </si>
  <si>
    <t>ATHLETE4</t>
  </si>
  <si>
    <t>ATHLETE5</t>
  </si>
  <si>
    <t>ATHLETE6</t>
  </si>
  <si>
    <t>ATHLETE7</t>
  </si>
  <si>
    <t>MAXIMAL</t>
  </si>
  <si>
    <t>MAXREPS</t>
  </si>
  <si>
    <t>VHEAVYREPS</t>
  </si>
  <si>
    <t>HEAVYREPS</t>
  </si>
  <si>
    <t>MHEAVYREPS</t>
  </si>
  <si>
    <t>MEDIUMREPS</t>
  </si>
  <si>
    <t>MLIGHTREPS</t>
  </si>
  <si>
    <t>LIGHTREPS</t>
  </si>
  <si>
    <t>VLIGHTREPS</t>
  </si>
  <si>
    <t>1RM(LBS)</t>
  </si>
  <si>
    <t>PERCENTAGE</t>
  </si>
  <si>
    <t>OPTIMAL</t>
  </si>
  <si>
    <t>SET X REP X WEIGHT</t>
  </si>
  <si>
    <t>Intent/Reps</t>
  </si>
  <si>
    <t>Athlete01</t>
  </si>
  <si>
    <t>Athlete02</t>
  </si>
  <si>
    <t>Athlete03</t>
  </si>
  <si>
    <t>Athlete04</t>
  </si>
  <si>
    <t>Athlete05</t>
  </si>
  <si>
    <t>Percent</t>
  </si>
  <si>
    <t>Vol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</si>
</sst>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sz val="20"/>
      <color theme="1"/>
      <name val="Calibri"/>
      <family val="2"/>
      <scheme val="minor"/>
    </font>
    <font>
      <sz val="11"/>
      <color theme="1" tint="0.249977111117893"/>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8"/>
      <name val="Calibri"/>
      <family val="2"/>
      <scheme val="minor"/>
    </font>
  </fonts>
  <fills count="6">
    <fill>
      <patternFill patternType="none"/>
    </fill>
    <fill>
      <patternFill patternType="gray125"/>
    </fill>
    <fill>
      <patternFill patternType="solid">
        <fgColor theme="1" tint="0.249977111117893"/>
        <bgColor indexed="64"/>
      </patternFill>
    </fill>
    <fill>
      <patternFill patternType="solid">
        <fgColor theme="7" tint="0.79998168889431442"/>
        <bgColor indexed="64"/>
      </patternFill>
    </fill>
    <fill>
      <patternFill patternType="solid">
        <fgColor theme="4"/>
        <bgColor theme="4"/>
      </patternFill>
    </fill>
    <fill>
      <patternFill patternType="solid">
        <fgColor theme="8" tint="0.79998168889431442"/>
        <bgColor indexed="64"/>
      </patternFill>
    </fill>
  </fills>
  <borders count="1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s>
  <cellStyleXfs count="2">
    <xf numFmtId="0" fontId="0" fillId="0" borderId="0"/>
    <xf numFmtId="9" fontId="3" fillId="0" borderId="0" applyFont="0" applyFill="0" applyBorder="0" applyAlignment="0" applyProtection="0"/>
  </cellStyleXfs>
  <cellXfs count="36">
    <xf numFmtId="0" fontId="0" fillId="0" borderId="0" xfId="0"/>
    <xf numFmtId="0" fontId="0" fillId="0" borderId="1" xfId="0" applyBorder="1" applyAlignment="1">
      <alignment horizontal="center"/>
    </xf>
    <xf numFmtId="0" fontId="0" fillId="0" borderId="9" xfId="0" applyBorder="1"/>
    <xf numFmtId="0" fontId="0" fillId="0" borderId="8" xfId="0" applyBorder="1"/>
    <xf numFmtId="0" fontId="0" fillId="0" borderId="0" xfId="0" applyAlignment="1">
      <alignment horizontal="left"/>
    </xf>
    <xf numFmtId="10" fontId="0" fillId="0" borderId="0" xfId="0" applyNumberFormat="1" applyAlignment="1">
      <alignment horizontal="left"/>
    </xf>
    <xf numFmtId="10" fontId="0" fillId="0" borderId="0" xfId="0" applyNumberFormat="1"/>
    <xf numFmtId="9" fontId="0" fillId="0" borderId="0" xfId="0" applyNumberFormat="1"/>
    <xf numFmtId="10" fontId="0" fillId="0" borderId="1" xfId="0" applyNumberFormat="1" applyBorder="1" applyAlignment="1">
      <alignment horizontal="center"/>
    </xf>
    <xf numFmtId="0" fontId="0" fillId="0" borderId="1" xfId="0" applyBorder="1"/>
    <xf numFmtId="10" fontId="0" fillId="0" borderId="1" xfId="0" applyNumberFormat="1" applyBorder="1"/>
    <xf numFmtId="0" fontId="0" fillId="2" borderId="0" xfId="0" applyFill="1"/>
    <xf numFmtId="0" fontId="0" fillId="2" borderId="0" xfId="0" applyFill="1" applyAlignment="1">
      <alignment horizontal="center"/>
    </xf>
    <xf numFmtId="0" fontId="2" fillId="2" borderId="0" xfId="0" applyFont="1" applyFill="1"/>
    <xf numFmtId="0" fontId="0" fillId="0" borderId="9" xfId="0" applyBorder="1" applyAlignment="1">
      <alignment horizontal="center"/>
    </xf>
    <xf numFmtId="0" fontId="0" fillId="3" borderId="0" xfId="0" applyFill="1"/>
    <xf numFmtId="10" fontId="0" fillId="3" borderId="0" xfId="0" applyNumberFormat="1" applyFill="1"/>
    <xf numFmtId="0" fontId="0" fillId="0" borderId="0" xfId="0" applyAlignment="1">
      <alignment horizontal="center"/>
    </xf>
    <xf numFmtId="0" fontId="1" fillId="0" borderId="2" xfId="0" applyFont="1"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0" fillId="0" borderId="5" xfId="0" applyBorder="1" applyAlignment="1">
      <alignment horizontal="center"/>
    </xf>
    <xf numFmtId="0" fontId="0" fillId="0" borderId="6" xfId="0" applyBorder="1" applyAlignment="1">
      <alignment horizontal="center"/>
    </xf>
    <xf numFmtId="0" fontId="0" fillId="0" borderId="0" xfId="0" applyAlignment="1">
      <alignment horizontal="center"/>
    </xf>
    <xf numFmtId="0" fontId="0" fillId="0" borderId="7" xfId="0" applyBorder="1" applyAlignment="1">
      <alignment horizontal="center"/>
    </xf>
    <xf numFmtId="0" fontId="4" fillId="4" borderId="10" xfId="0" applyFont="1" applyFill="1" applyBorder="1"/>
    <xf numFmtId="0" fontId="4" fillId="4" borderId="11" xfId="0" applyFont="1" applyFill="1" applyBorder="1"/>
    <xf numFmtId="0" fontId="0" fillId="0" borderId="0" xfId="0" applyAlignment="1">
      <alignment horizontal="right"/>
    </xf>
    <xf numFmtId="0" fontId="5" fillId="0" borderId="0" xfId="0" applyFont="1" applyAlignment="1">
      <alignment horizontal="right"/>
    </xf>
    <xf numFmtId="9" fontId="0" fillId="0" borderId="0" xfId="1" applyFont="1"/>
    <xf numFmtId="0" fontId="4" fillId="4" borderId="11" xfId="0" applyFont="1" applyFill="1" applyBorder="1" applyAlignment="1">
      <alignment horizontal="center"/>
    </xf>
    <xf numFmtId="9" fontId="0" fillId="0" borderId="0" xfId="0" applyNumberFormat="1" applyAlignment="1">
      <alignment horizontal="center"/>
    </xf>
    <xf numFmtId="0" fontId="4" fillId="4" borderId="12" xfId="0" applyFont="1" applyFill="1" applyBorder="1" applyAlignment="1">
      <alignment horizontal="center"/>
    </xf>
    <xf numFmtId="0" fontId="0" fillId="5" borderId="0" xfId="0" applyFill="1" applyAlignment="1">
      <alignment horizontal="center"/>
    </xf>
    <xf numFmtId="0" fontId="0" fillId="3" borderId="0" xfId="0" applyFill="1" applyAlignment="1">
      <alignment horizontal="center"/>
    </xf>
    <xf numFmtId="9" fontId="0" fillId="3" borderId="0" xfId="1" applyFont="1" applyFill="1" applyAlignment="1">
      <alignment horizontal="center"/>
    </xf>
  </cellXfs>
  <cellStyles count="2">
    <cellStyle name="Normal" xfId="0" builtinId="0"/>
    <cellStyle name="Per cent" xfId="1" builtinId="5"/>
  </cellStyles>
  <dxfs count="16">
    <dxf>
      <numFmt numFmtId="0" formatCode="General"/>
      <alignment horizontal="center" vertical="bottom" textRotation="0" wrapText="0" indent="0" justifyLastLine="0" shrinkToFit="0" readingOrder="0"/>
    </dxf>
    <dxf>
      <numFmt numFmtId="14" formatCode="0.00%"/>
    </dxf>
    <dxf>
      <numFmt numFmtId="13" formatCode="0%"/>
      <alignment horizontal="center" vertical="bottom" textRotation="0" wrapText="0" indent="0" justifyLastLine="0" shrinkToFit="0" readingOrder="0"/>
    </dxf>
    <dxf>
      <alignment horizontal="center" vertical="bottom" textRotation="0" wrapText="0" indent="0" justifyLastLine="0" shrinkToFit="0" readingOrder="0"/>
    </dxf>
    <dxf>
      <numFmt numFmtId="0" formatCode="General"/>
    </dxf>
    <dxf>
      <numFmt numFmtId="14" formatCode="0.00%"/>
    </dxf>
    <dxf>
      <numFmt numFmtId="14" formatCode="0.0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numFmt numFmtId="14" formatCode="0.00%"/>
      <alignment horizontal="left" vertical="bottom" textRotation="0" wrapText="0" indent="0" justifyLastLine="0" shrinkToFit="0" readingOrder="0"/>
    </dxf>
    <dxf>
      <alignment horizontal="left" vertical="bottom" textRotation="0" wrapText="0" indent="0" justifyLastLine="0" shrinkToFit="0" readingOrder="0"/>
    </dxf>
    <dxf>
      <numFmt numFmtId="14" formatCode="0.00%"/>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12</xdr:col>
      <xdr:colOff>128530</xdr:colOff>
      <xdr:row>3</xdr:row>
      <xdr:rowOff>36723</xdr:rowOff>
    </xdr:from>
    <xdr:to>
      <xdr:col>15</xdr:col>
      <xdr:colOff>156073</xdr:colOff>
      <xdr:row>13</xdr:row>
      <xdr:rowOff>110168</xdr:rowOff>
    </xdr:to>
    <xdr:sp macro="" textlink="">
      <xdr:nvSpPr>
        <xdr:cNvPr id="2" name="TextBox 1">
          <a:extLst>
            <a:ext uri="{FF2B5EF4-FFF2-40B4-BE49-F238E27FC236}">
              <a16:creationId xmlns:a16="http://schemas.microsoft.com/office/drawing/2014/main" id="{A7914AAB-15E9-59C9-BFB9-B45C884B29AB}"/>
            </a:ext>
          </a:extLst>
        </xdr:cNvPr>
        <xdr:cNvSpPr txBox="1"/>
      </xdr:nvSpPr>
      <xdr:spPr>
        <a:xfrm>
          <a:off x="10126337" y="605928"/>
          <a:ext cx="1845326" cy="200139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D5:G5</a:t>
          </a:r>
          <a:r>
            <a:rPr lang="en-US" sz="1100" baseline="0"/>
            <a:t> all work perfectly fine, my goal is for D5:G5 to be duplicated and be completely independent of D5:G5. I have accomplished this in D7:G7, but I manually had to change the Data Validation, and I had to create a new series of Unique Filtered Lists on "Dropdown LIsts".</a:t>
          </a:r>
          <a:endParaRPr lang="en-US" sz="1100"/>
        </a:p>
      </xdr:txBody>
    </xdr:sp>
    <xdr:clientData/>
  </xdr:twoCellAnchor>
  <xdr:twoCellAnchor>
    <xdr:from>
      <xdr:col>12</xdr:col>
      <xdr:colOff>220338</xdr:colOff>
      <xdr:row>14</xdr:row>
      <xdr:rowOff>110168</xdr:rowOff>
    </xdr:from>
    <xdr:to>
      <xdr:col>18</xdr:col>
      <xdr:colOff>9181</xdr:colOff>
      <xdr:row>48</xdr:row>
      <xdr:rowOff>137709</xdr:rowOff>
    </xdr:to>
    <xdr:sp macro="" textlink="">
      <xdr:nvSpPr>
        <xdr:cNvPr id="3" name="TextBox 2">
          <a:extLst>
            <a:ext uri="{FF2B5EF4-FFF2-40B4-BE49-F238E27FC236}">
              <a16:creationId xmlns:a16="http://schemas.microsoft.com/office/drawing/2014/main" id="{9D9CB833-991C-BE20-A2AF-B0B96EC2CF78}"/>
            </a:ext>
          </a:extLst>
        </xdr:cNvPr>
        <xdr:cNvSpPr txBox="1"/>
      </xdr:nvSpPr>
      <xdr:spPr>
        <a:xfrm>
          <a:off x="10218145" y="2800120"/>
          <a:ext cx="3424409" cy="62979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To clarify my intent with this sheet, my goal is to have this ability to duplicate them whenever</a:t>
          </a:r>
          <a:r>
            <a:rPr lang="en-US" sz="1100" baseline="0"/>
            <a:t> neccessary, because with programming for athletes, you never know how what you will need in a given program until you write it, which is why I could not just manually copy a certain amount of lists on a given excel sheet and duplicate the excel sheet. It needs to be dynamic, and able to be changed on the fly. The role of the dropdown lists is to automate the use of a chart we use currently, to identify the desired intensity, given a rep scheme, percentage, and volume classification, in order to identify the sets prescription for the athlete. This needs to be dynamic and individual because one week, based on an athlete's stress levels or lacktherof, he or she may be in the "High" volume classification, or in another week may be in the "Low" volume classification. Changes can occur on a daytoday basis or on a weekly, biweekly, monthly basis, depending on the needs of the athlete and the coach. Additionally, the chart I am referring to is complicated and a bit annoying to use, so I wanted to automate the process with a series of dropdown lists that would make it easy to navigate which in my eyes, D5:G5 certainly is. My goal is to make it so even coaches who are worse at excel than myself, have the ability to add in or subtract these dropdown list series' from their team's or athlete's programming sheets or dashboards based on their individual needs. Again, the number of series' required will depend on each coach, team, phase of programming, and athlete respectively. It is likely the format will not remain the same in the future (i.e. different cells and will not be in the same row format as I have currently) but having these all dependent on eachother yet independent from other like-series' will be extremely useful I think, in making this useful to other coaches. </a:t>
          </a:r>
          <a:endParaRPr lang="en-US" sz="1100"/>
        </a:p>
      </xdr:txBody>
    </xdr:sp>
    <xdr:clientData/>
  </xdr:twoCellAnchor>
  <xdr:twoCellAnchor>
    <xdr:from>
      <xdr:col>2</xdr:col>
      <xdr:colOff>477398</xdr:colOff>
      <xdr:row>17</xdr:row>
      <xdr:rowOff>82626</xdr:rowOff>
    </xdr:from>
    <xdr:to>
      <xdr:col>5</xdr:col>
      <xdr:colOff>762000</xdr:colOff>
      <xdr:row>30</xdr:row>
      <xdr:rowOff>146891</xdr:rowOff>
    </xdr:to>
    <xdr:sp macro="" textlink="">
      <xdr:nvSpPr>
        <xdr:cNvPr id="4" name="TextBox 3">
          <a:extLst>
            <a:ext uri="{FF2B5EF4-FFF2-40B4-BE49-F238E27FC236}">
              <a16:creationId xmlns:a16="http://schemas.microsoft.com/office/drawing/2014/main" id="{743A2A42-1B22-BBBA-9304-E9B98CA96E9F}"/>
            </a:ext>
          </a:extLst>
        </xdr:cNvPr>
        <xdr:cNvSpPr txBox="1"/>
      </xdr:nvSpPr>
      <xdr:spPr>
        <a:xfrm>
          <a:off x="2322723" y="3350963"/>
          <a:ext cx="2891928" cy="245125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Athlete3's</a:t>
          </a:r>
          <a:r>
            <a:rPr lang="en-US" sz="1100" baseline="0"/>
            <a:t> dropdown lists (D9:G9) while at first glance seem to work since many of the rep options are similar for many "intent" options, you will see that the only options available are under the initial "medium" umbrella choice. this is the reason for me creating multiple filtered lists for each series of created dropdown lists, but it seems to me there should be a simpler way. I am by no means proficient in excel, I learn via youtube and these forums as my need for excel grows, so I am not actually sure what capabilites exist in excel. </a:t>
          </a:r>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413133</xdr:colOff>
      <xdr:row>36</xdr:row>
      <xdr:rowOff>100988</xdr:rowOff>
    </xdr:from>
    <xdr:to>
      <xdr:col>23</xdr:col>
      <xdr:colOff>532483</xdr:colOff>
      <xdr:row>49</xdr:row>
      <xdr:rowOff>91808</xdr:rowOff>
    </xdr:to>
    <xdr:sp macro="" textlink="">
      <xdr:nvSpPr>
        <xdr:cNvPr id="2" name="TextBox 1">
          <a:extLst>
            <a:ext uri="{FF2B5EF4-FFF2-40B4-BE49-F238E27FC236}">
              <a16:creationId xmlns:a16="http://schemas.microsoft.com/office/drawing/2014/main" id="{97249F0C-7709-6C28-8078-92E74D29F2FD}"/>
            </a:ext>
          </a:extLst>
        </xdr:cNvPr>
        <xdr:cNvSpPr txBox="1"/>
      </xdr:nvSpPr>
      <xdr:spPr>
        <a:xfrm>
          <a:off x="13826169" y="6711108"/>
          <a:ext cx="3754916" cy="237780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D:G on "relative</a:t>
          </a:r>
          <a:r>
            <a:rPr lang="en-US" sz="1100" baseline="0"/>
            <a:t> intensity chart" rows 5 and 7 apply to this series of unique filtered lists, which pull from the large "table 1" that you see on the left of the screen from columns K-O. This is a vertical version of the complicated chart I talked about, hence the need to simplify it, since its use as you can tell could be a bit annoying, and time-consuming. The reason I had to use two series of lists here is because if you just copy the data validation from D5:G5 unto another series of cells, it references them to the leftmost series of filtered lists you see below (columns Q-T). That being said, these two list series are not independent of eachother now. I have created an example highlighted on "relative intensity chart". I explain further there. </a:t>
          </a:r>
          <a:endParaRPr lang="en-US"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595B50D-DADD-4DC2-A892-E9AD89E359DF}" name="Table2" displayName="Table2" ref="G6:G14" totalsRowShown="0">
  <autoFilter ref="G6:G14" xr:uid="{9595B50D-DADD-4DC2-A892-E9AD89E359DF}"/>
  <tableColumns count="1">
    <tableColumn id="1" xr3:uid="{62F4DBF9-ABF8-441F-89A4-4AC874182004}" name="EFFORT"/>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775D6ED-A6F5-4BCA-92AF-AF977736568A}" name="Table3" displayName="Table3" ref="H6:H12" totalsRowShown="0" headerRowDxfId="15" dataDxfId="14">
  <autoFilter ref="H6:H12" xr:uid="{4775D6ED-A6F5-4BCA-92AF-AF977736568A}"/>
  <tableColumns count="1">
    <tableColumn id="1" xr3:uid="{80E2B809-E718-4336-BE4F-A6A28E482547}" name="REPS" dataDxfId="13"/>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6205679-781A-4381-A30C-3C1AD97737AE}" name="Table4" displayName="Table4" ref="I6:I50" totalsRowShown="0" headerRowDxfId="12" dataDxfId="11">
  <autoFilter ref="I6:I50" xr:uid="{A6205679-781A-4381-A30C-3C1AD97737AE}"/>
  <tableColumns count="1">
    <tableColumn id="1" xr3:uid="{2BD1A4FC-52B2-4D21-BE51-4D7578106AC9}" name="PERCENTAGES" dataDxfId="10"/>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C2534B8-6A2D-43E4-A0E6-06F42714AC35}" name="Table5" displayName="Table5" ref="J6:J9" totalsRowShown="0">
  <autoFilter ref="J6:J9" xr:uid="{FC2534B8-6A2D-43E4-A0E6-06F42714AC35}"/>
  <tableColumns count="1">
    <tableColumn id="1" xr3:uid="{1A0D1576-C7EC-4DF5-A887-1D1FD4D659B9}" name="VOLUME"/>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84B07606-47D9-45E0-9A22-21383C9F4C8E}" name="Table6" displayName="Table6" ref="K6:K14" totalsRowShown="0" headerRowDxfId="9" dataDxfId="8">
  <autoFilter ref="K6:K14" xr:uid="{84B07606-47D9-45E0-9A22-21383C9F4C8E}"/>
  <tableColumns count="1">
    <tableColumn id="1" xr3:uid="{E58547A2-51AD-4233-9CB5-38F4806AD483}" name="SETS" dataDxfId="7"/>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51E4876-47F7-4263-9C49-83B87F4E1B71}" name="Table1" displayName="Table1" ref="K52:O200" totalsRowShown="0">
  <autoFilter ref="K52:O200" xr:uid="{F51E4876-47F7-4263-9C49-83B87F4E1B71}"/>
  <tableColumns count="5">
    <tableColumn id="1" xr3:uid="{7C0768CE-C3BD-404A-8E0B-E4ACE407D39E}" name="INTENT"/>
    <tableColumn id="2" xr3:uid="{CB5FBA6F-85B9-4DF6-9E11-6D01A4ACBFA0}" name="REPS"/>
    <tableColumn id="3" xr3:uid="{15A744B7-1BBD-43F1-AD81-F35B35A07CC6}" name="PERCENTAGE" dataDxfId="6"/>
    <tableColumn id="4" xr3:uid="{2CC273CE-EAD7-4214-99DB-61D4F8D0615D}" name="VOLUME" dataDxfId="5"/>
    <tableColumn id="5" xr3:uid="{B5B042EF-03C2-4CE0-BF02-CE3F1BF04555}" name="SETS" dataDxfId="4"/>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37CD0D8-AD4B-0D46-819F-B161A4A19909}" name="Table18" displayName="Table18" ref="B14:F162" totalsRowShown="0">
  <autoFilter ref="B14:F162" xr:uid="{E37CD0D8-AD4B-0D46-819F-B161A4A19909}"/>
  <tableColumns count="5">
    <tableColumn id="1" xr3:uid="{CCC1052C-9C6B-0049-98BB-7D9D245E66B3}" name="INTENT"/>
    <tableColumn id="2" xr3:uid="{64583A3B-5556-4640-AAE5-40C2BCB8F936}" name="REPS" dataDxfId="3"/>
    <tableColumn id="3" xr3:uid="{D1A4D6EB-BA9D-3840-8DE2-9C070F26EBE1}" name="PERCENTAGE" dataDxfId="2"/>
    <tableColumn id="4" xr3:uid="{922EF376-6020-3742-8C40-89A2A11FF6D9}" name="VOLUME" dataDxfId="1"/>
    <tableColumn id="5" xr3:uid="{A6148DFF-9B75-3E42-AD77-3AB02E87C26A}" name="SETS"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table" Target="../tables/table6.xml"/><Relationship Id="rId3" Type="http://schemas.openxmlformats.org/officeDocument/2006/relationships/table" Target="../tables/table1.xml"/><Relationship Id="rId7" Type="http://schemas.openxmlformats.org/officeDocument/2006/relationships/table" Target="../tables/table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A8CB70-3D47-458B-88A9-F782751E6EAD}">
  <dimension ref="A1:N17"/>
  <sheetViews>
    <sheetView zoomScale="83" zoomScaleNormal="83" workbookViewId="0">
      <selection activeCell="G9" sqref="G9"/>
    </sheetView>
  </sheetViews>
  <sheetFormatPr baseColWidth="10" defaultColWidth="8.83203125" defaultRowHeight="15" x14ac:dyDescent="0.2"/>
  <cols>
    <col min="1" max="1" width="13.83203125" customWidth="1"/>
    <col min="2" max="2" width="13.1640625" customWidth="1"/>
    <col min="4" max="5" width="14.5" customWidth="1"/>
    <col min="6" max="6" width="13.5" style="6" customWidth="1"/>
    <col min="7" max="7" width="13.5" customWidth="1"/>
    <col min="10" max="10" width="18.6640625" customWidth="1"/>
  </cols>
  <sheetData>
    <row r="1" spans="1:14" x14ac:dyDescent="0.2">
      <c r="B1" s="18" t="s">
        <v>0</v>
      </c>
      <c r="C1" s="19"/>
      <c r="D1" s="19"/>
      <c r="E1" s="19"/>
      <c r="F1" s="19"/>
      <c r="G1" s="19"/>
      <c r="H1" s="19"/>
      <c r="I1" s="19"/>
      <c r="J1" s="19"/>
      <c r="K1" s="19"/>
      <c r="L1" s="19"/>
      <c r="M1" s="19"/>
      <c r="N1" s="20"/>
    </row>
    <row r="2" spans="1:14" ht="16" thickBot="1" x14ac:dyDescent="0.25">
      <c r="B2" s="21"/>
      <c r="C2" s="22"/>
      <c r="D2" s="22"/>
      <c r="E2" s="22"/>
      <c r="F2" s="22"/>
      <c r="G2" s="22"/>
      <c r="H2" s="22"/>
      <c r="I2" s="23"/>
      <c r="J2" s="22"/>
      <c r="K2" s="22"/>
      <c r="L2" s="22"/>
      <c r="M2" s="22"/>
      <c r="N2" s="24"/>
    </row>
    <row r="3" spans="1:14" ht="16" thickBot="1" x14ac:dyDescent="0.25">
      <c r="A3" t="s">
        <v>17</v>
      </c>
      <c r="B3" s="1" t="s">
        <v>2</v>
      </c>
      <c r="C3" s="1" t="s">
        <v>34</v>
      </c>
      <c r="D3" s="1" t="s">
        <v>1</v>
      </c>
      <c r="E3" s="1" t="s">
        <v>9</v>
      </c>
      <c r="F3" s="8" t="s">
        <v>35</v>
      </c>
      <c r="G3" s="1" t="s">
        <v>8</v>
      </c>
      <c r="H3" s="14" t="s">
        <v>12</v>
      </c>
      <c r="I3" s="12"/>
      <c r="J3" s="9" t="s">
        <v>37</v>
      </c>
    </row>
    <row r="4" spans="1:14" ht="16" thickBot="1" x14ac:dyDescent="0.25">
      <c r="I4" s="11"/>
    </row>
    <row r="5" spans="1:14" ht="16" thickBot="1" x14ac:dyDescent="0.25">
      <c r="A5" t="s">
        <v>18</v>
      </c>
      <c r="B5" s="2"/>
      <c r="C5" s="3">
        <v>405</v>
      </c>
      <c r="D5" t="s">
        <v>4</v>
      </c>
      <c r="E5">
        <v>4</v>
      </c>
      <c r="F5" s="6">
        <v>0.72</v>
      </c>
      <c r="G5" t="s">
        <v>10</v>
      </c>
      <c r="H5" cm="1">
        <f t="array" ref="H5">_xlfn._xlws.FILTER(Table1[SETS],(Table1[INTENT]=D5)*(Table1[REPS]=E5)*(Table1[PERCENTAGE]=F5)*(Table1[VOLUME]=G5))</f>
        <v>3</v>
      </c>
      <c r="I5" s="13">
        <f>C5*F5</f>
        <v>291.59999999999997</v>
      </c>
      <c r="J5" t="str">
        <f>CONCATENATE(H5," x ",E5," x ",I5," LBS")</f>
        <v>3 x 4 x 291.6 LBS</v>
      </c>
    </row>
    <row r="6" spans="1:14" ht="16" thickBot="1" x14ac:dyDescent="0.25">
      <c r="I6" s="11"/>
    </row>
    <row r="7" spans="1:14" ht="16" thickBot="1" x14ac:dyDescent="0.25">
      <c r="A7" t="s">
        <v>19</v>
      </c>
      <c r="B7" s="2"/>
      <c r="C7" s="3">
        <v>410</v>
      </c>
      <c r="D7" t="s">
        <v>15</v>
      </c>
      <c r="E7">
        <v>5</v>
      </c>
      <c r="F7" s="6">
        <v>0.66</v>
      </c>
      <c r="G7" t="s">
        <v>10</v>
      </c>
      <c r="H7" cm="1">
        <f t="array" ref="H7">_xlfn._xlws.FILTER(Table1[SETS],(Table1[INTENT]=D7)*(Table1[REPS]=E7)*(Table1[PERCENTAGE]=F7)*(Table1[VOLUME]=G7))</f>
        <v>4</v>
      </c>
      <c r="I7" s="13">
        <f>C7*F7</f>
        <v>270.60000000000002</v>
      </c>
      <c r="J7" t="str">
        <f>CONCATENATE(H7," x ",E7," x ",I7," LBS")</f>
        <v>4 x 5 x 270.6 LBS</v>
      </c>
    </row>
    <row r="8" spans="1:14" ht="16" thickBot="1" x14ac:dyDescent="0.25">
      <c r="I8" s="11"/>
    </row>
    <row r="9" spans="1:14" ht="16" thickBot="1" x14ac:dyDescent="0.25">
      <c r="A9" t="s">
        <v>20</v>
      </c>
      <c r="B9" s="2"/>
      <c r="C9" s="3"/>
      <c r="D9" s="15"/>
      <c r="E9" s="15"/>
      <c r="F9" s="16"/>
      <c r="G9" s="15"/>
      <c r="H9" s="15"/>
      <c r="I9" s="11"/>
    </row>
    <row r="10" spans="1:14" ht="16" thickBot="1" x14ac:dyDescent="0.25">
      <c r="I10" s="11"/>
    </row>
    <row r="11" spans="1:14" ht="16" thickBot="1" x14ac:dyDescent="0.25">
      <c r="A11" t="s">
        <v>21</v>
      </c>
      <c r="B11" s="2"/>
      <c r="C11" s="3"/>
      <c r="I11" s="11"/>
    </row>
    <row r="12" spans="1:14" ht="16" thickBot="1" x14ac:dyDescent="0.25">
      <c r="I12" s="11"/>
    </row>
    <row r="13" spans="1:14" ht="16" thickBot="1" x14ac:dyDescent="0.25">
      <c r="A13" t="s">
        <v>22</v>
      </c>
      <c r="B13" s="2"/>
      <c r="C13" s="3"/>
      <c r="I13" s="11"/>
    </row>
    <row r="14" spans="1:14" ht="16" thickBot="1" x14ac:dyDescent="0.25">
      <c r="I14" s="11"/>
    </row>
    <row r="15" spans="1:14" ht="16" thickBot="1" x14ac:dyDescent="0.25">
      <c r="A15" t="s">
        <v>23</v>
      </c>
      <c r="B15" s="2"/>
      <c r="C15" s="3"/>
      <c r="I15" s="11"/>
    </row>
    <row r="16" spans="1:14" ht="16" thickBot="1" x14ac:dyDescent="0.25">
      <c r="I16" s="11"/>
    </row>
    <row r="17" spans="1:9" ht="16" thickBot="1" x14ac:dyDescent="0.25">
      <c r="A17" t="s">
        <v>24</v>
      </c>
      <c r="B17" s="2"/>
      <c r="C17" s="3"/>
      <c r="I17" s="11"/>
    </row>
  </sheetData>
  <mergeCells count="1">
    <mergeCell ref="B1:N2"/>
  </mergeCell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8">
        <x14:dataValidation type="list" allowBlank="1" showInputMessage="1" showErrorMessage="1" xr:uid="{43C0F7CC-6350-4992-BEC7-6392EAFDD9A0}">
          <x14:formula1>
            <xm:f>_xlfn.ANCHORARRAY('DROPDOWN LISTS'!$T$52)</xm:f>
          </x14:formula1>
          <xm:sqref>G5 G9</xm:sqref>
        </x14:dataValidation>
        <x14:dataValidation type="list" allowBlank="1" showInputMessage="1" showErrorMessage="1" xr:uid="{46501EA6-E731-4148-94BB-77A3F1B2D615}">
          <x14:formula1>
            <xm:f>_xlfn.ANCHORARRAY('DROPDOWN LISTS'!$Q$52)</xm:f>
          </x14:formula1>
          <xm:sqref>D5 D9</xm:sqref>
        </x14:dataValidation>
        <x14:dataValidation type="list" allowBlank="1" showInputMessage="1" showErrorMessage="1" xr:uid="{398684A1-4B23-4A4E-9CCD-C64186F9DE01}">
          <x14:formula1>
            <xm:f>_xlfn.ANCHORARRAY('DROPDOWN LISTS'!$R$52)</xm:f>
          </x14:formula1>
          <xm:sqref>E5 E9</xm:sqref>
        </x14:dataValidation>
        <x14:dataValidation type="list" allowBlank="1" showInputMessage="1" showErrorMessage="1" xr:uid="{236E4453-3A3E-423F-BCFF-C62C13DC2FD5}">
          <x14:formula1>
            <xm:f>_xlfn.ANCHORARRAY('DROPDOWN LISTS'!$S$52)</xm:f>
          </x14:formula1>
          <xm:sqref>F5 F9</xm:sqref>
        </x14:dataValidation>
        <x14:dataValidation type="list" allowBlank="1" showInputMessage="1" showErrorMessage="1" xr:uid="{89638ABA-9FFE-42B5-BE2A-7123D6511C85}">
          <x14:formula1>
            <xm:f>_xlfn.ANCHORARRAY('DROPDOWN LISTS'!$V$52)</xm:f>
          </x14:formula1>
          <xm:sqref>D7</xm:sqref>
        </x14:dataValidation>
        <x14:dataValidation type="list" allowBlank="1" showInputMessage="1" showErrorMessage="1" xr:uid="{A6193EB1-EB0C-4743-8A11-E133E5F91B47}">
          <x14:formula1>
            <xm:f>_xlfn.ANCHORARRAY('DROPDOWN LISTS'!$W$52)</xm:f>
          </x14:formula1>
          <xm:sqref>E7</xm:sqref>
        </x14:dataValidation>
        <x14:dataValidation type="list" allowBlank="1" showInputMessage="1" showErrorMessage="1" xr:uid="{94963B16-EA42-4DB1-BBF9-F39528A0CDF3}">
          <x14:formula1>
            <xm:f>_xlfn.ANCHORARRAY('DROPDOWN LISTS'!$X$52)</xm:f>
          </x14:formula1>
          <xm:sqref>F7</xm:sqref>
        </x14:dataValidation>
        <x14:dataValidation type="list" allowBlank="1" showInputMessage="1" showErrorMessage="1" xr:uid="{FD6CDC00-7228-49FB-8EF4-235F2A46A6EB}">
          <x14:formula1>
            <xm:f>_xlfn.ANCHORARRAY('DROPDOWN LISTS'!$Y$52)</xm:f>
          </x14:formula1>
          <xm:sqref>G7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B0AA0D-B5B0-4553-965D-7BF2CB2565E8}">
  <dimension ref="G6:Z200"/>
  <sheetViews>
    <sheetView topLeftCell="J50" zoomScale="120" zoomScaleNormal="120" workbookViewId="0">
      <selection activeCell="K52" sqref="K52:O200"/>
    </sheetView>
  </sheetViews>
  <sheetFormatPr baseColWidth="10" defaultColWidth="8.83203125" defaultRowHeight="15" x14ac:dyDescent="0.2"/>
  <cols>
    <col min="7" max="7" width="14.6640625" customWidth="1"/>
    <col min="8" max="8" width="18.83203125" customWidth="1"/>
    <col min="9" max="9" width="16.33203125" customWidth="1"/>
    <col min="10" max="10" width="12.83203125" customWidth="1"/>
    <col min="11" max="11" width="17.6640625" customWidth="1"/>
    <col min="12" max="12" width="8.6640625" customWidth="1"/>
    <col min="13" max="13" width="16.6640625" customWidth="1"/>
    <col min="14" max="14" width="10.33203125" customWidth="1"/>
    <col min="19" max="19" width="8.83203125" style="6"/>
    <col min="24" max="24" width="8.83203125" style="6"/>
  </cols>
  <sheetData>
    <row r="6" spans="7:12" x14ac:dyDescent="0.2">
      <c r="G6" t="s">
        <v>7</v>
      </c>
      <c r="H6" s="4" t="s">
        <v>9</v>
      </c>
      <c r="I6" s="5" t="s">
        <v>6</v>
      </c>
      <c r="J6" t="s">
        <v>8</v>
      </c>
      <c r="K6" s="4" t="s">
        <v>12</v>
      </c>
      <c r="L6" s="4"/>
    </row>
    <row r="7" spans="7:12" x14ac:dyDescent="0.2">
      <c r="G7" t="s">
        <v>25</v>
      </c>
      <c r="H7" s="4">
        <v>1</v>
      </c>
      <c r="I7" s="5">
        <v>1</v>
      </c>
      <c r="J7" t="s">
        <v>10</v>
      </c>
      <c r="K7" s="4">
        <v>2</v>
      </c>
      <c r="L7" s="4"/>
    </row>
    <row r="8" spans="7:12" x14ac:dyDescent="0.2">
      <c r="G8" t="s">
        <v>13</v>
      </c>
      <c r="H8" s="4">
        <v>2</v>
      </c>
      <c r="I8" s="5">
        <v>0.97499999999999998</v>
      </c>
      <c r="J8" t="s">
        <v>36</v>
      </c>
      <c r="K8" s="4">
        <v>3</v>
      </c>
      <c r="L8" s="4"/>
    </row>
    <row r="9" spans="7:12" x14ac:dyDescent="0.2">
      <c r="G9" t="s">
        <v>3</v>
      </c>
      <c r="H9" s="4">
        <v>3</v>
      </c>
      <c r="I9" s="5">
        <v>0.95</v>
      </c>
      <c r="J9" t="s">
        <v>11</v>
      </c>
      <c r="K9" s="4">
        <v>4</v>
      </c>
      <c r="L9" s="4"/>
    </row>
    <row r="10" spans="7:12" x14ac:dyDescent="0.2">
      <c r="G10" t="s">
        <v>14</v>
      </c>
      <c r="H10" s="4">
        <v>4</v>
      </c>
      <c r="I10" s="5">
        <v>0.92500000000000004</v>
      </c>
      <c r="K10" s="4">
        <v>5</v>
      </c>
      <c r="L10" s="4"/>
    </row>
    <row r="11" spans="7:12" x14ac:dyDescent="0.2">
      <c r="G11" t="s">
        <v>4</v>
      </c>
      <c r="H11" s="4">
        <v>5</v>
      </c>
      <c r="I11" s="5">
        <v>0.9</v>
      </c>
      <c r="K11" s="4">
        <v>6</v>
      </c>
      <c r="L11" s="4"/>
    </row>
    <row r="12" spans="7:12" x14ac:dyDescent="0.2">
      <c r="G12" t="s">
        <v>15</v>
      </c>
      <c r="H12" s="4">
        <v>6</v>
      </c>
      <c r="I12" s="5">
        <v>0.88</v>
      </c>
      <c r="K12" s="4">
        <v>7</v>
      </c>
      <c r="L12" s="4"/>
    </row>
    <row r="13" spans="7:12" x14ac:dyDescent="0.2">
      <c r="G13" t="s">
        <v>5</v>
      </c>
      <c r="I13" s="5">
        <v>0.875</v>
      </c>
      <c r="K13" s="4">
        <v>8</v>
      </c>
      <c r="L13" s="4"/>
    </row>
    <row r="14" spans="7:12" x14ac:dyDescent="0.2">
      <c r="G14" t="s">
        <v>16</v>
      </c>
      <c r="I14" s="5">
        <v>0.86</v>
      </c>
      <c r="K14" s="4">
        <v>10</v>
      </c>
      <c r="L14" s="4"/>
    </row>
    <row r="15" spans="7:12" x14ac:dyDescent="0.2">
      <c r="I15" s="5">
        <v>0.85499999999999998</v>
      </c>
    </row>
    <row r="16" spans="7:12" x14ac:dyDescent="0.2">
      <c r="I16" s="5">
        <v>0.85</v>
      </c>
    </row>
    <row r="17" spans="7:16" x14ac:dyDescent="0.2">
      <c r="G17" t="s">
        <v>26</v>
      </c>
      <c r="I17" s="5">
        <v>0.83</v>
      </c>
    </row>
    <row r="18" spans="7:16" x14ac:dyDescent="0.2">
      <c r="G18">
        <v>1</v>
      </c>
      <c r="I18" s="5">
        <v>0.82499999999999996</v>
      </c>
    </row>
    <row r="19" spans="7:16" x14ac:dyDescent="0.2">
      <c r="G19">
        <v>2</v>
      </c>
      <c r="I19" s="5">
        <v>0.81</v>
      </c>
    </row>
    <row r="20" spans="7:16" x14ac:dyDescent="0.2">
      <c r="G20">
        <v>3</v>
      </c>
      <c r="I20" s="5">
        <v>0.8</v>
      </c>
    </row>
    <row r="21" spans="7:16" x14ac:dyDescent="0.2">
      <c r="G21">
        <v>4</v>
      </c>
      <c r="I21" s="5">
        <v>0.79</v>
      </c>
    </row>
    <row r="22" spans="7:16" x14ac:dyDescent="0.2">
      <c r="G22">
        <v>5</v>
      </c>
      <c r="I22" s="5">
        <v>0.78</v>
      </c>
    </row>
    <row r="23" spans="7:16" x14ac:dyDescent="0.2">
      <c r="G23">
        <v>6</v>
      </c>
      <c r="I23" s="5">
        <v>0.77500000000000002</v>
      </c>
      <c r="K23">
        <v>1</v>
      </c>
      <c r="L23">
        <v>2</v>
      </c>
      <c r="M23">
        <v>3</v>
      </c>
      <c r="N23">
        <v>4</v>
      </c>
      <c r="O23">
        <v>5</v>
      </c>
      <c r="P23">
        <v>6</v>
      </c>
    </row>
    <row r="24" spans="7:16" x14ac:dyDescent="0.2">
      <c r="G24" t="s">
        <v>27</v>
      </c>
      <c r="I24" s="5">
        <v>0.77</v>
      </c>
      <c r="K24" s="6">
        <v>1</v>
      </c>
      <c r="L24" s="6">
        <v>0.95</v>
      </c>
      <c r="M24" s="6">
        <v>0.92500000000000004</v>
      </c>
      <c r="N24" s="6">
        <v>0.9</v>
      </c>
      <c r="O24">
        <v>0.875</v>
      </c>
      <c r="P24" s="6">
        <v>0.85</v>
      </c>
    </row>
    <row r="25" spans="7:16" x14ac:dyDescent="0.2">
      <c r="G25">
        <v>1</v>
      </c>
      <c r="I25" s="5">
        <v>0.76500000000000001</v>
      </c>
      <c r="K25" s="6">
        <v>0.97499999999999998</v>
      </c>
      <c r="L25" s="6">
        <v>0.92500000000000004</v>
      </c>
      <c r="M25" s="7">
        <v>0.88</v>
      </c>
      <c r="N25" s="6">
        <v>0.88</v>
      </c>
    </row>
    <row r="26" spans="7:16" x14ac:dyDescent="0.2">
      <c r="G26">
        <v>2</v>
      </c>
      <c r="I26" s="5">
        <v>0.76</v>
      </c>
      <c r="K26" s="6">
        <v>0.95</v>
      </c>
      <c r="L26" s="6">
        <v>0.9</v>
      </c>
      <c r="N26" s="6">
        <v>0.85499999999999998</v>
      </c>
    </row>
    <row r="27" spans="7:16" x14ac:dyDescent="0.2">
      <c r="G27">
        <v>3</v>
      </c>
      <c r="I27" s="5">
        <v>0.75</v>
      </c>
      <c r="K27" s="6">
        <v>0.92500000000000004</v>
      </c>
      <c r="L27" s="6">
        <v>0.88</v>
      </c>
      <c r="M27" s="6">
        <v>0.86</v>
      </c>
      <c r="N27" s="6">
        <v>0.83</v>
      </c>
      <c r="P27" s="6">
        <v>0.76500000000000001</v>
      </c>
    </row>
    <row r="28" spans="7:16" x14ac:dyDescent="0.2">
      <c r="G28">
        <v>4</v>
      </c>
      <c r="I28" s="5">
        <v>0.74</v>
      </c>
      <c r="K28" s="6">
        <v>0.9</v>
      </c>
      <c r="L28" s="6">
        <v>0.85499999999999998</v>
      </c>
      <c r="M28" s="6">
        <v>0.83</v>
      </c>
      <c r="N28" s="6">
        <v>0.81</v>
      </c>
    </row>
    <row r="29" spans="7:16" x14ac:dyDescent="0.2">
      <c r="G29" t="s">
        <v>28</v>
      </c>
      <c r="I29" s="5">
        <v>0.73499999999999999</v>
      </c>
      <c r="K29" s="6"/>
      <c r="L29" s="6">
        <v>0.83</v>
      </c>
      <c r="M29" s="6">
        <v>0.81</v>
      </c>
      <c r="N29" s="6">
        <v>0.79</v>
      </c>
      <c r="O29">
        <v>0.77</v>
      </c>
      <c r="P29" s="6">
        <v>0.74</v>
      </c>
    </row>
    <row r="30" spans="7:16" x14ac:dyDescent="0.2">
      <c r="G30">
        <v>1</v>
      </c>
      <c r="I30" s="5">
        <v>0.72499999999999998</v>
      </c>
      <c r="L30" s="6">
        <v>0.81</v>
      </c>
      <c r="M30" s="6">
        <v>0.79</v>
      </c>
      <c r="N30" s="6">
        <v>0.76500000000000001</v>
      </c>
      <c r="O30">
        <v>0.74</v>
      </c>
      <c r="P30" s="6">
        <v>0.72</v>
      </c>
    </row>
    <row r="31" spans="7:16" x14ac:dyDescent="0.2">
      <c r="G31">
        <v>2</v>
      </c>
      <c r="I31" s="5">
        <v>0.72</v>
      </c>
      <c r="M31" s="6">
        <v>0.76</v>
      </c>
      <c r="N31" s="6">
        <v>0.74</v>
      </c>
      <c r="O31">
        <v>0.72</v>
      </c>
      <c r="P31" s="6">
        <v>0.7</v>
      </c>
    </row>
    <row r="32" spans="7:16" x14ac:dyDescent="0.2">
      <c r="G32">
        <v>3</v>
      </c>
      <c r="I32" s="5">
        <v>0.71</v>
      </c>
      <c r="M32" s="6">
        <v>0.74</v>
      </c>
      <c r="N32" s="6">
        <v>0.72</v>
      </c>
      <c r="O32">
        <v>0.7</v>
      </c>
      <c r="P32" s="6">
        <v>0.68</v>
      </c>
    </row>
    <row r="33" spans="7:16" x14ac:dyDescent="0.2">
      <c r="G33">
        <v>4</v>
      </c>
      <c r="I33" s="5">
        <v>0.7</v>
      </c>
      <c r="M33" s="6">
        <v>0.72</v>
      </c>
      <c r="N33" s="6">
        <v>0.7</v>
      </c>
      <c r="O33">
        <v>0.68</v>
      </c>
      <c r="P33" s="6">
        <v>0.66</v>
      </c>
    </row>
    <row r="34" spans="7:16" x14ac:dyDescent="0.2">
      <c r="G34">
        <v>6</v>
      </c>
      <c r="I34" s="5">
        <v>0.69</v>
      </c>
      <c r="M34" s="6">
        <v>0.69</v>
      </c>
      <c r="N34" s="6">
        <v>0.67500000000000004</v>
      </c>
      <c r="O34">
        <v>0.66</v>
      </c>
      <c r="P34" s="6">
        <v>0.64</v>
      </c>
    </row>
    <row r="35" spans="7:16" x14ac:dyDescent="0.2">
      <c r="G35" t="s">
        <v>29</v>
      </c>
      <c r="I35" s="5">
        <v>0.68</v>
      </c>
      <c r="N35" s="6">
        <v>0.65</v>
      </c>
      <c r="O35">
        <v>0.63</v>
      </c>
      <c r="P35" s="6">
        <v>0.62</v>
      </c>
    </row>
    <row r="36" spans="7:16" x14ac:dyDescent="0.2">
      <c r="G36">
        <v>2</v>
      </c>
      <c r="I36" s="5">
        <v>0.67500000000000004</v>
      </c>
      <c r="N36" s="6">
        <v>0.63</v>
      </c>
      <c r="O36">
        <v>0.61</v>
      </c>
      <c r="P36" s="6">
        <v>0.59499999999999997</v>
      </c>
    </row>
    <row r="37" spans="7:16" x14ac:dyDescent="0.2">
      <c r="G37">
        <v>3</v>
      </c>
      <c r="I37" s="5">
        <v>0.67</v>
      </c>
      <c r="N37" s="6">
        <v>0.61</v>
      </c>
      <c r="O37">
        <v>0.59</v>
      </c>
    </row>
    <row r="38" spans="7:16" x14ac:dyDescent="0.2">
      <c r="G38">
        <v>4</v>
      </c>
      <c r="I38" s="5">
        <v>0.66500000000000004</v>
      </c>
    </row>
    <row r="39" spans="7:16" x14ac:dyDescent="0.2">
      <c r="G39">
        <v>5</v>
      </c>
      <c r="I39" s="5">
        <v>0.66</v>
      </c>
    </row>
    <row r="40" spans="7:16" x14ac:dyDescent="0.2">
      <c r="G40">
        <v>6</v>
      </c>
      <c r="I40" s="5">
        <v>0.65</v>
      </c>
    </row>
    <row r="41" spans="7:16" x14ac:dyDescent="0.2">
      <c r="G41" t="s">
        <v>30</v>
      </c>
      <c r="I41" s="5">
        <v>0.64</v>
      </c>
    </row>
    <row r="42" spans="7:16" x14ac:dyDescent="0.2">
      <c r="G42">
        <v>3</v>
      </c>
      <c r="I42" s="5">
        <v>0.63</v>
      </c>
    </row>
    <row r="43" spans="7:16" x14ac:dyDescent="0.2">
      <c r="G43">
        <v>4</v>
      </c>
      <c r="I43" s="5">
        <v>0.62</v>
      </c>
    </row>
    <row r="44" spans="7:16" x14ac:dyDescent="0.2">
      <c r="G44">
        <v>5</v>
      </c>
      <c r="I44" s="5">
        <v>0.61</v>
      </c>
    </row>
    <row r="45" spans="7:16" x14ac:dyDescent="0.2">
      <c r="G45">
        <v>6</v>
      </c>
      <c r="I45" s="5">
        <v>0.6</v>
      </c>
    </row>
    <row r="46" spans="7:16" x14ac:dyDescent="0.2">
      <c r="G46" t="s">
        <v>31</v>
      </c>
      <c r="I46" s="5">
        <v>0.59499999999999997</v>
      </c>
    </row>
    <row r="47" spans="7:16" x14ac:dyDescent="0.2">
      <c r="G47">
        <v>3</v>
      </c>
      <c r="I47" s="5">
        <v>0.59</v>
      </c>
    </row>
    <row r="48" spans="7:16" x14ac:dyDescent="0.2">
      <c r="G48">
        <v>4</v>
      </c>
      <c r="I48" s="5">
        <v>0.58499999999999996</v>
      </c>
    </row>
    <row r="49" spans="7:26" x14ac:dyDescent="0.2">
      <c r="G49">
        <v>5</v>
      </c>
      <c r="I49" s="5">
        <v>0.56999999999999995</v>
      </c>
    </row>
    <row r="50" spans="7:26" x14ac:dyDescent="0.2">
      <c r="G50">
        <v>6</v>
      </c>
      <c r="I50" s="5">
        <v>0.55000000000000004</v>
      </c>
      <c r="U50" s="11"/>
      <c r="Z50" s="11"/>
    </row>
    <row r="51" spans="7:26" ht="16" thickBot="1" x14ac:dyDescent="0.25">
      <c r="G51" t="s">
        <v>32</v>
      </c>
      <c r="U51" s="11"/>
      <c r="Z51" s="11"/>
    </row>
    <row r="52" spans="7:26" ht="16" thickBot="1" x14ac:dyDescent="0.25">
      <c r="G52">
        <v>4</v>
      </c>
      <c r="K52" t="s">
        <v>1</v>
      </c>
      <c r="L52" t="s">
        <v>9</v>
      </c>
      <c r="M52" t="s">
        <v>35</v>
      </c>
      <c r="N52" t="s">
        <v>8</v>
      </c>
      <c r="O52" t="s">
        <v>12</v>
      </c>
      <c r="Q52" s="9" t="str" cm="1">
        <f t="array" ref="Q52:Q59">_xlfn._xlws.SORT(_xlfn.UNIQUE(Table1[INTENT]))</f>
        <v>HEAVY</v>
      </c>
      <c r="R52" s="9" cm="1">
        <f t="array" ref="R52:R55">_xlfn._xlws.SORT(_xlfn.UNIQUE(_xlfn._xlws.FILTER(Table1[REPS],Table1[INTENT]='RELATIVE INTENSITY CHART'!D5," ")))</f>
        <v>3</v>
      </c>
      <c r="S52" s="10" cm="1">
        <f t="array" ref="S52:S53">_xlfn._xlws.SORT(_xlfn.UNIQUE(_xlfn._xlws.FILTER(Table1[PERCENTAGE],(Table1[INTENT]='RELATIVE INTENSITY CHART'!D5)*(Table1[REPS]='RELATIVE INTENSITY CHART'!E5)," ")))</f>
        <v>0.72</v>
      </c>
      <c r="T52" s="9" t="str" cm="1">
        <f t="array" ref="T52:T54">_xlfn._xlws.SORT(_xlfn.UNIQUE(_xlfn._xlws.FILTER(Table1[VOLUME],(Table1[INTENT]='RELATIVE INTENSITY CHART'!D5)*(Table1[REPS]='RELATIVE INTENSITY CHART'!E5)*(Table1[PERCENTAGE]='RELATIVE INTENSITY CHART'!F5)," ")))</f>
        <v>HIGH</v>
      </c>
      <c r="U52" s="11"/>
      <c r="V52" s="9" t="str" cm="1">
        <f t="array" ref="V52:V59">_xlfn._xlws.SORT(_xlfn.UNIQUE(Table1[INTENT]))</f>
        <v>HEAVY</v>
      </c>
      <c r="W52" s="9" cm="1">
        <f t="array" ref="W52:W55">_xlfn._xlws.SORT(_xlfn.UNIQUE(_xlfn._xlws.FILTER(Table1[REPS],Table1[INTENT]='RELATIVE INTENSITY CHART'!D7," ")))</f>
        <v>3</v>
      </c>
      <c r="X52" s="10" cm="1">
        <f t="array" ref="X52:X53">_xlfn._xlws.SORT(_xlfn.UNIQUE(_xlfn._xlws.FILTER(Table1[PERCENTAGE],(Table1[INTENT]='RELATIVE INTENSITY CHART'!D7)*(Table1[REPS]='RELATIVE INTENSITY CHART'!E7)," ")))</f>
        <v>0.66</v>
      </c>
      <c r="Y52" s="9" t="str" cm="1">
        <f t="array" ref="Y52:Y54">_xlfn._xlws.SORT(_xlfn.UNIQUE(_xlfn._xlws.FILTER(Table1[VOLUME],(Table1[INTENT]='RELATIVE INTENSITY CHART'!D7)*(Table1[REPS]='RELATIVE INTENSITY CHART'!E7)*(Table1[PERCENTAGE]='RELATIVE INTENSITY CHART'!F7)," ")))</f>
        <v>HIGH</v>
      </c>
      <c r="Z52" s="11"/>
    </row>
    <row r="53" spans="7:26" x14ac:dyDescent="0.2">
      <c r="G53">
        <v>5</v>
      </c>
      <c r="H53" s="6"/>
      <c r="I53" s="6"/>
      <c r="K53" t="s">
        <v>25</v>
      </c>
      <c r="L53">
        <v>1</v>
      </c>
      <c r="M53" s="6">
        <v>1</v>
      </c>
      <c r="N53" s="6" t="s">
        <v>11</v>
      </c>
      <c r="O53">
        <v>1</v>
      </c>
      <c r="P53" s="6"/>
      <c r="Q53" s="6" t="str">
        <v>LIGHT</v>
      </c>
      <c r="R53">
        <v>4</v>
      </c>
      <c r="S53" s="6">
        <v>0.74</v>
      </c>
      <c r="T53" t="str">
        <v>LOW</v>
      </c>
      <c r="U53" s="11"/>
      <c r="V53" t="str">
        <v>LIGHT</v>
      </c>
      <c r="W53">
        <v>4</v>
      </c>
      <c r="X53" s="6">
        <v>0.68</v>
      </c>
      <c r="Y53" t="str">
        <v>LOW</v>
      </c>
      <c r="Z53" s="11"/>
    </row>
    <row r="54" spans="7:26" x14ac:dyDescent="0.2">
      <c r="G54">
        <v>6</v>
      </c>
      <c r="K54" t="s">
        <v>25</v>
      </c>
      <c r="L54">
        <v>2</v>
      </c>
      <c r="M54" s="6">
        <v>0.95</v>
      </c>
      <c r="N54" s="6" t="s">
        <v>11</v>
      </c>
      <c r="O54">
        <v>1</v>
      </c>
      <c r="P54" s="6"/>
      <c r="Q54" t="str">
        <v>MAXIMAL</v>
      </c>
      <c r="R54">
        <v>5</v>
      </c>
      <c r="T54" t="str">
        <v>OPTIMAL</v>
      </c>
      <c r="U54" s="11"/>
      <c r="V54" t="str">
        <v>MAXIMAL</v>
      </c>
      <c r="W54">
        <v>5</v>
      </c>
      <c r="Y54" t="str">
        <v>OPTIMAL</v>
      </c>
      <c r="Z54" s="11"/>
    </row>
    <row r="55" spans="7:26" x14ac:dyDescent="0.2">
      <c r="G55" t="s">
        <v>33</v>
      </c>
      <c r="H55" s="6"/>
      <c r="I55" s="6"/>
      <c r="K55" t="s">
        <v>25</v>
      </c>
      <c r="L55">
        <v>3</v>
      </c>
      <c r="M55" s="6">
        <v>0.92500000000000004</v>
      </c>
      <c r="N55" s="6" t="s">
        <v>11</v>
      </c>
      <c r="O55">
        <v>1</v>
      </c>
      <c r="P55" s="6"/>
      <c r="Q55" t="str">
        <v>MEDIUM</v>
      </c>
      <c r="R55">
        <v>6</v>
      </c>
      <c r="V55" t="str">
        <v>MEDIUM</v>
      </c>
      <c r="W55">
        <v>6</v>
      </c>
    </row>
    <row r="56" spans="7:26" x14ac:dyDescent="0.2">
      <c r="G56">
        <v>4</v>
      </c>
      <c r="K56" t="s">
        <v>25</v>
      </c>
      <c r="L56">
        <v>4</v>
      </c>
      <c r="M56" s="6">
        <v>0.9</v>
      </c>
      <c r="N56" s="6" t="s">
        <v>11</v>
      </c>
      <c r="O56">
        <v>1</v>
      </c>
      <c r="P56" s="6"/>
      <c r="Q56" s="6" t="str">
        <v>MEDIUMHEAVY</v>
      </c>
      <c r="V56" t="str">
        <v>MEDIUMHEAVY</v>
      </c>
    </row>
    <row r="57" spans="7:26" x14ac:dyDescent="0.2">
      <c r="G57">
        <v>5</v>
      </c>
      <c r="H57" s="6"/>
      <c r="I57" s="6"/>
      <c r="K57" t="s">
        <v>25</v>
      </c>
      <c r="L57">
        <v>5</v>
      </c>
      <c r="M57" s="6">
        <v>0.875</v>
      </c>
      <c r="N57" s="6" t="s">
        <v>11</v>
      </c>
      <c r="O57">
        <v>1</v>
      </c>
      <c r="P57" s="6"/>
      <c r="Q57" t="str">
        <v>MEDIUMLIGHT</v>
      </c>
      <c r="V57" t="str">
        <v>MEDIUMLIGHT</v>
      </c>
    </row>
    <row r="58" spans="7:26" x14ac:dyDescent="0.2">
      <c r="K58" t="s">
        <v>25</v>
      </c>
      <c r="L58">
        <v>6</v>
      </c>
      <c r="M58" s="6">
        <v>0.85</v>
      </c>
      <c r="N58" s="6" t="s">
        <v>11</v>
      </c>
      <c r="O58">
        <v>1</v>
      </c>
      <c r="P58" s="6"/>
      <c r="Q58" s="6" t="str">
        <v>VERYHEAVY</v>
      </c>
      <c r="V58" t="str">
        <v>VERYHEAVY</v>
      </c>
    </row>
    <row r="59" spans="7:26" x14ac:dyDescent="0.2">
      <c r="H59" s="6"/>
      <c r="I59" s="6"/>
      <c r="K59" t="s">
        <v>13</v>
      </c>
      <c r="L59">
        <v>1</v>
      </c>
      <c r="M59" s="6">
        <v>0.97499999999999998</v>
      </c>
      <c r="N59" s="6" t="s">
        <v>11</v>
      </c>
      <c r="O59">
        <v>10</v>
      </c>
      <c r="P59" s="6"/>
      <c r="Q59" s="6" t="str">
        <v>VERYLIGHT</v>
      </c>
      <c r="V59" t="str">
        <v>VERYLIGHT</v>
      </c>
    </row>
    <row r="60" spans="7:26" x14ac:dyDescent="0.2">
      <c r="K60" t="s">
        <v>13</v>
      </c>
      <c r="L60">
        <v>1</v>
      </c>
      <c r="M60" s="6">
        <v>0.97499999999999998</v>
      </c>
      <c r="N60" s="6" t="s">
        <v>36</v>
      </c>
      <c r="O60">
        <v>7</v>
      </c>
      <c r="P60" s="6"/>
      <c r="Q60" s="6"/>
    </row>
    <row r="61" spans="7:26" x14ac:dyDescent="0.2">
      <c r="H61" s="6"/>
      <c r="I61" s="6"/>
      <c r="K61" t="s">
        <v>13</v>
      </c>
      <c r="L61">
        <v>1</v>
      </c>
      <c r="M61" s="6">
        <v>0.97499999999999998</v>
      </c>
      <c r="N61" s="6" t="s">
        <v>10</v>
      </c>
      <c r="O61">
        <v>4</v>
      </c>
      <c r="P61" s="6"/>
      <c r="Q61" s="6"/>
    </row>
    <row r="62" spans="7:26" x14ac:dyDescent="0.2">
      <c r="K62" t="s">
        <v>13</v>
      </c>
      <c r="L62">
        <v>1</v>
      </c>
      <c r="M62" s="6">
        <v>0.95</v>
      </c>
      <c r="N62" s="6" t="s">
        <v>11</v>
      </c>
      <c r="O62">
        <v>10</v>
      </c>
      <c r="P62" s="6"/>
      <c r="Q62" s="6"/>
    </row>
    <row r="63" spans="7:26" x14ac:dyDescent="0.2">
      <c r="H63" s="6"/>
      <c r="I63" s="6"/>
      <c r="K63" t="s">
        <v>13</v>
      </c>
      <c r="L63">
        <v>1</v>
      </c>
      <c r="M63" s="6">
        <v>0.95</v>
      </c>
      <c r="N63" s="6" t="s">
        <v>36</v>
      </c>
      <c r="O63">
        <v>7</v>
      </c>
      <c r="P63" s="6"/>
      <c r="Q63" s="6"/>
    </row>
    <row r="64" spans="7:26" x14ac:dyDescent="0.2">
      <c r="K64" t="s">
        <v>13</v>
      </c>
      <c r="L64">
        <v>1</v>
      </c>
      <c r="M64" s="6">
        <v>0.95</v>
      </c>
      <c r="N64" s="6" t="s">
        <v>10</v>
      </c>
      <c r="O64">
        <v>4</v>
      </c>
      <c r="P64" s="6"/>
      <c r="Q64" s="6"/>
    </row>
    <row r="65" spans="8:17" x14ac:dyDescent="0.2">
      <c r="H65" s="6"/>
      <c r="I65" s="6"/>
      <c r="K65" t="s">
        <v>13</v>
      </c>
      <c r="L65">
        <v>2</v>
      </c>
      <c r="M65" s="6">
        <v>0.92500000000000004</v>
      </c>
      <c r="N65" s="6" t="s">
        <v>11</v>
      </c>
      <c r="O65">
        <v>5</v>
      </c>
      <c r="P65" s="6"/>
      <c r="Q65" s="6"/>
    </row>
    <row r="66" spans="8:17" x14ac:dyDescent="0.2">
      <c r="H66" s="6"/>
      <c r="I66" s="6"/>
      <c r="K66" t="s">
        <v>13</v>
      </c>
      <c r="L66">
        <v>2</v>
      </c>
      <c r="M66" s="6">
        <v>0.92500000000000004</v>
      </c>
      <c r="N66" s="6" t="s">
        <v>36</v>
      </c>
      <c r="O66">
        <v>4</v>
      </c>
      <c r="P66" s="6"/>
      <c r="Q66" s="6"/>
    </row>
    <row r="67" spans="8:17" x14ac:dyDescent="0.2">
      <c r="K67" t="s">
        <v>13</v>
      </c>
      <c r="L67">
        <v>2</v>
      </c>
      <c r="M67" s="6">
        <v>0.92500000000000004</v>
      </c>
      <c r="N67" s="6" t="s">
        <v>10</v>
      </c>
      <c r="O67">
        <v>2</v>
      </c>
    </row>
    <row r="68" spans="8:17" x14ac:dyDescent="0.2">
      <c r="H68" s="6"/>
      <c r="I68" s="6"/>
      <c r="K68" t="s">
        <v>13</v>
      </c>
      <c r="L68">
        <v>2</v>
      </c>
      <c r="M68" s="6">
        <v>0.9</v>
      </c>
      <c r="N68" s="6" t="s">
        <v>11</v>
      </c>
      <c r="O68">
        <v>5</v>
      </c>
    </row>
    <row r="69" spans="8:17" x14ac:dyDescent="0.2">
      <c r="H69" s="6"/>
      <c r="I69" s="6"/>
      <c r="K69" t="s">
        <v>13</v>
      </c>
      <c r="L69">
        <v>2</v>
      </c>
      <c r="M69" s="6">
        <v>0.9</v>
      </c>
      <c r="N69" s="6" t="s">
        <v>36</v>
      </c>
      <c r="O69">
        <v>4</v>
      </c>
    </row>
    <row r="70" spans="8:17" x14ac:dyDescent="0.2">
      <c r="K70" t="s">
        <v>13</v>
      </c>
      <c r="L70">
        <v>2</v>
      </c>
      <c r="M70" s="6">
        <v>0.9</v>
      </c>
      <c r="N70" s="6" t="s">
        <v>10</v>
      </c>
      <c r="O70">
        <v>2</v>
      </c>
    </row>
    <row r="71" spans="8:17" x14ac:dyDescent="0.2">
      <c r="H71" s="6"/>
      <c r="I71" s="6"/>
      <c r="K71" t="s">
        <v>13</v>
      </c>
      <c r="L71">
        <v>3</v>
      </c>
      <c r="M71" s="6">
        <v>0.88</v>
      </c>
      <c r="N71" s="6" t="s">
        <v>11</v>
      </c>
      <c r="O71">
        <v>6</v>
      </c>
    </row>
    <row r="72" spans="8:17" x14ac:dyDescent="0.2">
      <c r="K72" t="s">
        <v>13</v>
      </c>
      <c r="L72">
        <v>3</v>
      </c>
      <c r="M72" s="6">
        <v>0.88</v>
      </c>
      <c r="N72" s="6" t="s">
        <v>36</v>
      </c>
      <c r="O72">
        <v>5</v>
      </c>
    </row>
    <row r="73" spans="8:17" x14ac:dyDescent="0.2">
      <c r="H73" s="6"/>
      <c r="I73" s="6"/>
      <c r="K73" t="s">
        <v>13</v>
      </c>
      <c r="L73">
        <v>3</v>
      </c>
      <c r="M73" s="6">
        <v>0.88</v>
      </c>
      <c r="N73" s="6" t="s">
        <v>10</v>
      </c>
      <c r="O73">
        <v>4</v>
      </c>
    </row>
    <row r="74" spans="8:17" x14ac:dyDescent="0.2">
      <c r="H74" s="6"/>
      <c r="I74" s="6"/>
      <c r="K74" t="s">
        <v>13</v>
      </c>
      <c r="L74">
        <v>4</v>
      </c>
      <c r="M74" s="6">
        <v>0.88</v>
      </c>
      <c r="N74" s="6" t="s">
        <v>11</v>
      </c>
      <c r="O74">
        <v>5</v>
      </c>
    </row>
    <row r="75" spans="8:17" x14ac:dyDescent="0.2">
      <c r="K75" t="s">
        <v>13</v>
      </c>
      <c r="L75">
        <v>4</v>
      </c>
      <c r="M75" s="6">
        <v>0.88</v>
      </c>
      <c r="N75" s="6" t="s">
        <v>36</v>
      </c>
      <c r="O75">
        <v>4</v>
      </c>
    </row>
    <row r="76" spans="8:17" x14ac:dyDescent="0.2">
      <c r="H76" s="6"/>
      <c r="I76" s="6"/>
      <c r="K76" t="s">
        <v>13</v>
      </c>
      <c r="L76">
        <v>4</v>
      </c>
      <c r="M76" s="6">
        <v>0.88</v>
      </c>
      <c r="N76" s="6" t="s">
        <v>10</v>
      </c>
      <c r="O76">
        <v>3</v>
      </c>
    </row>
    <row r="77" spans="8:17" x14ac:dyDescent="0.2">
      <c r="H77" s="6"/>
      <c r="I77" s="6"/>
      <c r="K77" t="s">
        <v>13</v>
      </c>
      <c r="L77">
        <v>4</v>
      </c>
      <c r="M77" s="6">
        <v>0.85499999999999998</v>
      </c>
      <c r="N77" s="6" t="s">
        <v>11</v>
      </c>
      <c r="O77">
        <v>5</v>
      </c>
    </row>
    <row r="78" spans="8:17" x14ac:dyDescent="0.2">
      <c r="K78" t="s">
        <v>13</v>
      </c>
      <c r="L78">
        <v>4</v>
      </c>
      <c r="M78" s="6">
        <v>0.85499999999999998</v>
      </c>
      <c r="N78" s="6" t="s">
        <v>36</v>
      </c>
      <c r="O78">
        <v>4</v>
      </c>
    </row>
    <row r="79" spans="8:17" x14ac:dyDescent="0.2">
      <c r="H79" s="6"/>
      <c r="I79" s="6"/>
      <c r="K79" t="s">
        <v>13</v>
      </c>
      <c r="L79">
        <v>4</v>
      </c>
      <c r="M79" s="6">
        <v>0.85499999999999998</v>
      </c>
      <c r="N79" s="6" t="s">
        <v>10</v>
      </c>
      <c r="O79">
        <v>3</v>
      </c>
    </row>
    <row r="80" spans="8:17" x14ac:dyDescent="0.2">
      <c r="H80" s="6"/>
      <c r="I80" s="6"/>
      <c r="K80" t="s">
        <v>3</v>
      </c>
      <c r="L80">
        <v>1</v>
      </c>
      <c r="M80" s="6">
        <v>0.92500000000000004</v>
      </c>
      <c r="N80" s="6" t="s">
        <v>11</v>
      </c>
      <c r="O80">
        <v>10</v>
      </c>
    </row>
    <row r="81" spans="8:15" x14ac:dyDescent="0.2">
      <c r="K81" t="s">
        <v>3</v>
      </c>
      <c r="L81">
        <v>1</v>
      </c>
      <c r="M81" s="6">
        <v>0.92500000000000004</v>
      </c>
      <c r="N81" s="6" t="s">
        <v>36</v>
      </c>
      <c r="O81">
        <v>7</v>
      </c>
    </row>
    <row r="82" spans="8:15" x14ac:dyDescent="0.2">
      <c r="H82" s="6"/>
      <c r="I82" s="6"/>
      <c r="K82" t="s">
        <v>3</v>
      </c>
      <c r="L82">
        <v>1</v>
      </c>
      <c r="M82" s="6">
        <v>0.92500000000000004</v>
      </c>
      <c r="N82" s="6" t="s">
        <v>10</v>
      </c>
      <c r="O82">
        <v>4</v>
      </c>
    </row>
    <row r="83" spans="8:15" x14ac:dyDescent="0.2">
      <c r="H83" s="6"/>
      <c r="I83" s="6"/>
      <c r="K83" t="s">
        <v>3</v>
      </c>
      <c r="L83">
        <v>1</v>
      </c>
      <c r="M83" s="6">
        <v>0.9</v>
      </c>
      <c r="N83" s="6" t="s">
        <v>11</v>
      </c>
      <c r="O83">
        <v>10</v>
      </c>
    </row>
    <row r="84" spans="8:15" x14ac:dyDescent="0.2">
      <c r="K84" t="s">
        <v>3</v>
      </c>
      <c r="L84">
        <v>1</v>
      </c>
      <c r="M84" s="6">
        <v>0.9</v>
      </c>
      <c r="N84" s="6" t="s">
        <v>36</v>
      </c>
      <c r="O84">
        <v>7</v>
      </c>
    </row>
    <row r="85" spans="8:15" x14ac:dyDescent="0.2">
      <c r="H85" s="6"/>
      <c r="I85" s="6"/>
      <c r="K85" t="s">
        <v>3</v>
      </c>
      <c r="L85">
        <v>1</v>
      </c>
      <c r="M85" s="6">
        <v>0.9</v>
      </c>
      <c r="N85" s="6" t="s">
        <v>10</v>
      </c>
      <c r="O85">
        <v>4</v>
      </c>
    </row>
    <row r="86" spans="8:15" x14ac:dyDescent="0.2">
      <c r="H86" s="6"/>
      <c r="I86" s="6"/>
      <c r="K86" t="s">
        <v>3</v>
      </c>
      <c r="L86">
        <v>2</v>
      </c>
      <c r="M86" s="6">
        <v>0.88</v>
      </c>
      <c r="N86" s="6" t="s">
        <v>11</v>
      </c>
      <c r="O86">
        <v>10</v>
      </c>
    </row>
    <row r="87" spans="8:15" x14ac:dyDescent="0.2">
      <c r="K87" t="s">
        <v>3</v>
      </c>
      <c r="L87">
        <v>2</v>
      </c>
      <c r="M87" s="6">
        <v>0.88</v>
      </c>
      <c r="N87" s="6" t="s">
        <v>36</v>
      </c>
      <c r="O87">
        <v>8</v>
      </c>
    </row>
    <row r="88" spans="8:15" x14ac:dyDescent="0.2">
      <c r="H88" s="6"/>
      <c r="I88" s="6"/>
      <c r="K88" t="s">
        <v>3</v>
      </c>
      <c r="L88">
        <v>2</v>
      </c>
      <c r="M88" s="6">
        <v>0.88</v>
      </c>
      <c r="N88" s="6" t="s">
        <v>10</v>
      </c>
      <c r="O88">
        <v>5</v>
      </c>
    </row>
    <row r="89" spans="8:15" x14ac:dyDescent="0.2">
      <c r="K89" t="s">
        <v>3</v>
      </c>
      <c r="L89">
        <v>2</v>
      </c>
      <c r="M89" s="6">
        <v>0.85499999999999998</v>
      </c>
      <c r="N89" s="6" t="s">
        <v>11</v>
      </c>
      <c r="O89">
        <v>10</v>
      </c>
    </row>
    <row r="90" spans="8:15" x14ac:dyDescent="0.2">
      <c r="H90" s="6"/>
      <c r="I90" s="6"/>
      <c r="K90" t="s">
        <v>3</v>
      </c>
      <c r="L90">
        <v>2</v>
      </c>
      <c r="M90" s="6">
        <v>0.85499999999999998</v>
      </c>
      <c r="N90" s="6" t="s">
        <v>36</v>
      </c>
      <c r="O90">
        <v>8</v>
      </c>
    </row>
    <row r="91" spans="8:15" x14ac:dyDescent="0.2">
      <c r="H91" s="6"/>
      <c r="I91" s="6"/>
      <c r="K91" t="s">
        <v>3</v>
      </c>
      <c r="L91">
        <v>2</v>
      </c>
      <c r="M91" s="6">
        <v>0.85499999999999998</v>
      </c>
      <c r="N91" s="6" t="s">
        <v>10</v>
      </c>
      <c r="O91">
        <v>5</v>
      </c>
    </row>
    <row r="92" spans="8:15" x14ac:dyDescent="0.2">
      <c r="K92" t="s">
        <v>3</v>
      </c>
      <c r="L92">
        <v>3</v>
      </c>
      <c r="M92" s="6">
        <v>0.86</v>
      </c>
      <c r="N92" s="6" t="s">
        <v>11</v>
      </c>
      <c r="O92">
        <v>6</v>
      </c>
    </row>
    <row r="93" spans="8:15" x14ac:dyDescent="0.2">
      <c r="H93" s="6"/>
      <c r="I93" s="6"/>
      <c r="K93" t="s">
        <v>3</v>
      </c>
      <c r="L93">
        <v>3</v>
      </c>
      <c r="M93" s="6">
        <v>0.86</v>
      </c>
      <c r="N93" s="6" t="s">
        <v>36</v>
      </c>
      <c r="O93">
        <v>5</v>
      </c>
    </row>
    <row r="94" spans="8:15" x14ac:dyDescent="0.2">
      <c r="H94" s="6"/>
      <c r="I94" s="6"/>
      <c r="K94" t="s">
        <v>3</v>
      </c>
      <c r="L94">
        <v>3</v>
      </c>
      <c r="M94" s="6">
        <v>0.86</v>
      </c>
      <c r="N94" s="6" t="s">
        <v>10</v>
      </c>
      <c r="O94">
        <v>4</v>
      </c>
    </row>
    <row r="95" spans="8:15" x14ac:dyDescent="0.2">
      <c r="K95" t="s">
        <v>3</v>
      </c>
      <c r="L95">
        <v>3</v>
      </c>
      <c r="M95" s="6">
        <v>0.83</v>
      </c>
      <c r="N95" s="6" t="s">
        <v>11</v>
      </c>
      <c r="O95">
        <v>6</v>
      </c>
    </row>
    <row r="96" spans="8:15" x14ac:dyDescent="0.2">
      <c r="H96" s="6"/>
      <c r="I96" s="6"/>
      <c r="K96" t="s">
        <v>3</v>
      </c>
      <c r="L96">
        <v>3</v>
      </c>
      <c r="M96" s="6">
        <v>0.83</v>
      </c>
      <c r="N96" s="6" t="s">
        <v>36</v>
      </c>
      <c r="O96">
        <v>5</v>
      </c>
    </row>
    <row r="97" spans="8:15" x14ac:dyDescent="0.2">
      <c r="H97" s="6"/>
      <c r="I97" s="6"/>
      <c r="K97" t="s">
        <v>3</v>
      </c>
      <c r="L97">
        <v>3</v>
      </c>
      <c r="M97" s="6">
        <v>0.83</v>
      </c>
      <c r="N97" s="6" t="s">
        <v>10</v>
      </c>
      <c r="O97">
        <v>4</v>
      </c>
    </row>
    <row r="98" spans="8:15" x14ac:dyDescent="0.2">
      <c r="K98" t="s">
        <v>3</v>
      </c>
      <c r="L98">
        <v>4</v>
      </c>
      <c r="M98" s="6">
        <v>0.83</v>
      </c>
      <c r="N98" s="6" t="s">
        <v>11</v>
      </c>
      <c r="O98">
        <v>5</v>
      </c>
    </row>
    <row r="99" spans="8:15" x14ac:dyDescent="0.2">
      <c r="H99" s="6"/>
      <c r="I99" s="6"/>
      <c r="K99" t="s">
        <v>3</v>
      </c>
      <c r="L99">
        <v>4</v>
      </c>
      <c r="M99" s="6">
        <v>0.83</v>
      </c>
      <c r="N99" s="6" t="s">
        <v>36</v>
      </c>
      <c r="O99">
        <v>4</v>
      </c>
    </row>
    <row r="100" spans="8:15" x14ac:dyDescent="0.2">
      <c r="H100" s="6"/>
      <c r="I100" s="6"/>
      <c r="K100" t="s">
        <v>3</v>
      </c>
      <c r="L100">
        <v>4</v>
      </c>
      <c r="M100" s="6">
        <v>0.83</v>
      </c>
      <c r="N100" s="6" t="s">
        <v>10</v>
      </c>
      <c r="O100">
        <v>3</v>
      </c>
    </row>
    <row r="101" spans="8:15" x14ac:dyDescent="0.2">
      <c r="K101" t="s">
        <v>3</v>
      </c>
      <c r="L101">
        <v>4</v>
      </c>
      <c r="M101" s="6">
        <v>0.81</v>
      </c>
      <c r="N101" s="6" t="s">
        <v>11</v>
      </c>
      <c r="O101">
        <v>5</v>
      </c>
    </row>
    <row r="102" spans="8:15" x14ac:dyDescent="0.2">
      <c r="H102" s="6"/>
      <c r="I102" s="6"/>
      <c r="K102" t="s">
        <v>3</v>
      </c>
      <c r="L102">
        <v>4</v>
      </c>
      <c r="M102" s="6">
        <v>0.81</v>
      </c>
      <c r="N102" s="6" t="s">
        <v>36</v>
      </c>
      <c r="O102">
        <v>4</v>
      </c>
    </row>
    <row r="103" spans="8:15" x14ac:dyDescent="0.2">
      <c r="H103" s="6"/>
      <c r="I103" s="6"/>
      <c r="K103" t="s">
        <v>3</v>
      </c>
      <c r="L103">
        <v>4</v>
      </c>
      <c r="M103" s="6">
        <v>0.81</v>
      </c>
      <c r="N103" s="6" t="s">
        <v>10</v>
      </c>
      <c r="O103">
        <v>3</v>
      </c>
    </row>
    <row r="104" spans="8:15" x14ac:dyDescent="0.2">
      <c r="K104" t="s">
        <v>3</v>
      </c>
      <c r="L104">
        <v>6</v>
      </c>
      <c r="M104" s="6">
        <v>0.76500000000000001</v>
      </c>
      <c r="N104" s="6" t="s">
        <v>11</v>
      </c>
      <c r="O104">
        <v>4</v>
      </c>
    </row>
    <row r="105" spans="8:15" x14ac:dyDescent="0.2">
      <c r="H105" s="6"/>
      <c r="I105" s="6"/>
      <c r="K105" t="s">
        <v>3</v>
      </c>
      <c r="L105">
        <v>6</v>
      </c>
      <c r="M105" s="6">
        <v>0.76500000000000001</v>
      </c>
      <c r="N105" s="6" t="s">
        <v>36</v>
      </c>
      <c r="O105">
        <v>3</v>
      </c>
    </row>
    <row r="106" spans="8:15" x14ac:dyDescent="0.2">
      <c r="H106" s="6"/>
      <c r="I106" s="6"/>
      <c r="K106" t="s">
        <v>3</v>
      </c>
      <c r="L106">
        <v>6</v>
      </c>
      <c r="M106" s="6">
        <v>0.76500000000000001</v>
      </c>
      <c r="N106" s="6" t="s">
        <v>10</v>
      </c>
      <c r="O106">
        <v>2</v>
      </c>
    </row>
    <row r="107" spans="8:15" x14ac:dyDescent="0.2">
      <c r="K107" t="s">
        <v>14</v>
      </c>
      <c r="L107">
        <v>2</v>
      </c>
      <c r="M107" s="6">
        <v>0.83</v>
      </c>
      <c r="N107" s="6" t="s">
        <v>11</v>
      </c>
      <c r="O107">
        <v>10</v>
      </c>
    </row>
    <row r="108" spans="8:15" x14ac:dyDescent="0.2">
      <c r="H108" s="6"/>
      <c r="I108" s="6"/>
      <c r="K108" t="s">
        <v>14</v>
      </c>
      <c r="L108">
        <v>2</v>
      </c>
      <c r="M108" s="6">
        <v>0.83</v>
      </c>
      <c r="N108" s="6" t="s">
        <v>36</v>
      </c>
      <c r="O108">
        <v>8</v>
      </c>
    </row>
    <row r="109" spans="8:15" x14ac:dyDescent="0.2">
      <c r="H109" s="6"/>
      <c r="I109" s="6"/>
      <c r="K109" t="s">
        <v>14</v>
      </c>
      <c r="L109">
        <v>2</v>
      </c>
      <c r="M109" s="6">
        <v>0.83</v>
      </c>
      <c r="N109" s="6" t="s">
        <v>10</v>
      </c>
      <c r="O109">
        <v>5</v>
      </c>
    </row>
    <row r="110" spans="8:15" x14ac:dyDescent="0.2">
      <c r="K110" t="s">
        <v>14</v>
      </c>
      <c r="L110">
        <v>2</v>
      </c>
      <c r="M110" s="6">
        <v>0.81</v>
      </c>
      <c r="N110" s="6" t="s">
        <v>11</v>
      </c>
      <c r="O110">
        <v>10</v>
      </c>
    </row>
    <row r="111" spans="8:15" x14ac:dyDescent="0.2">
      <c r="H111" s="6"/>
      <c r="I111" s="6"/>
      <c r="K111" t="s">
        <v>14</v>
      </c>
      <c r="L111">
        <v>2</v>
      </c>
      <c r="M111" s="6">
        <v>0.81</v>
      </c>
      <c r="N111" s="6" t="s">
        <v>36</v>
      </c>
      <c r="O111">
        <v>8</v>
      </c>
    </row>
    <row r="112" spans="8:15" x14ac:dyDescent="0.2">
      <c r="H112" s="6"/>
      <c r="I112" s="6"/>
      <c r="K112" t="s">
        <v>14</v>
      </c>
      <c r="L112">
        <v>2</v>
      </c>
      <c r="M112" s="6">
        <v>0.81</v>
      </c>
      <c r="N112" s="6" t="s">
        <v>10</v>
      </c>
      <c r="O112">
        <v>5</v>
      </c>
    </row>
    <row r="113" spans="8:15" x14ac:dyDescent="0.2">
      <c r="K113" t="s">
        <v>14</v>
      </c>
      <c r="L113">
        <v>3</v>
      </c>
      <c r="M113" s="6">
        <v>0.81</v>
      </c>
      <c r="N113" s="6" t="s">
        <v>11</v>
      </c>
      <c r="O113">
        <v>6</v>
      </c>
    </row>
    <row r="114" spans="8:15" x14ac:dyDescent="0.2">
      <c r="H114" s="6"/>
      <c r="I114" s="6"/>
      <c r="K114" t="s">
        <v>14</v>
      </c>
      <c r="L114">
        <v>3</v>
      </c>
      <c r="M114" s="6">
        <v>0.81</v>
      </c>
      <c r="N114" s="6" t="s">
        <v>36</v>
      </c>
      <c r="O114">
        <v>5</v>
      </c>
    </row>
    <row r="115" spans="8:15" x14ac:dyDescent="0.2">
      <c r="H115" s="6"/>
      <c r="I115" s="6"/>
      <c r="K115" t="s">
        <v>14</v>
      </c>
      <c r="L115">
        <v>3</v>
      </c>
      <c r="M115" s="6">
        <v>0.81</v>
      </c>
      <c r="N115" s="6" t="s">
        <v>10</v>
      </c>
      <c r="O115">
        <v>4</v>
      </c>
    </row>
    <row r="116" spans="8:15" x14ac:dyDescent="0.2">
      <c r="K116" t="s">
        <v>14</v>
      </c>
      <c r="L116">
        <v>3</v>
      </c>
      <c r="M116" s="6">
        <v>0.79</v>
      </c>
      <c r="N116" s="6" t="s">
        <v>11</v>
      </c>
      <c r="O116">
        <v>6</v>
      </c>
    </row>
    <row r="117" spans="8:15" x14ac:dyDescent="0.2">
      <c r="H117" s="6"/>
      <c r="I117" s="6"/>
      <c r="K117" t="s">
        <v>14</v>
      </c>
      <c r="L117">
        <v>3</v>
      </c>
      <c r="M117" s="6">
        <v>0.79</v>
      </c>
      <c r="N117" s="6" t="s">
        <v>36</v>
      </c>
      <c r="O117">
        <v>5</v>
      </c>
    </row>
    <row r="118" spans="8:15" x14ac:dyDescent="0.2">
      <c r="H118" s="6"/>
      <c r="I118" s="6"/>
      <c r="K118" t="s">
        <v>14</v>
      </c>
      <c r="L118">
        <v>3</v>
      </c>
      <c r="M118" s="6">
        <v>0.79</v>
      </c>
      <c r="N118" s="6" t="s">
        <v>10</v>
      </c>
      <c r="O118">
        <v>4</v>
      </c>
    </row>
    <row r="119" spans="8:15" x14ac:dyDescent="0.2">
      <c r="K119" t="s">
        <v>14</v>
      </c>
      <c r="L119">
        <v>4</v>
      </c>
      <c r="M119" s="6">
        <v>0.79</v>
      </c>
      <c r="N119" s="6" t="s">
        <v>11</v>
      </c>
      <c r="O119">
        <v>5</v>
      </c>
    </row>
    <row r="120" spans="8:15" x14ac:dyDescent="0.2">
      <c r="H120" s="6"/>
      <c r="I120" s="6"/>
      <c r="K120" t="s">
        <v>14</v>
      </c>
      <c r="L120">
        <v>4</v>
      </c>
      <c r="M120" s="6">
        <v>0.79</v>
      </c>
      <c r="N120" s="6" t="s">
        <v>36</v>
      </c>
      <c r="O120">
        <v>4</v>
      </c>
    </row>
    <row r="121" spans="8:15" x14ac:dyDescent="0.2">
      <c r="H121" s="6"/>
      <c r="I121" s="6"/>
      <c r="K121" t="s">
        <v>14</v>
      </c>
      <c r="L121">
        <v>4</v>
      </c>
      <c r="M121" s="6">
        <v>0.79</v>
      </c>
      <c r="N121" s="6" t="s">
        <v>10</v>
      </c>
      <c r="O121">
        <v>3</v>
      </c>
    </row>
    <row r="122" spans="8:15" x14ac:dyDescent="0.2">
      <c r="K122" t="s">
        <v>14</v>
      </c>
      <c r="L122">
        <v>4</v>
      </c>
      <c r="M122" s="6">
        <v>0.76500000000000001</v>
      </c>
      <c r="N122" s="6" t="s">
        <v>11</v>
      </c>
      <c r="O122">
        <v>6</v>
      </c>
    </row>
    <row r="123" spans="8:15" x14ac:dyDescent="0.2">
      <c r="H123" s="6"/>
      <c r="I123" s="6"/>
      <c r="K123" t="s">
        <v>14</v>
      </c>
      <c r="L123">
        <v>4</v>
      </c>
      <c r="M123" s="6">
        <v>0.76500000000000001</v>
      </c>
      <c r="N123" s="6" t="s">
        <v>36</v>
      </c>
      <c r="O123">
        <v>5</v>
      </c>
    </row>
    <row r="124" spans="8:15" x14ac:dyDescent="0.2">
      <c r="H124" s="6"/>
      <c r="I124" s="6"/>
      <c r="K124" t="s">
        <v>14</v>
      </c>
      <c r="L124">
        <v>4</v>
      </c>
      <c r="M124" s="6">
        <v>0.76500000000000001</v>
      </c>
      <c r="N124" s="6" t="s">
        <v>10</v>
      </c>
      <c r="O124">
        <v>3</v>
      </c>
    </row>
    <row r="125" spans="8:15" x14ac:dyDescent="0.2">
      <c r="K125" t="s">
        <v>14</v>
      </c>
      <c r="L125">
        <v>5</v>
      </c>
      <c r="M125" s="6">
        <v>0.77</v>
      </c>
      <c r="N125" s="6" t="s">
        <v>36</v>
      </c>
      <c r="O125">
        <v>4</v>
      </c>
    </row>
    <row r="126" spans="8:15" x14ac:dyDescent="0.2">
      <c r="H126" s="6"/>
      <c r="I126" s="6"/>
      <c r="K126" t="s">
        <v>14</v>
      </c>
      <c r="L126">
        <v>5</v>
      </c>
      <c r="M126" s="6">
        <v>0.77</v>
      </c>
      <c r="N126" s="6" t="s">
        <v>10</v>
      </c>
      <c r="O126">
        <v>3</v>
      </c>
    </row>
    <row r="127" spans="8:15" x14ac:dyDescent="0.2">
      <c r="H127" s="6"/>
      <c r="I127" s="6"/>
      <c r="K127" t="s">
        <v>14</v>
      </c>
      <c r="L127">
        <v>5</v>
      </c>
      <c r="M127" s="6">
        <v>0.74</v>
      </c>
      <c r="N127" s="6" t="s">
        <v>36</v>
      </c>
      <c r="O127">
        <v>4</v>
      </c>
    </row>
    <row r="128" spans="8:15" x14ac:dyDescent="0.2">
      <c r="K128" t="s">
        <v>14</v>
      </c>
      <c r="L128">
        <v>5</v>
      </c>
      <c r="M128" s="6">
        <v>0.74</v>
      </c>
      <c r="N128" s="6" t="s">
        <v>10</v>
      </c>
      <c r="O128">
        <v>3</v>
      </c>
    </row>
    <row r="129" spans="8:15" x14ac:dyDescent="0.2">
      <c r="H129" s="6"/>
      <c r="I129" s="6"/>
      <c r="K129" t="s">
        <v>14</v>
      </c>
      <c r="L129">
        <v>6</v>
      </c>
      <c r="M129" s="6">
        <v>0.74</v>
      </c>
      <c r="N129" s="6" t="s">
        <v>11</v>
      </c>
      <c r="O129">
        <v>4</v>
      </c>
    </row>
    <row r="130" spans="8:15" x14ac:dyDescent="0.2">
      <c r="H130" s="6"/>
      <c r="I130" s="6"/>
      <c r="K130" t="s">
        <v>14</v>
      </c>
      <c r="L130">
        <v>6</v>
      </c>
      <c r="M130" s="6">
        <v>0.74</v>
      </c>
      <c r="N130" s="6" t="s">
        <v>36</v>
      </c>
      <c r="O130">
        <v>3</v>
      </c>
    </row>
    <row r="131" spans="8:15" x14ac:dyDescent="0.2">
      <c r="K131" t="s">
        <v>14</v>
      </c>
      <c r="L131">
        <v>6</v>
      </c>
      <c r="M131" s="6">
        <v>0.74</v>
      </c>
      <c r="N131" s="6" t="s">
        <v>10</v>
      </c>
      <c r="O131">
        <v>2</v>
      </c>
    </row>
    <row r="132" spans="8:15" x14ac:dyDescent="0.2">
      <c r="H132" s="6"/>
      <c r="I132" s="6"/>
      <c r="K132" t="s">
        <v>14</v>
      </c>
      <c r="L132">
        <v>6</v>
      </c>
      <c r="M132" s="6">
        <v>0.72</v>
      </c>
      <c r="N132" s="6" t="s">
        <v>11</v>
      </c>
      <c r="O132">
        <v>4</v>
      </c>
    </row>
    <row r="133" spans="8:15" x14ac:dyDescent="0.2">
      <c r="H133" s="6"/>
      <c r="I133" s="6"/>
      <c r="K133" t="s">
        <v>14</v>
      </c>
      <c r="L133">
        <v>6</v>
      </c>
      <c r="M133" s="6">
        <v>0.72</v>
      </c>
      <c r="N133" s="6" t="s">
        <v>36</v>
      </c>
      <c r="O133">
        <v>3</v>
      </c>
    </row>
    <row r="134" spans="8:15" x14ac:dyDescent="0.2">
      <c r="K134" t="s">
        <v>14</v>
      </c>
      <c r="L134">
        <v>6</v>
      </c>
      <c r="M134" s="6">
        <v>0.72</v>
      </c>
      <c r="N134" s="6" t="s">
        <v>10</v>
      </c>
      <c r="O134">
        <v>2</v>
      </c>
    </row>
    <row r="135" spans="8:15" x14ac:dyDescent="0.2">
      <c r="H135" s="6"/>
      <c r="I135" s="6"/>
      <c r="K135" t="s">
        <v>4</v>
      </c>
      <c r="L135">
        <v>3</v>
      </c>
      <c r="M135" s="6">
        <v>0.76</v>
      </c>
      <c r="N135" s="6" t="s">
        <v>11</v>
      </c>
      <c r="O135">
        <v>8</v>
      </c>
    </row>
    <row r="136" spans="8:15" x14ac:dyDescent="0.2">
      <c r="H136" s="6"/>
      <c r="I136" s="6"/>
      <c r="K136" t="s">
        <v>4</v>
      </c>
      <c r="L136">
        <v>3</v>
      </c>
      <c r="M136" s="6">
        <v>0.76</v>
      </c>
      <c r="N136" s="6" t="s">
        <v>36</v>
      </c>
      <c r="O136">
        <v>6</v>
      </c>
    </row>
    <row r="137" spans="8:15" x14ac:dyDescent="0.2">
      <c r="K137" t="s">
        <v>4</v>
      </c>
      <c r="L137">
        <v>3</v>
      </c>
      <c r="M137" s="6">
        <v>0.76</v>
      </c>
      <c r="N137" s="6" t="s">
        <v>10</v>
      </c>
      <c r="O137">
        <v>4</v>
      </c>
    </row>
    <row r="138" spans="8:15" x14ac:dyDescent="0.2">
      <c r="H138" s="6"/>
      <c r="I138" s="6"/>
      <c r="K138" t="s">
        <v>4</v>
      </c>
      <c r="L138">
        <v>3</v>
      </c>
      <c r="M138" s="6">
        <v>0.74</v>
      </c>
      <c r="N138" s="6" t="s">
        <v>11</v>
      </c>
      <c r="O138">
        <v>8</v>
      </c>
    </row>
    <row r="139" spans="8:15" x14ac:dyDescent="0.2">
      <c r="K139" t="s">
        <v>4</v>
      </c>
      <c r="L139">
        <v>3</v>
      </c>
      <c r="M139" s="6">
        <v>0.74</v>
      </c>
      <c r="N139" s="6" t="s">
        <v>36</v>
      </c>
      <c r="O139">
        <v>6</v>
      </c>
    </row>
    <row r="140" spans="8:15" x14ac:dyDescent="0.2">
      <c r="H140" s="6"/>
      <c r="I140" s="6"/>
      <c r="K140" t="s">
        <v>4</v>
      </c>
      <c r="L140">
        <v>3</v>
      </c>
      <c r="M140" s="6">
        <v>0.74</v>
      </c>
      <c r="N140" s="6" t="s">
        <v>10</v>
      </c>
      <c r="O140">
        <v>4</v>
      </c>
    </row>
    <row r="141" spans="8:15" x14ac:dyDescent="0.2">
      <c r="K141" t="s">
        <v>4</v>
      </c>
      <c r="L141">
        <v>4</v>
      </c>
      <c r="M141" s="6">
        <v>0.74</v>
      </c>
      <c r="N141" s="6" t="s">
        <v>11</v>
      </c>
      <c r="O141">
        <v>6</v>
      </c>
    </row>
    <row r="142" spans="8:15" x14ac:dyDescent="0.2">
      <c r="K142" t="s">
        <v>4</v>
      </c>
      <c r="L142">
        <v>4</v>
      </c>
      <c r="M142" s="6">
        <v>0.74</v>
      </c>
      <c r="N142" s="6" t="s">
        <v>36</v>
      </c>
      <c r="O142">
        <v>5</v>
      </c>
    </row>
    <row r="143" spans="8:15" x14ac:dyDescent="0.2">
      <c r="K143" t="s">
        <v>4</v>
      </c>
      <c r="L143">
        <v>4</v>
      </c>
      <c r="M143" s="6">
        <v>0.74</v>
      </c>
      <c r="N143" s="6" t="s">
        <v>10</v>
      </c>
      <c r="O143">
        <v>3</v>
      </c>
    </row>
    <row r="144" spans="8:15" x14ac:dyDescent="0.2">
      <c r="K144" t="s">
        <v>4</v>
      </c>
      <c r="L144">
        <v>4</v>
      </c>
      <c r="M144" s="6">
        <v>0.72</v>
      </c>
      <c r="N144" s="6" t="s">
        <v>11</v>
      </c>
      <c r="O144">
        <v>6</v>
      </c>
    </row>
    <row r="145" spans="11:15" x14ac:dyDescent="0.2">
      <c r="K145" t="s">
        <v>4</v>
      </c>
      <c r="L145">
        <v>4</v>
      </c>
      <c r="M145" s="6">
        <v>0.72</v>
      </c>
      <c r="N145" s="6" t="s">
        <v>36</v>
      </c>
      <c r="O145">
        <v>5</v>
      </c>
    </row>
    <row r="146" spans="11:15" x14ac:dyDescent="0.2">
      <c r="K146" t="s">
        <v>4</v>
      </c>
      <c r="L146">
        <v>4</v>
      </c>
      <c r="M146" s="6">
        <v>0.72</v>
      </c>
      <c r="N146" s="6" t="s">
        <v>10</v>
      </c>
      <c r="O146">
        <v>3</v>
      </c>
    </row>
    <row r="147" spans="11:15" x14ac:dyDescent="0.2">
      <c r="K147" t="s">
        <v>4</v>
      </c>
      <c r="L147">
        <v>5</v>
      </c>
      <c r="M147" s="6">
        <v>0.72</v>
      </c>
      <c r="N147" s="6" t="s">
        <v>36</v>
      </c>
      <c r="O147">
        <v>4</v>
      </c>
    </row>
    <row r="148" spans="11:15" x14ac:dyDescent="0.2">
      <c r="K148" t="s">
        <v>4</v>
      </c>
      <c r="L148">
        <v>5</v>
      </c>
      <c r="M148" s="6">
        <v>0.72</v>
      </c>
      <c r="N148" s="6" t="s">
        <v>10</v>
      </c>
      <c r="O148">
        <v>3</v>
      </c>
    </row>
    <row r="149" spans="11:15" x14ac:dyDescent="0.2">
      <c r="K149" t="s">
        <v>4</v>
      </c>
      <c r="L149">
        <v>5</v>
      </c>
      <c r="M149" s="6">
        <v>0.7</v>
      </c>
      <c r="N149" s="6" t="s">
        <v>36</v>
      </c>
      <c r="O149">
        <v>4</v>
      </c>
    </row>
    <row r="150" spans="11:15" x14ac:dyDescent="0.2">
      <c r="K150" t="s">
        <v>4</v>
      </c>
      <c r="L150">
        <v>5</v>
      </c>
      <c r="M150" s="6">
        <v>0.7</v>
      </c>
      <c r="N150" s="6" t="s">
        <v>10</v>
      </c>
      <c r="O150">
        <v>3</v>
      </c>
    </row>
    <row r="151" spans="11:15" x14ac:dyDescent="0.2">
      <c r="K151" t="s">
        <v>4</v>
      </c>
      <c r="L151">
        <v>6</v>
      </c>
      <c r="M151" s="6">
        <v>0.7</v>
      </c>
      <c r="N151" s="6" t="s">
        <v>11</v>
      </c>
      <c r="O151">
        <v>4</v>
      </c>
    </row>
    <row r="152" spans="11:15" x14ac:dyDescent="0.2">
      <c r="K152" t="s">
        <v>4</v>
      </c>
      <c r="L152">
        <v>6</v>
      </c>
      <c r="M152" s="6">
        <v>0.7</v>
      </c>
      <c r="N152" s="6" t="s">
        <v>36</v>
      </c>
      <c r="O152">
        <v>3</v>
      </c>
    </row>
    <row r="153" spans="11:15" x14ac:dyDescent="0.2">
      <c r="K153" t="s">
        <v>4</v>
      </c>
      <c r="L153">
        <v>6</v>
      </c>
      <c r="M153" s="6">
        <v>0.7</v>
      </c>
      <c r="N153" s="6" t="s">
        <v>10</v>
      </c>
      <c r="O153">
        <v>2</v>
      </c>
    </row>
    <row r="154" spans="11:15" x14ac:dyDescent="0.2">
      <c r="K154" t="s">
        <v>4</v>
      </c>
      <c r="L154">
        <v>6</v>
      </c>
      <c r="M154" s="6">
        <v>0.68</v>
      </c>
      <c r="N154" s="6" t="s">
        <v>11</v>
      </c>
      <c r="O154">
        <v>5</v>
      </c>
    </row>
    <row r="155" spans="11:15" x14ac:dyDescent="0.2">
      <c r="K155" t="s">
        <v>4</v>
      </c>
      <c r="L155">
        <v>6</v>
      </c>
      <c r="M155" s="6">
        <v>0.68</v>
      </c>
      <c r="N155" s="6" t="s">
        <v>36</v>
      </c>
      <c r="O155">
        <v>4</v>
      </c>
    </row>
    <row r="156" spans="11:15" x14ac:dyDescent="0.2">
      <c r="K156" t="s">
        <v>4</v>
      </c>
      <c r="L156">
        <v>6</v>
      </c>
      <c r="M156" s="6">
        <v>0.68</v>
      </c>
      <c r="N156" s="6" t="s">
        <v>10</v>
      </c>
      <c r="O156">
        <v>3</v>
      </c>
    </row>
    <row r="157" spans="11:15" x14ac:dyDescent="0.2">
      <c r="K157" t="s">
        <v>15</v>
      </c>
      <c r="L157">
        <v>3</v>
      </c>
      <c r="M157" s="6">
        <v>0.72</v>
      </c>
      <c r="N157" s="6" t="s">
        <v>11</v>
      </c>
      <c r="O157">
        <v>8</v>
      </c>
    </row>
    <row r="158" spans="11:15" x14ac:dyDescent="0.2">
      <c r="K158" t="s">
        <v>15</v>
      </c>
      <c r="L158">
        <v>3</v>
      </c>
      <c r="M158" s="6">
        <v>0.72</v>
      </c>
      <c r="N158" s="6" t="s">
        <v>36</v>
      </c>
      <c r="O158">
        <v>6</v>
      </c>
    </row>
    <row r="159" spans="11:15" x14ac:dyDescent="0.2">
      <c r="K159" t="s">
        <v>15</v>
      </c>
      <c r="L159">
        <v>3</v>
      </c>
      <c r="M159" s="6">
        <v>0.72</v>
      </c>
      <c r="N159" s="6" t="s">
        <v>10</v>
      </c>
      <c r="O159">
        <v>4</v>
      </c>
    </row>
    <row r="160" spans="11:15" x14ac:dyDescent="0.2">
      <c r="K160" t="s">
        <v>15</v>
      </c>
      <c r="L160">
        <v>3</v>
      </c>
      <c r="M160" s="6">
        <v>0.69</v>
      </c>
      <c r="N160" s="6" t="s">
        <v>11</v>
      </c>
      <c r="O160">
        <v>8</v>
      </c>
    </row>
    <row r="161" spans="11:15" x14ac:dyDescent="0.2">
      <c r="K161" t="s">
        <v>15</v>
      </c>
      <c r="L161">
        <v>3</v>
      </c>
      <c r="M161" s="6">
        <v>0.69</v>
      </c>
      <c r="N161" s="6" t="s">
        <v>36</v>
      </c>
      <c r="O161">
        <v>6</v>
      </c>
    </row>
    <row r="162" spans="11:15" x14ac:dyDescent="0.2">
      <c r="K162" t="s">
        <v>15</v>
      </c>
      <c r="L162">
        <v>3</v>
      </c>
      <c r="M162" s="6">
        <v>0.69</v>
      </c>
      <c r="N162" s="6" t="s">
        <v>10</v>
      </c>
      <c r="O162">
        <v>4</v>
      </c>
    </row>
    <row r="163" spans="11:15" x14ac:dyDescent="0.2">
      <c r="K163" t="s">
        <v>15</v>
      </c>
      <c r="L163">
        <v>4</v>
      </c>
      <c r="M163" s="6">
        <v>0.7</v>
      </c>
      <c r="N163" s="6" t="s">
        <v>11</v>
      </c>
      <c r="O163">
        <v>6</v>
      </c>
    </row>
    <row r="164" spans="11:15" x14ac:dyDescent="0.2">
      <c r="K164" t="s">
        <v>15</v>
      </c>
      <c r="L164">
        <v>4</v>
      </c>
      <c r="M164" s="6">
        <v>0.7</v>
      </c>
      <c r="N164" s="6" t="s">
        <v>36</v>
      </c>
      <c r="O164">
        <v>5</v>
      </c>
    </row>
    <row r="165" spans="11:15" x14ac:dyDescent="0.2">
      <c r="K165" t="s">
        <v>15</v>
      </c>
      <c r="L165">
        <v>4</v>
      </c>
      <c r="M165" s="6">
        <v>0.7</v>
      </c>
      <c r="N165" s="6" t="s">
        <v>10</v>
      </c>
      <c r="O165">
        <v>3</v>
      </c>
    </row>
    <row r="166" spans="11:15" x14ac:dyDescent="0.2">
      <c r="K166" t="s">
        <v>15</v>
      </c>
      <c r="L166">
        <v>4</v>
      </c>
      <c r="M166" s="6">
        <v>0.67500000000000004</v>
      </c>
      <c r="N166" s="6" t="s">
        <v>36</v>
      </c>
      <c r="O166">
        <v>6</v>
      </c>
    </row>
    <row r="167" spans="11:15" x14ac:dyDescent="0.2">
      <c r="K167" t="s">
        <v>15</v>
      </c>
      <c r="L167">
        <v>4</v>
      </c>
      <c r="M167" s="6">
        <v>0.67500000000000004</v>
      </c>
      <c r="N167" s="6" t="s">
        <v>10</v>
      </c>
      <c r="O167">
        <v>5</v>
      </c>
    </row>
    <row r="168" spans="11:15" x14ac:dyDescent="0.2">
      <c r="K168" t="s">
        <v>15</v>
      </c>
      <c r="L168">
        <v>5</v>
      </c>
      <c r="M168" s="6">
        <v>0.68</v>
      </c>
      <c r="N168" s="6" t="s">
        <v>11</v>
      </c>
      <c r="O168">
        <v>6</v>
      </c>
    </row>
    <row r="169" spans="11:15" x14ac:dyDescent="0.2">
      <c r="K169" t="s">
        <v>15</v>
      </c>
      <c r="L169">
        <v>5</v>
      </c>
      <c r="M169" s="6">
        <v>0.68</v>
      </c>
      <c r="N169" s="6" t="s">
        <v>36</v>
      </c>
      <c r="O169">
        <v>5</v>
      </c>
    </row>
    <row r="170" spans="11:15" x14ac:dyDescent="0.2">
      <c r="K170" t="s">
        <v>15</v>
      </c>
      <c r="L170">
        <v>5</v>
      </c>
      <c r="M170" s="6">
        <v>0.68</v>
      </c>
      <c r="N170" s="6" t="s">
        <v>10</v>
      </c>
      <c r="O170">
        <v>4</v>
      </c>
    </row>
    <row r="171" spans="11:15" x14ac:dyDescent="0.2">
      <c r="K171" t="s">
        <v>15</v>
      </c>
      <c r="L171">
        <v>5</v>
      </c>
      <c r="M171" s="6">
        <v>0.66</v>
      </c>
      <c r="N171" s="6" t="s">
        <v>11</v>
      </c>
      <c r="O171">
        <v>6</v>
      </c>
    </row>
    <row r="172" spans="11:15" x14ac:dyDescent="0.2">
      <c r="K172" t="s">
        <v>15</v>
      </c>
      <c r="L172">
        <v>5</v>
      </c>
      <c r="M172" s="6">
        <v>0.66</v>
      </c>
      <c r="N172" s="6" t="s">
        <v>36</v>
      </c>
      <c r="O172">
        <v>5</v>
      </c>
    </row>
    <row r="173" spans="11:15" x14ac:dyDescent="0.2">
      <c r="K173" t="s">
        <v>15</v>
      </c>
      <c r="L173">
        <v>5</v>
      </c>
      <c r="M173" s="6">
        <v>0.66</v>
      </c>
      <c r="N173" s="6" t="s">
        <v>10</v>
      </c>
      <c r="O173">
        <v>4</v>
      </c>
    </row>
    <row r="174" spans="11:15" x14ac:dyDescent="0.2">
      <c r="K174" t="s">
        <v>15</v>
      </c>
      <c r="L174">
        <v>6</v>
      </c>
      <c r="M174" s="6">
        <v>0.66</v>
      </c>
      <c r="N174" s="6" t="s">
        <v>11</v>
      </c>
      <c r="O174">
        <v>5</v>
      </c>
    </row>
    <row r="175" spans="11:15" x14ac:dyDescent="0.2">
      <c r="K175" t="s">
        <v>15</v>
      </c>
      <c r="L175">
        <v>6</v>
      </c>
      <c r="M175" s="6">
        <v>0.66</v>
      </c>
      <c r="N175" s="6" t="s">
        <v>36</v>
      </c>
      <c r="O175">
        <v>4</v>
      </c>
    </row>
    <row r="176" spans="11:15" x14ac:dyDescent="0.2">
      <c r="K176" t="s">
        <v>15</v>
      </c>
      <c r="L176">
        <v>6</v>
      </c>
      <c r="M176" s="6">
        <v>0.66</v>
      </c>
      <c r="N176" s="6" t="s">
        <v>10</v>
      </c>
      <c r="O176">
        <v>3</v>
      </c>
    </row>
    <row r="177" spans="11:15" x14ac:dyDescent="0.2">
      <c r="K177" t="s">
        <v>15</v>
      </c>
      <c r="L177">
        <v>6</v>
      </c>
      <c r="M177" s="6">
        <v>0.64</v>
      </c>
      <c r="N177" s="6" t="s">
        <v>11</v>
      </c>
      <c r="O177">
        <v>5</v>
      </c>
    </row>
    <row r="178" spans="11:15" x14ac:dyDescent="0.2">
      <c r="K178" t="s">
        <v>15</v>
      </c>
      <c r="L178">
        <v>6</v>
      </c>
      <c r="M178" s="6">
        <v>0.64</v>
      </c>
      <c r="N178" s="6" t="s">
        <v>36</v>
      </c>
      <c r="O178">
        <v>4</v>
      </c>
    </row>
    <row r="179" spans="11:15" x14ac:dyDescent="0.2">
      <c r="K179" t="s">
        <v>15</v>
      </c>
      <c r="L179">
        <v>6</v>
      </c>
      <c r="M179" s="6">
        <v>0.64</v>
      </c>
      <c r="N179" s="6" t="s">
        <v>10</v>
      </c>
      <c r="O179">
        <v>3</v>
      </c>
    </row>
    <row r="180" spans="11:15" x14ac:dyDescent="0.2">
      <c r="K180" t="s">
        <v>5</v>
      </c>
      <c r="L180">
        <v>4</v>
      </c>
      <c r="M180" s="6">
        <v>0.65</v>
      </c>
      <c r="N180" s="6" t="s">
        <v>36</v>
      </c>
      <c r="O180">
        <v>6</v>
      </c>
    </row>
    <row r="181" spans="11:15" x14ac:dyDescent="0.2">
      <c r="K181" t="s">
        <v>5</v>
      </c>
      <c r="L181">
        <v>4</v>
      </c>
      <c r="M181" s="6">
        <v>0.65</v>
      </c>
      <c r="N181" s="6" t="s">
        <v>10</v>
      </c>
      <c r="O181">
        <v>5</v>
      </c>
    </row>
    <row r="182" spans="11:15" x14ac:dyDescent="0.2">
      <c r="K182" t="s">
        <v>5</v>
      </c>
      <c r="L182">
        <v>4</v>
      </c>
      <c r="M182" s="6">
        <v>0.63</v>
      </c>
      <c r="N182" s="6" t="s">
        <v>36</v>
      </c>
      <c r="O182">
        <v>6</v>
      </c>
    </row>
    <row r="183" spans="11:15" x14ac:dyDescent="0.2">
      <c r="K183" t="s">
        <v>5</v>
      </c>
      <c r="L183">
        <v>4</v>
      </c>
      <c r="M183" s="6">
        <v>0.63</v>
      </c>
      <c r="N183" s="6" t="s">
        <v>10</v>
      </c>
      <c r="O183">
        <v>5</v>
      </c>
    </row>
    <row r="184" spans="11:15" x14ac:dyDescent="0.2">
      <c r="K184" t="s">
        <v>5</v>
      </c>
      <c r="L184">
        <v>5</v>
      </c>
      <c r="M184" s="6">
        <v>0.63</v>
      </c>
      <c r="N184" s="6" t="s">
        <v>11</v>
      </c>
      <c r="O184">
        <v>6</v>
      </c>
    </row>
    <row r="185" spans="11:15" x14ac:dyDescent="0.2">
      <c r="K185" t="s">
        <v>5</v>
      </c>
      <c r="L185">
        <v>5</v>
      </c>
      <c r="M185" s="6">
        <v>0.63</v>
      </c>
      <c r="N185" s="6" t="s">
        <v>36</v>
      </c>
      <c r="O185">
        <v>5</v>
      </c>
    </row>
    <row r="186" spans="11:15" x14ac:dyDescent="0.2">
      <c r="K186" t="s">
        <v>5</v>
      </c>
      <c r="L186">
        <v>5</v>
      </c>
      <c r="M186" s="6">
        <v>0.63</v>
      </c>
      <c r="N186" s="6" t="s">
        <v>10</v>
      </c>
      <c r="O186">
        <v>4</v>
      </c>
    </row>
    <row r="187" spans="11:15" x14ac:dyDescent="0.2">
      <c r="K187" t="s">
        <v>5</v>
      </c>
      <c r="L187">
        <v>5</v>
      </c>
      <c r="M187" s="6">
        <v>0.61</v>
      </c>
      <c r="N187" s="6" t="s">
        <v>11</v>
      </c>
      <c r="O187">
        <v>6</v>
      </c>
    </row>
    <row r="188" spans="11:15" x14ac:dyDescent="0.2">
      <c r="K188" t="s">
        <v>5</v>
      </c>
      <c r="L188">
        <v>5</v>
      </c>
      <c r="M188" s="6">
        <v>0.61</v>
      </c>
      <c r="N188" s="6" t="s">
        <v>36</v>
      </c>
      <c r="O188">
        <v>5</v>
      </c>
    </row>
    <row r="189" spans="11:15" x14ac:dyDescent="0.2">
      <c r="K189" t="s">
        <v>5</v>
      </c>
      <c r="L189">
        <v>5</v>
      </c>
      <c r="M189" s="6">
        <v>0.61</v>
      </c>
      <c r="N189" s="6" t="s">
        <v>10</v>
      </c>
      <c r="O189">
        <v>4</v>
      </c>
    </row>
    <row r="190" spans="11:15" x14ac:dyDescent="0.2">
      <c r="K190" t="s">
        <v>5</v>
      </c>
      <c r="L190">
        <v>6</v>
      </c>
      <c r="M190" s="6">
        <v>0.62</v>
      </c>
      <c r="N190" s="6" t="s">
        <v>11</v>
      </c>
      <c r="O190">
        <v>5</v>
      </c>
    </row>
    <row r="191" spans="11:15" x14ac:dyDescent="0.2">
      <c r="K191" t="s">
        <v>5</v>
      </c>
      <c r="L191">
        <v>6</v>
      </c>
      <c r="M191" s="6">
        <v>0.62</v>
      </c>
      <c r="N191" s="6" t="s">
        <v>36</v>
      </c>
      <c r="O191">
        <v>4</v>
      </c>
    </row>
    <row r="192" spans="11:15" x14ac:dyDescent="0.2">
      <c r="K192" t="s">
        <v>5</v>
      </c>
      <c r="L192">
        <v>6</v>
      </c>
      <c r="M192" s="6">
        <v>0.62</v>
      </c>
      <c r="N192" s="6" t="s">
        <v>10</v>
      </c>
      <c r="O192">
        <v>3</v>
      </c>
    </row>
    <row r="193" spans="11:15" x14ac:dyDescent="0.2">
      <c r="K193" t="s">
        <v>5</v>
      </c>
      <c r="L193">
        <v>6</v>
      </c>
      <c r="M193" s="6">
        <v>0.59499999999999997</v>
      </c>
      <c r="N193" s="6" t="s">
        <v>11</v>
      </c>
      <c r="O193">
        <v>5</v>
      </c>
    </row>
    <row r="194" spans="11:15" x14ac:dyDescent="0.2">
      <c r="K194" t="s">
        <v>5</v>
      </c>
      <c r="L194">
        <v>6</v>
      </c>
      <c r="M194" s="6">
        <v>0.59499999999999997</v>
      </c>
      <c r="N194" s="6" t="s">
        <v>36</v>
      </c>
      <c r="O194">
        <v>4</v>
      </c>
    </row>
    <row r="195" spans="11:15" x14ac:dyDescent="0.2">
      <c r="K195" t="s">
        <v>5</v>
      </c>
      <c r="L195">
        <v>6</v>
      </c>
      <c r="M195" s="6">
        <v>0.59499999999999997</v>
      </c>
      <c r="N195" s="6" t="s">
        <v>10</v>
      </c>
      <c r="O195">
        <v>3</v>
      </c>
    </row>
    <row r="196" spans="11:15" x14ac:dyDescent="0.2">
      <c r="K196" t="s">
        <v>16</v>
      </c>
      <c r="L196">
        <v>4</v>
      </c>
      <c r="M196" s="6">
        <v>0.61</v>
      </c>
      <c r="N196" s="6" t="s">
        <v>36</v>
      </c>
      <c r="O196">
        <v>6</v>
      </c>
    </row>
    <row r="197" spans="11:15" x14ac:dyDescent="0.2">
      <c r="K197" t="s">
        <v>16</v>
      </c>
      <c r="L197">
        <v>4</v>
      </c>
      <c r="M197" s="6">
        <v>0.61</v>
      </c>
      <c r="N197" s="6" t="s">
        <v>10</v>
      </c>
      <c r="O197">
        <v>5</v>
      </c>
    </row>
    <row r="198" spans="11:15" x14ac:dyDescent="0.2">
      <c r="K198" t="s">
        <v>16</v>
      </c>
      <c r="L198">
        <v>5</v>
      </c>
      <c r="M198" s="6">
        <v>0.59</v>
      </c>
      <c r="N198" s="6" t="s">
        <v>11</v>
      </c>
      <c r="O198">
        <v>6</v>
      </c>
    </row>
    <row r="199" spans="11:15" x14ac:dyDescent="0.2">
      <c r="K199" t="s">
        <v>16</v>
      </c>
      <c r="L199">
        <v>5</v>
      </c>
      <c r="M199" s="6">
        <v>0.59</v>
      </c>
      <c r="N199" s="6" t="s">
        <v>36</v>
      </c>
      <c r="O199">
        <v>5</v>
      </c>
    </row>
    <row r="200" spans="11:15" x14ac:dyDescent="0.2">
      <c r="K200" t="s">
        <v>16</v>
      </c>
      <c r="L200">
        <v>5</v>
      </c>
      <c r="M200" s="6">
        <v>0.59</v>
      </c>
      <c r="N200" s="6" t="s">
        <v>10</v>
      </c>
      <c r="O200">
        <v>4</v>
      </c>
    </row>
  </sheetData>
  <pageMargins left="0.7" right="0.7" top="0.75" bottom="0.75" header="0.3" footer="0.3"/>
  <pageSetup orientation="portrait" r:id="rId1"/>
  <drawing r:id="rId2"/>
  <tableParts count="6">
    <tablePart r:id="rId3"/>
    <tablePart r:id="rId4"/>
    <tablePart r:id="rId5"/>
    <tablePart r:id="rId6"/>
    <tablePart r:id="rId7"/>
    <tablePart r:id="rId8"/>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B66177-57C2-7342-8D07-B2004D55A1F0}">
  <dimension ref="A2:S162"/>
  <sheetViews>
    <sheetView tabSelected="1" workbookViewId="0"/>
  </sheetViews>
  <sheetFormatPr baseColWidth="10" defaultRowHeight="15" x14ac:dyDescent="0.2"/>
  <cols>
    <col min="1" max="1" width="13" customWidth="1"/>
    <col min="2" max="2" width="12.6640625" bestFit="1" customWidth="1"/>
    <col min="6" max="6" width="10.83203125" style="17"/>
    <col min="10" max="10" width="11.5" style="27" bestFit="1" customWidth="1"/>
    <col min="11" max="11" width="12.6640625" bestFit="1" customWidth="1"/>
  </cols>
  <sheetData>
    <row r="2" spans="1:19" x14ac:dyDescent="0.2">
      <c r="B2" s="25" t="s">
        <v>1</v>
      </c>
      <c r="C2" s="30" t="s">
        <v>9</v>
      </c>
      <c r="D2" s="30" t="s">
        <v>35</v>
      </c>
      <c r="E2" s="26" t="s">
        <v>8</v>
      </c>
      <c r="F2" s="32" t="s">
        <v>12</v>
      </c>
    </row>
    <row r="3" spans="1:19" x14ac:dyDescent="0.2">
      <c r="A3" t="s">
        <v>39</v>
      </c>
      <c r="B3" s="15" t="s">
        <v>4</v>
      </c>
      <c r="C3" s="34">
        <v>4</v>
      </c>
      <c r="D3" s="35">
        <v>0.74</v>
      </c>
      <c r="E3" s="15" t="s">
        <v>10</v>
      </c>
      <c r="F3" s="33" cm="1">
        <f t="array" ref="F3">IF(OR(ISBLANK(B3),ISBLANK(C3),ISBLANK(D3),ISBLANK(E3)),"",TRANSPOSE(_xlfn._xlws.FILTER(Table18[SETS],(Table18[INTENT]=B3)*(Table18[REPS]=C3)*(Table18[PERCENTAGE]=D3)*(Table18[VOLUME]=E3))))</f>
        <v>3</v>
      </c>
      <c r="J3" s="28" t="s">
        <v>44</v>
      </c>
      <c r="K3" s="29" cm="1">
        <f t="array" ref="K3:L3">IF(OR(ISBLANK(B3),ISBLANK(C3)),"",TRANSPOSE(_xlfn._xlws.SORT(_xlfn.UNIQUE(_xlfn._xlws.FILTER(Table18[PERCENTAGE],(Table18[INTENT]=B3)*(Table18[REPS]=C3))))))</f>
        <v>0.72</v>
      </c>
      <c r="L3" s="29">
        <v>0.74</v>
      </c>
      <c r="P3" s="28" t="s">
        <v>45</v>
      </c>
      <c r="Q3" t="str" cm="1">
        <f t="array" ref="Q3:S3">IF(OR(ISBLANK(B3),ISBLANK(C3)),"",TRANSPOSE(_xlfn._xlws.SORT(_xlfn.UNIQUE(_xlfn._xlws.FILTER(Table18[VOLUME],(Table18[INTENT]=B3)*(Table18[REPS]=C3)*(Table18[PERCENTAGE]=D3))))))</f>
        <v>HIGH</v>
      </c>
      <c r="R3" t="str">
        <v>LOW</v>
      </c>
      <c r="S3" t="str">
        <v>OPTIMAL</v>
      </c>
    </row>
    <row r="4" spans="1:19" x14ac:dyDescent="0.2">
      <c r="A4" t="s">
        <v>40</v>
      </c>
      <c r="B4" s="15" t="s">
        <v>5</v>
      </c>
      <c r="C4" s="34">
        <v>5</v>
      </c>
      <c r="D4" s="35">
        <v>0.63</v>
      </c>
      <c r="E4" s="15" t="s">
        <v>10</v>
      </c>
      <c r="F4" s="33" cm="1">
        <f t="array" ref="F4">IF(OR(ISBLANK(B4),ISBLANK(C4),ISBLANK(D4),ISBLANK(E4)),"",TRANSPOSE(_xlfn._xlws.FILTER(Table18[SETS],(Table18[INTENT]=B4)*(Table18[REPS]=C4)*(Table18[PERCENTAGE]=D4)*(Table18[VOLUME]=E4))))</f>
        <v>4</v>
      </c>
      <c r="K4" s="29" cm="1">
        <f t="array" ref="K4:L4">IF(OR(ISBLANK(B4),ISBLANK(C4)),"",TRANSPOSE(_xlfn._xlws.SORT(_xlfn.UNIQUE(_xlfn._xlws.FILTER(Table18[PERCENTAGE],(Table18[INTENT]=B4)*(Table18[REPS]=C4))))))</f>
        <v>0.61</v>
      </c>
      <c r="L4" s="29">
        <v>0.63</v>
      </c>
      <c r="Q4" t="str" cm="1">
        <f t="array" ref="Q4:S4">IF(OR(ISBLANK(B4),ISBLANK(C4)),"",TRANSPOSE(_xlfn._xlws.SORT(_xlfn.UNIQUE(_xlfn._xlws.FILTER(Table18[VOLUME],(Table18[INTENT]=B4)*(Table18[REPS]=C4)*(Table18[PERCENTAGE]=D4))))))</f>
        <v>HIGH</v>
      </c>
      <c r="R4" t="str">
        <v>LOW</v>
      </c>
      <c r="S4" t="str">
        <v>OPTIMAL</v>
      </c>
    </row>
    <row r="5" spans="1:19" x14ac:dyDescent="0.2">
      <c r="A5" t="s">
        <v>41</v>
      </c>
      <c r="B5" s="15" t="s">
        <v>14</v>
      </c>
      <c r="C5" s="34">
        <v>2</v>
      </c>
      <c r="D5" s="35">
        <v>0.83</v>
      </c>
      <c r="E5" s="15" t="s">
        <v>11</v>
      </c>
      <c r="F5" s="33" cm="1">
        <f t="array" ref="F5">IF(OR(ISBLANK(B5),ISBLANK(C5),ISBLANK(D5),ISBLANK(E5)),"",TRANSPOSE(_xlfn._xlws.FILTER(Table18[SETS],(Table18[INTENT]=B5)*(Table18[REPS]=C5)*(Table18[PERCENTAGE]=D5)*(Table18[VOLUME]=E5))))</f>
        <v>10</v>
      </c>
      <c r="K5" s="29" cm="1">
        <f t="array" ref="K5:L5">IF(OR(ISBLANK(B5),ISBLANK(C5)),"",TRANSPOSE(_xlfn._xlws.SORT(_xlfn.UNIQUE(_xlfn._xlws.FILTER(Table18[PERCENTAGE],(Table18[INTENT]=B5)*(Table18[REPS]=C5))))))</f>
        <v>0.81</v>
      </c>
      <c r="L5" s="29">
        <v>0.83</v>
      </c>
      <c r="Q5" t="str" cm="1">
        <f t="array" ref="Q5:S5">IF(OR(ISBLANK(B5),ISBLANK(C5)),"",TRANSPOSE(_xlfn._xlws.SORT(_xlfn.UNIQUE(_xlfn._xlws.FILTER(Table18[VOLUME],(Table18[INTENT]=B5)*(Table18[REPS]=C5)*(Table18[PERCENTAGE]=D5))))))</f>
        <v>HIGH</v>
      </c>
      <c r="R5" t="str">
        <v>LOW</v>
      </c>
      <c r="S5" t="str">
        <v>OPTIMAL</v>
      </c>
    </row>
    <row r="6" spans="1:19" x14ac:dyDescent="0.2">
      <c r="A6" t="s">
        <v>42</v>
      </c>
      <c r="B6" s="15" t="s">
        <v>25</v>
      </c>
      <c r="C6" s="34">
        <v>6</v>
      </c>
      <c r="D6" s="35">
        <v>0.85</v>
      </c>
      <c r="E6" s="15" t="s">
        <v>11</v>
      </c>
      <c r="F6" s="33" cm="1">
        <f t="array" ref="F6">IF(OR(ISBLANK(B6),ISBLANK(C6),ISBLANK(D6),ISBLANK(E6)),"",TRANSPOSE(_xlfn._xlws.FILTER(Table18[SETS],(Table18[INTENT]=B6)*(Table18[REPS]=C6)*(Table18[PERCENTAGE]=D6)*(Table18[VOLUME]=E6))))</f>
        <v>1</v>
      </c>
      <c r="K6" s="29" cm="1">
        <f t="array" ref="K6">IF(OR(ISBLANK(B6),ISBLANK(C6)),"",TRANSPOSE(_xlfn._xlws.SORT(_xlfn.UNIQUE(_xlfn._xlws.FILTER(Table18[PERCENTAGE],(Table18[INTENT]=B6)*Table18[REPS]=C6)))))</f>
        <v>0.85</v>
      </c>
      <c r="L6" s="29"/>
      <c r="Q6" t="str" cm="1">
        <f t="array" ref="Q6">IF(OR(ISBLANK(B6),ISBLANK(C6)),"",TRANSPOSE(_xlfn._xlws.SORT(_xlfn.UNIQUE(_xlfn._xlws.FILTER(Table18[VOLUME],(Table18[INTENT]=B6)*(Table18[REPS]=C6)*(Table18[PERCENTAGE]=D6))))))</f>
        <v>HIGH</v>
      </c>
    </row>
    <row r="7" spans="1:19" x14ac:dyDescent="0.2">
      <c r="A7" t="s">
        <v>43</v>
      </c>
      <c r="B7" s="15" t="s">
        <v>3</v>
      </c>
      <c r="C7" s="34">
        <v>3</v>
      </c>
      <c r="D7" s="35">
        <v>0.86</v>
      </c>
      <c r="E7" s="15" t="s">
        <v>36</v>
      </c>
      <c r="F7" s="33" cm="1">
        <f t="array" ref="F7">IF(OR(ISBLANK(B7),ISBLANK(C7),ISBLANK(D7),ISBLANK(E7)),"",TRANSPOSE(_xlfn._xlws.FILTER(Table18[SETS],(Table18[INTENT]=B7)*(Table18[REPS]=C7)*(Table18[PERCENTAGE]=D7)*(Table18[VOLUME]=E7))))</f>
        <v>5</v>
      </c>
      <c r="K7" s="29" cm="1">
        <f t="array" ref="K7:L7">IF(OR(ISBLANK(B7),ISBLANK(C7)),"",TRANSPOSE(_xlfn._xlws.SORT(_xlfn.UNIQUE(_xlfn._xlws.FILTER(Table18[PERCENTAGE],(Table18[INTENT]=B7)*Table18[REPS]=C7)))))</f>
        <v>0.83</v>
      </c>
      <c r="L7" s="29">
        <v>0.86</v>
      </c>
      <c r="Q7" t="str" cm="1">
        <f t="array" ref="Q7:S7">IF(OR(ISBLANK(B7),ISBLANK(C7)),"",TRANSPOSE(_xlfn._xlws.SORT(_xlfn.UNIQUE(_xlfn._xlws.FILTER(Table18[VOLUME],(Table18[INTENT]=B7)*(Table18[REPS]=C7)*(Table18[PERCENTAGE]=D7))))))</f>
        <v>HIGH</v>
      </c>
      <c r="R7" t="str">
        <v>LOW</v>
      </c>
      <c r="S7" t="str">
        <v>OPTIMAL</v>
      </c>
    </row>
    <row r="14" spans="1:19" x14ac:dyDescent="0.2">
      <c r="B14" t="s">
        <v>1</v>
      </c>
      <c r="C14" s="17" t="s">
        <v>9</v>
      </c>
      <c r="D14" s="17" t="s">
        <v>35</v>
      </c>
      <c r="E14" t="s">
        <v>8</v>
      </c>
      <c r="F14" s="17" t="s">
        <v>12</v>
      </c>
      <c r="J14" s="28" t="s">
        <v>38</v>
      </c>
      <c r="K14" t="str" cm="1">
        <f t="array" ref="K14:K21">_xlfn.UNIQUE(Table18[INTENT])</f>
        <v>MAXIMAL</v>
      </c>
      <c r="L14" cm="1">
        <f t="array" ref="L14:Q14">TRANSPOSE(_xlfn.UNIQUE(_xlfn._xlws.FILTER(Table18[REPS],Table18[INTENT]=K14)))</f>
        <v>1</v>
      </c>
      <c r="M14">
        <v>2</v>
      </c>
      <c r="N14">
        <v>3</v>
      </c>
      <c r="O14">
        <v>4</v>
      </c>
      <c r="P14">
        <v>5</v>
      </c>
      <c r="Q14">
        <v>6</v>
      </c>
    </row>
    <row r="15" spans="1:19" x14ac:dyDescent="0.2">
      <c r="B15" t="s">
        <v>25</v>
      </c>
      <c r="C15" s="17">
        <v>1</v>
      </c>
      <c r="D15" s="31">
        <v>1</v>
      </c>
      <c r="E15" s="6" t="s">
        <v>11</v>
      </c>
      <c r="F15" s="17">
        <v>1</v>
      </c>
      <c r="K15" t="str">
        <v>VERYHEAVY</v>
      </c>
      <c r="L15" cm="1">
        <f t="array" ref="L15:O15">TRANSPOSE(_xlfn.UNIQUE(_xlfn._xlws.FILTER(Table18[REPS],Table18[INTENT]=K15)))</f>
        <v>1</v>
      </c>
      <c r="M15">
        <v>2</v>
      </c>
      <c r="N15">
        <v>3</v>
      </c>
      <c r="O15">
        <v>4</v>
      </c>
    </row>
    <row r="16" spans="1:19" x14ac:dyDescent="0.2">
      <c r="B16" t="s">
        <v>25</v>
      </c>
      <c r="C16" s="17">
        <v>2</v>
      </c>
      <c r="D16" s="31">
        <v>0.95</v>
      </c>
      <c r="E16" s="6" t="s">
        <v>11</v>
      </c>
      <c r="F16" s="17">
        <v>1</v>
      </c>
      <c r="K16" t="str">
        <v>HEAVY</v>
      </c>
      <c r="L16" cm="1">
        <f t="array" ref="L16:P16">TRANSPOSE(_xlfn.UNIQUE(_xlfn._xlws.FILTER(Table18[REPS],Table18[INTENT]=K16)))</f>
        <v>1</v>
      </c>
      <c r="M16">
        <v>2</v>
      </c>
      <c r="N16">
        <v>3</v>
      </c>
      <c r="O16">
        <v>4</v>
      </c>
      <c r="P16">
        <v>6</v>
      </c>
    </row>
    <row r="17" spans="2:16" x14ac:dyDescent="0.2">
      <c r="B17" t="s">
        <v>25</v>
      </c>
      <c r="C17" s="17">
        <v>3</v>
      </c>
      <c r="D17" s="31">
        <v>0.92500000000000004</v>
      </c>
      <c r="E17" s="6" t="s">
        <v>11</v>
      </c>
      <c r="F17" s="17">
        <v>1</v>
      </c>
      <c r="K17" t="str">
        <v>MEDIUMHEAVY</v>
      </c>
      <c r="L17" cm="1">
        <f t="array" ref="L17:P17">TRANSPOSE(_xlfn.UNIQUE(_xlfn._xlws.FILTER(Table18[REPS],Table18[INTENT]=K17)))</f>
        <v>2</v>
      </c>
      <c r="M17">
        <v>3</v>
      </c>
      <c r="N17">
        <v>4</v>
      </c>
      <c r="O17">
        <v>5</v>
      </c>
      <c r="P17">
        <v>6</v>
      </c>
    </row>
    <row r="18" spans="2:16" x14ac:dyDescent="0.2">
      <c r="B18" t="s">
        <v>25</v>
      </c>
      <c r="C18" s="17">
        <v>4</v>
      </c>
      <c r="D18" s="31">
        <v>0.9</v>
      </c>
      <c r="E18" s="6" t="s">
        <v>11</v>
      </c>
      <c r="F18" s="17">
        <v>1</v>
      </c>
      <c r="K18" t="str">
        <v>MEDIUM</v>
      </c>
      <c r="L18" cm="1">
        <f t="array" ref="L18:O18">TRANSPOSE(_xlfn.UNIQUE(_xlfn._xlws.FILTER(Table18[REPS],Table18[INTENT]=K18)))</f>
        <v>3</v>
      </c>
      <c r="M18">
        <v>4</v>
      </c>
      <c r="N18">
        <v>5</v>
      </c>
      <c r="O18">
        <v>6</v>
      </c>
    </row>
    <row r="19" spans="2:16" x14ac:dyDescent="0.2">
      <c r="B19" t="s">
        <v>25</v>
      </c>
      <c r="C19" s="17">
        <v>5</v>
      </c>
      <c r="D19" s="31">
        <v>0.875</v>
      </c>
      <c r="E19" s="6" t="s">
        <v>11</v>
      </c>
      <c r="F19" s="17">
        <v>1</v>
      </c>
      <c r="K19" t="str">
        <v>MEDIUMLIGHT</v>
      </c>
      <c r="L19" cm="1">
        <f t="array" ref="L19:O19">TRANSPOSE(_xlfn.UNIQUE(_xlfn._xlws.FILTER(Table18[REPS],Table18[INTENT]=K19)))</f>
        <v>3</v>
      </c>
      <c r="M19">
        <v>4</v>
      </c>
      <c r="N19">
        <v>5</v>
      </c>
      <c r="O19">
        <v>6</v>
      </c>
    </row>
    <row r="20" spans="2:16" x14ac:dyDescent="0.2">
      <c r="B20" t="s">
        <v>25</v>
      </c>
      <c r="C20" s="17">
        <v>6</v>
      </c>
      <c r="D20" s="31">
        <v>0.85</v>
      </c>
      <c r="E20" s="6" t="s">
        <v>11</v>
      </c>
      <c r="F20" s="17">
        <v>1</v>
      </c>
      <c r="K20" t="str">
        <v>LIGHT</v>
      </c>
      <c r="L20" cm="1">
        <f t="array" ref="L20:N20">TRANSPOSE(_xlfn.UNIQUE(_xlfn._xlws.FILTER(Table18[REPS],Table18[INTENT]=K20)))</f>
        <v>4</v>
      </c>
      <c r="M20">
        <v>5</v>
      </c>
      <c r="N20">
        <v>6</v>
      </c>
    </row>
    <row r="21" spans="2:16" x14ac:dyDescent="0.2">
      <c r="B21" t="s">
        <v>13</v>
      </c>
      <c r="C21" s="17">
        <v>1</v>
      </c>
      <c r="D21" s="31">
        <v>0.97499999999999998</v>
      </c>
      <c r="E21" s="6" t="s">
        <v>11</v>
      </c>
      <c r="F21" s="17">
        <v>10</v>
      </c>
      <c r="K21" t="str">
        <v>VERYLIGHT</v>
      </c>
      <c r="L21" cm="1">
        <f t="array" ref="L21:M21">TRANSPOSE(_xlfn.UNIQUE(_xlfn._xlws.FILTER(Table18[REPS],Table18[INTENT]=K21)))</f>
        <v>4</v>
      </c>
      <c r="M21">
        <v>5</v>
      </c>
    </row>
    <row r="22" spans="2:16" x14ac:dyDescent="0.2">
      <c r="B22" t="s">
        <v>13</v>
      </c>
      <c r="C22" s="17">
        <v>1</v>
      </c>
      <c r="D22" s="31">
        <v>0.97499999999999998</v>
      </c>
      <c r="E22" s="6" t="s">
        <v>36</v>
      </c>
      <c r="F22" s="17">
        <v>7</v>
      </c>
    </row>
    <row r="23" spans="2:16" x14ac:dyDescent="0.2">
      <c r="B23" t="s">
        <v>13</v>
      </c>
      <c r="C23" s="17">
        <v>1</v>
      </c>
      <c r="D23" s="31">
        <v>0.97499999999999998</v>
      </c>
      <c r="E23" s="6" t="s">
        <v>10</v>
      </c>
      <c r="F23" s="17">
        <v>4</v>
      </c>
    </row>
    <row r="24" spans="2:16" x14ac:dyDescent="0.2">
      <c r="B24" t="s">
        <v>13</v>
      </c>
      <c r="C24" s="17">
        <v>1</v>
      </c>
      <c r="D24" s="31">
        <v>0.95</v>
      </c>
      <c r="E24" s="6" t="s">
        <v>11</v>
      </c>
      <c r="F24" s="17">
        <v>10</v>
      </c>
    </row>
    <row r="25" spans="2:16" x14ac:dyDescent="0.2">
      <c r="B25" t="s">
        <v>13</v>
      </c>
      <c r="C25" s="17">
        <v>1</v>
      </c>
      <c r="D25" s="31">
        <v>0.95</v>
      </c>
      <c r="E25" s="6" t="s">
        <v>36</v>
      </c>
      <c r="F25" s="17">
        <v>7</v>
      </c>
    </row>
    <row r="26" spans="2:16" x14ac:dyDescent="0.2">
      <c r="B26" t="s">
        <v>13</v>
      </c>
      <c r="C26" s="17">
        <v>1</v>
      </c>
      <c r="D26" s="31">
        <v>0.95</v>
      </c>
      <c r="E26" s="6" t="s">
        <v>10</v>
      </c>
      <c r="F26" s="17">
        <v>4</v>
      </c>
    </row>
    <row r="27" spans="2:16" x14ac:dyDescent="0.2">
      <c r="B27" t="s">
        <v>13</v>
      </c>
      <c r="C27" s="17">
        <v>2</v>
      </c>
      <c r="D27" s="31">
        <v>0.92500000000000004</v>
      </c>
      <c r="E27" s="6" t="s">
        <v>11</v>
      </c>
      <c r="F27" s="17">
        <v>5</v>
      </c>
      <c r="J27" s="28"/>
    </row>
    <row r="28" spans="2:16" x14ac:dyDescent="0.2">
      <c r="B28" t="s">
        <v>13</v>
      </c>
      <c r="C28" s="17">
        <v>2</v>
      </c>
      <c r="D28" s="31">
        <v>0.92500000000000004</v>
      </c>
      <c r="E28" s="6" t="s">
        <v>36</v>
      </c>
      <c r="F28" s="17">
        <v>4</v>
      </c>
    </row>
    <row r="29" spans="2:16" x14ac:dyDescent="0.2">
      <c r="B29" t="s">
        <v>13</v>
      </c>
      <c r="C29" s="17">
        <v>2</v>
      </c>
      <c r="D29" s="31">
        <v>0.92500000000000004</v>
      </c>
      <c r="E29" s="6" t="s">
        <v>10</v>
      </c>
      <c r="F29" s="17">
        <v>2</v>
      </c>
    </row>
    <row r="30" spans="2:16" x14ac:dyDescent="0.2">
      <c r="B30" t="s">
        <v>13</v>
      </c>
      <c r="C30" s="17">
        <v>2</v>
      </c>
      <c r="D30" s="31">
        <v>0.9</v>
      </c>
      <c r="E30" s="6" t="s">
        <v>11</v>
      </c>
      <c r="F30" s="17">
        <v>5</v>
      </c>
    </row>
    <row r="31" spans="2:16" x14ac:dyDescent="0.2">
      <c r="B31" t="s">
        <v>13</v>
      </c>
      <c r="C31" s="17">
        <v>2</v>
      </c>
      <c r="D31" s="31">
        <v>0.9</v>
      </c>
      <c r="E31" s="6" t="s">
        <v>36</v>
      </c>
      <c r="F31" s="17">
        <v>4</v>
      </c>
    </row>
    <row r="32" spans="2:16" x14ac:dyDescent="0.2">
      <c r="B32" t="s">
        <v>13</v>
      </c>
      <c r="C32" s="17">
        <v>2</v>
      </c>
      <c r="D32" s="31">
        <v>0.9</v>
      </c>
      <c r="E32" s="6" t="s">
        <v>10</v>
      </c>
      <c r="F32" s="17">
        <v>2</v>
      </c>
    </row>
    <row r="33" spans="2:6" x14ac:dyDescent="0.2">
      <c r="B33" t="s">
        <v>13</v>
      </c>
      <c r="C33" s="17">
        <v>3</v>
      </c>
      <c r="D33" s="31">
        <v>0.88</v>
      </c>
      <c r="E33" s="6" t="s">
        <v>11</v>
      </c>
      <c r="F33" s="17">
        <v>6</v>
      </c>
    </row>
    <row r="34" spans="2:6" x14ac:dyDescent="0.2">
      <c r="B34" t="s">
        <v>13</v>
      </c>
      <c r="C34" s="17">
        <v>3</v>
      </c>
      <c r="D34" s="31">
        <v>0.88</v>
      </c>
      <c r="E34" s="6" t="s">
        <v>36</v>
      </c>
      <c r="F34" s="17">
        <v>5</v>
      </c>
    </row>
    <row r="35" spans="2:6" x14ac:dyDescent="0.2">
      <c r="B35" t="s">
        <v>13</v>
      </c>
      <c r="C35" s="17">
        <v>3</v>
      </c>
      <c r="D35" s="31">
        <v>0.88</v>
      </c>
      <c r="E35" s="6" t="s">
        <v>10</v>
      </c>
      <c r="F35" s="17">
        <v>4</v>
      </c>
    </row>
    <row r="36" spans="2:6" x14ac:dyDescent="0.2">
      <c r="B36" t="s">
        <v>13</v>
      </c>
      <c r="C36" s="17">
        <v>4</v>
      </c>
      <c r="D36" s="31">
        <v>0.88</v>
      </c>
      <c r="E36" s="6" t="s">
        <v>11</v>
      </c>
      <c r="F36" s="17">
        <v>5</v>
      </c>
    </row>
    <row r="37" spans="2:6" x14ac:dyDescent="0.2">
      <c r="B37" t="s">
        <v>13</v>
      </c>
      <c r="C37" s="17">
        <v>4</v>
      </c>
      <c r="D37" s="31">
        <v>0.88</v>
      </c>
      <c r="E37" s="6" t="s">
        <v>36</v>
      </c>
      <c r="F37" s="17">
        <v>4</v>
      </c>
    </row>
    <row r="38" spans="2:6" x14ac:dyDescent="0.2">
      <c r="B38" t="s">
        <v>13</v>
      </c>
      <c r="C38" s="17">
        <v>4</v>
      </c>
      <c r="D38" s="31">
        <v>0.88</v>
      </c>
      <c r="E38" s="6" t="s">
        <v>10</v>
      </c>
      <c r="F38" s="17">
        <v>3</v>
      </c>
    </row>
    <row r="39" spans="2:6" x14ac:dyDescent="0.2">
      <c r="B39" t="s">
        <v>13</v>
      </c>
      <c r="C39" s="17">
        <v>4</v>
      </c>
      <c r="D39" s="31">
        <v>0.85499999999999998</v>
      </c>
      <c r="E39" s="6" t="s">
        <v>11</v>
      </c>
      <c r="F39" s="17">
        <v>5</v>
      </c>
    </row>
    <row r="40" spans="2:6" x14ac:dyDescent="0.2">
      <c r="B40" t="s">
        <v>13</v>
      </c>
      <c r="C40" s="17">
        <v>4</v>
      </c>
      <c r="D40" s="31">
        <v>0.85499999999999998</v>
      </c>
      <c r="E40" s="6" t="s">
        <v>36</v>
      </c>
      <c r="F40" s="17">
        <v>4</v>
      </c>
    </row>
    <row r="41" spans="2:6" x14ac:dyDescent="0.2">
      <c r="B41" t="s">
        <v>13</v>
      </c>
      <c r="C41" s="17">
        <v>4</v>
      </c>
      <c r="D41" s="31">
        <v>0.85499999999999998</v>
      </c>
      <c r="E41" s="6" t="s">
        <v>10</v>
      </c>
      <c r="F41" s="17">
        <v>3</v>
      </c>
    </row>
    <row r="42" spans="2:6" x14ac:dyDescent="0.2">
      <c r="B42" t="s">
        <v>3</v>
      </c>
      <c r="C42" s="17">
        <v>1</v>
      </c>
      <c r="D42" s="31">
        <v>0.92500000000000004</v>
      </c>
      <c r="E42" s="6" t="s">
        <v>11</v>
      </c>
      <c r="F42" s="17">
        <v>10</v>
      </c>
    </row>
    <row r="43" spans="2:6" x14ac:dyDescent="0.2">
      <c r="B43" t="s">
        <v>3</v>
      </c>
      <c r="C43" s="17">
        <v>1</v>
      </c>
      <c r="D43" s="31">
        <v>0.92500000000000004</v>
      </c>
      <c r="E43" s="6" t="s">
        <v>36</v>
      </c>
      <c r="F43" s="17">
        <v>7</v>
      </c>
    </row>
    <row r="44" spans="2:6" x14ac:dyDescent="0.2">
      <c r="B44" t="s">
        <v>3</v>
      </c>
      <c r="C44" s="17">
        <v>1</v>
      </c>
      <c r="D44" s="31">
        <v>0.92500000000000004</v>
      </c>
      <c r="E44" s="6" t="s">
        <v>10</v>
      </c>
      <c r="F44" s="17">
        <v>4</v>
      </c>
    </row>
    <row r="45" spans="2:6" x14ac:dyDescent="0.2">
      <c r="B45" t="s">
        <v>3</v>
      </c>
      <c r="C45" s="17">
        <v>1</v>
      </c>
      <c r="D45" s="31">
        <v>0.9</v>
      </c>
      <c r="E45" s="6" t="s">
        <v>11</v>
      </c>
      <c r="F45" s="17">
        <v>10</v>
      </c>
    </row>
    <row r="46" spans="2:6" x14ac:dyDescent="0.2">
      <c r="B46" t="s">
        <v>3</v>
      </c>
      <c r="C46" s="17">
        <v>1</v>
      </c>
      <c r="D46" s="31">
        <v>0.9</v>
      </c>
      <c r="E46" s="6" t="s">
        <v>36</v>
      </c>
      <c r="F46" s="17">
        <v>7</v>
      </c>
    </row>
    <row r="47" spans="2:6" x14ac:dyDescent="0.2">
      <c r="B47" t="s">
        <v>3</v>
      </c>
      <c r="C47" s="17">
        <v>1</v>
      </c>
      <c r="D47" s="31">
        <v>0.9</v>
      </c>
      <c r="E47" s="6" t="s">
        <v>10</v>
      </c>
      <c r="F47" s="17">
        <v>4</v>
      </c>
    </row>
    <row r="48" spans="2:6" x14ac:dyDescent="0.2">
      <c r="B48" t="s">
        <v>3</v>
      </c>
      <c r="C48" s="17">
        <v>2</v>
      </c>
      <c r="D48" s="31">
        <v>0.88</v>
      </c>
      <c r="E48" s="6" t="s">
        <v>11</v>
      </c>
      <c r="F48" s="17">
        <v>10</v>
      </c>
    </row>
    <row r="49" spans="2:10" x14ac:dyDescent="0.2">
      <c r="B49" t="s">
        <v>3</v>
      </c>
      <c r="C49" s="17">
        <v>2</v>
      </c>
      <c r="D49" s="31">
        <v>0.88</v>
      </c>
      <c r="E49" s="6" t="s">
        <v>36</v>
      </c>
      <c r="F49" s="17">
        <v>8</v>
      </c>
    </row>
    <row r="50" spans="2:10" x14ac:dyDescent="0.2">
      <c r="B50" t="s">
        <v>3</v>
      </c>
      <c r="C50" s="17">
        <v>2</v>
      </c>
      <c r="D50" s="31">
        <v>0.88</v>
      </c>
      <c r="E50" s="6" t="s">
        <v>10</v>
      </c>
      <c r="F50" s="17">
        <v>5</v>
      </c>
    </row>
    <row r="51" spans="2:10" x14ac:dyDescent="0.2">
      <c r="B51" t="s">
        <v>3</v>
      </c>
      <c r="C51" s="17">
        <v>2</v>
      </c>
      <c r="D51" s="31">
        <v>0.85499999999999998</v>
      </c>
      <c r="E51" s="6" t="s">
        <v>11</v>
      </c>
      <c r="F51" s="17">
        <v>10</v>
      </c>
    </row>
    <row r="52" spans="2:10" x14ac:dyDescent="0.2">
      <c r="B52" t="s">
        <v>3</v>
      </c>
      <c r="C52" s="17">
        <v>2</v>
      </c>
      <c r="D52" s="31">
        <v>0.85499999999999998</v>
      </c>
      <c r="E52" s="6" t="s">
        <v>36</v>
      </c>
      <c r="F52" s="17">
        <v>8</v>
      </c>
    </row>
    <row r="53" spans="2:10" x14ac:dyDescent="0.2">
      <c r="B53" t="s">
        <v>3</v>
      </c>
      <c r="C53" s="17">
        <v>2</v>
      </c>
      <c r="D53" s="31">
        <v>0.85499999999999998</v>
      </c>
      <c r="E53" s="6" t="s">
        <v>10</v>
      </c>
      <c r="F53" s="17">
        <v>5</v>
      </c>
    </row>
    <row r="54" spans="2:10" x14ac:dyDescent="0.2">
      <c r="B54" t="s">
        <v>3</v>
      </c>
      <c r="C54" s="17">
        <v>3</v>
      </c>
      <c r="D54" s="31">
        <v>0.86</v>
      </c>
      <c r="E54" s="6" t="s">
        <v>11</v>
      </c>
      <c r="F54" s="17">
        <v>6</v>
      </c>
    </row>
    <row r="55" spans="2:10" x14ac:dyDescent="0.2">
      <c r="B55" t="s">
        <v>3</v>
      </c>
      <c r="C55" s="17">
        <v>3</v>
      </c>
      <c r="D55" s="31">
        <v>0.86</v>
      </c>
      <c r="E55" s="6" t="s">
        <v>36</v>
      </c>
      <c r="F55" s="17">
        <v>5</v>
      </c>
    </row>
    <row r="56" spans="2:10" x14ac:dyDescent="0.2">
      <c r="B56" t="s">
        <v>3</v>
      </c>
      <c r="C56" s="17">
        <v>3</v>
      </c>
      <c r="D56" s="31">
        <v>0.86</v>
      </c>
      <c r="E56" s="6" t="s">
        <v>10</v>
      </c>
      <c r="F56" s="17">
        <v>4</v>
      </c>
    </row>
    <row r="57" spans="2:10" x14ac:dyDescent="0.2">
      <c r="B57" t="s">
        <v>3</v>
      </c>
      <c r="C57" s="17">
        <v>3</v>
      </c>
      <c r="D57" s="31">
        <v>0.83</v>
      </c>
      <c r="E57" s="6" t="s">
        <v>11</v>
      </c>
      <c r="F57" s="17">
        <v>6</v>
      </c>
    </row>
    <row r="58" spans="2:10" x14ac:dyDescent="0.2">
      <c r="B58" t="s">
        <v>3</v>
      </c>
      <c r="C58" s="17">
        <v>3</v>
      </c>
      <c r="D58" s="31">
        <v>0.83</v>
      </c>
      <c r="E58" s="6" t="s">
        <v>36</v>
      </c>
      <c r="F58" s="17">
        <v>5</v>
      </c>
    </row>
    <row r="59" spans="2:10" x14ac:dyDescent="0.2">
      <c r="B59" t="s">
        <v>3</v>
      </c>
      <c r="C59" s="17">
        <v>3</v>
      </c>
      <c r="D59" s="31">
        <v>0.83</v>
      </c>
      <c r="E59" s="6" t="s">
        <v>10</v>
      </c>
      <c r="F59" s="17">
        <v>4</v>
      </c>
    </row>
    <row r="60" spans="2:10" x14ac:dyDescent="0.2">
      <c r="B60" t="s">
        <v>3</v>
      </c>
      <c r="C60" s="17">
        <v>4</v>
      </c>
      <c r="D60" s="31">
        <v>0.83</v>
      </c>
      <c r="E60" s="6" t="s">
        <v>11</v>
      </c>
      <c r="F60" s="17">
        <v>5</v>
      </c>
    </row>
    <row r="61" spans="2:10" x14ac:dyDescent="0.2">
      <c r="B61" t="s">
        <v>3</v>
      </c>
      <c r="C61" s="17">
        <v>4</v>
      </c>
      <c r="D61" s="31">
        <v>0.83</v>
      </c>
      <c r="E61" s="6" t="s">
        <v>36</v>
      </c>
      <c r="F61" s="17">
        <v>4</v>
      </c>
      <c r="J61" s="28"/>
    </row>
    <row r="62" spans="2:10" x14ac:dyDescent="0.2">
      <c r="B62" t="s">
        <v>3</v>
      </c>
      <c r="C62" s="17">
        <v>4</v>
      </c>
      <c r="D62" s="31">
        <v>0.83</v>
      </c>
      <c r="E62" s="6" t="s">
        <v>10</v>
      </c>
      <c r="F62" s="17">
        <v>3</v>
      </c>
    </row>
    <row r="63" spans="2:10" x14ac:dyDescent="0.2">
      <c r="B63" t="s">
        <v>3</v>
      </c>
      <c r="C63" s="17">
        <v>4</v>
      </c>
      <c r="D63" s="31">
        <v>0.81</v>
      </c>
      <c r="E63" s="6" t="s">
        <v>11</v>
      </c>
      <c r="F63" s="17">
        <v>5</v>
      </c>
    </row>
    <row r="64" spans="2:10" x14ac:dyDescent="0.2">
      <c r="B64" t="s">
        <v>3</v>
      </c>
      <c r="C64" s="17">
        <v>4</v>
      </c>
      <c r="D64" s="31">
        <v>0.81</v>
      </c>
      <c r="E64" s="6" t="s">
        <v>36</v>
      </c>
      <c r="F64" s="17">
        <v>4</v>
      </c>
    </row>
    <row r="65" spans="2:6" x14ac:dyDescent="0.2">
      <c r="B65" t="s">
        <v>3</v>
      </c>
      <c r="C65" s="17">
        <v>4</v>
      </c>
      <c r="D65" s="31">
        <v>0.81</v>
      </c>
      <c r="E65" s="6" t="s">
        <v>10</v>
      </c>
      <c r="F65" s="17">
        <v>3</v>
      </c>
    </row>
    <row r="66" spans="2:6" x14ac:dyDescent="0.2">
      <c r="B66" t="s">
        <v>3</v>
      </c>
      <c r="C66" s="17">
        <v>6</v>
      </c>
      <c r="D66" s="31">
        <v>0.76500000000000001</v>
      </c>
      <c r="E66" s="6" t="s">
        <v>11</v>
      </c>
      <c r="F66" s="17">
        <v>4</v>
      </c>
    </row>
    <row r="67" spans="2:6" x14ac:dyDescent="0.2">
      <c r="B67" t="s">
        <v>3</v>
      </c>
      <c r="C67" s="17">
        <v>6</v>
      </c>
      <c r="D67" s="31">
        <v>0.76500000000000001</v>
      </c>
      <c r="E67" s="6" t="s">
        <v>36</v>
      </c>
      <c r="F67" s="17">
        <v>3</v>
      </c>
    </row>
    <row r="68" spans="2:6" x14ac:dyDescent="0.2">
      <c r="B68" t="s">
        <v>3</v>
      </c>
      <c r="C68" s="17">
        <v>6</v>
      </c>
      <c r="D68" s="31">
        <v>0.76500000000000001</v>
      </c>
      <c r="E68" s="6" t="s">
        <v>10</v>
      </c>
      <c r="F68" s="17">
        <v>2</v>
      </c>
    </row>
    <row r="69" spans="2:6" x14ac:dyDescent="0.2">
      <c r="B69" t="s">
        <v>14</v>
      </c>
      <c r="C69" s="17">
        <v>2</v>
      </c>
      <c r="D69" s="31">
        <v>0.83</v>
      </c>
      <c r="E69" s="6" t="s">
        <v>11</v>
      </c>
      <c r="F69" s="17">
        <v>10</v>
      </c>
    </row>
    <row r="70" spans="2:6" x14ac:dyDescent="0.2">
      <c r="B70" t="s">
        <v>14</v>
      </c>
      <c r="C70" s="17">
        <v>2</v>
      </c>
      <c r="D70" s="31">
        <v>0.83</v>
      </c>
      <c r="E70" s="6" t="s">
        <v>36</v>
      </c>
      <c r="F70" s="17">
        <v>8</v>
      </c>
    </row>
    <row r="71" spans="2:6" x14ac:dyDescent="0.2">
      <c r="B71" t="s">
        <v>14</v>
      </c>
      <c r="C71" s="17">
        <v>2</v>
      </c>
      <c r="D71" s="31">
        <v>0.83</v>
      </c>
      <c r="E71" s="6" t="s">
        <v>10</v>
      </c>
      <c r="F71" s="17">
        <v>5</v>
      </c>
    </row>
    <row r="72" spans="2:6" x14ac:dyDescent="0.2">
      <c r="B72" t="s">
        <v>14</v>
      </c>
      <c r="C72" s="17">
        <v>2</v>
      </c>
      <c r="D72" s="31">
        <v>0.81</v>
      </c>
      <c r="E72" s="6" t="s">
        <v>11</v>
      </c>
      <c r="F72" s="17">
        <v>10</v>
      </c>
    </row>
    <row r="73" spans="2:6" x14ac:dyDescent="0.2">
      <c r="B73" t="s">
        <v>14</v>
      </c>
      <c r="C73" s="17">
        <v>2</v>
      </c>
      <c r="D73" s="31">
        <v>0.81</v>
      </c>
      <c r="E73" s="6" t="s">
        <v>36</v>
      </c>
      <c r="F73" s="17">
        <v>8</v>
      </c>
    </row>
    <row r="74" spans="2:6" x14ac:dyDescent="0.2">
      <c r="B74" t="s">
        <v>14</v>
      </c>
      <c r="C74" s="17">
        <v>2</v>
      </c>
      <c r="D74" s="31">
        <v>0.81</v>
      </c>
      <c r="E74" s="6" t="s">
        <v>10</v>
      </c>
      <c r="F74" s="17">
        <v>5</v>
      </c>
    </row>
    <row r="75" spans="2:6" x14ac:dyDescent="0.2">
      <c r="B75" t="s">
        <v>14</v>
      </c>
      <c r="C75" s="17">
        <v>3</v>
      </c>
      <c r="D75" s="31">
        <v>0.81</v>
      </c>
      <c r="E75" s="6" t="s">
        <v>11</v>
      </c>
      <c r="F75" s="17">
        <v>6</v>
      </c>
    </row>
    <row r="76" spans="2:6" x14ac:dyDescent="0.2">
      <c r="B76" t="s">
        <v>14</v>
      </c>
      <c r="C76" s="17">
        <v>3</v>
      </c>
      <c r="D76" s="31">
        <v>0.81</v>
      </c>
      <c r="E76" s="6" t="s">
        <v>36</v>
      </c>
      <c r="F76" s="17">
        <v>5</v>
      </c>
    </row>
    <row r="77" spans="2:6" x14ac:dyDescent="0.2">
      <c r="B77" t="s">
        <v>14</v>
      </c>
      <c r="C77" s="17">
        <v>3</v>
      </c>
      <c r="D77" s="31">
        <v>0.81</v>
      </c>
      <c r="E77" s="6" t="s">
        <v>10</v>
      </c>
      <c r="F77" s="17">
        <v>4</v>
      </c>
    </row>
    <row r="78" spans="2:6" x14ac:dyDescent="0.2">
      <c r="B78" t="s">
        <v>14</v>
      </c>
      <c r="C78" s="17">
        <v>3</v>
      </c>
      <c r="D78" s="31">
        <v>0.79</v>
      </c>
      <c r="E78" s="6" t="s">
        <v>11</v>
      </c>
      <c r="F78" s="17">
        <v>6</v>
      </c>
    </row>
    <row r="79" spans="2:6" x14ac:dyDescent="0.2">
      <c r="B79" t="s">
        <v>14</v>
      </c>
      <c r="C79" s="17">
        <v>3</v>
      </c>
      <c r="D79" s="31">
        <v>0.79</v>
      </c>
      <c r="E79" s="6" t="s">
        <v>36</v>
      </c>
      <c r="F79" s="17">
        <v>5</v>
      </c>
    </row>
    <row r="80" spans="2:6" x14ac:dyDescent="0.2">
      <c r="B80" t="s">
        <v>14</v>
      </c>
      <c r="C80" s="17">
        <v>3</v>
      </c>
      <c r="D80" s="31">
        <v>0.79</v>
      </c>
      <c r="E80" s="6" t="s">
        <v>10</v>
      </c>
      <c r="F80" s="17">
        <v>4</v>
      </c>
    </row>
    <row r="81" spans="2:6" x14ac:dyDescent="0.2">
      <c r="B81" t="s">
        <v>14</v>
      </c>
      <c r="C81" s="17">
        <v>4</v>
      </c>
      <c r="D81" s="31">
        <v>0.79</v>
      </c>
      <c r="E81" s="6" t="s">
        <v>11</v>
      </c>
      <c r="F81" s="17">
        <v>5</v>
      </c>
    </row>
    <row r="82" spans="2:6" x14ac:dyDescent="0.2">
      <c r="B82" t="s">
        <v>14</v>
      </c>
      <c r="C82" s="17">
        <v>4</v>
      </c>
      <c r="D82" s="31">
        <v>0.79</v>
      </c>
      <c r="E82" s="6" t="s">
        <v>36</v>
      </c>
      <c r="F82" s="17">
        <v>4</v>
      </c>
    </row>
    <row r="83" spans="2:6" x14ac:dyDescent="0.2">
      <c r="B83" t="s">
        <v>14</v>
      </c>
      <c r="C83" s="17">
        <v>4</v>
      </c>
      <c r="D83" s="31">
        <v>0.79</v>
      </c>
      <c r="E83" s="6" t="s">
        <v>10</v>
      </c>
      <c r="F83" s="17">
        <v>3</v>
      </c>
    </row>
    <row r="84" spans="2:6" x14ac:dyDescent="0.2">
      <c r="B84" t="s">
        <v>14</v>
      </c>
      <c r="C84" s="17">
        <v>4</v>
      </c>
      <c r="D84" s="31">
        <v>0.76500000000000001</v>
      </c>
      <c r="E84" s="6" t="s">
        <v>11</v>
      </c>
      <c r="F84" s="17">
        <v>6</v>
      </c>
    </row>
    <row r="85" spans="2:6" x14ac:dyDescent="0.2">
      <c r="B85" t="s">
        <v>14</v>
      </c>
      <c r="C85" s="17">
        <v>4</v>
      </c>
      <c r="D85" s="31">
        <v>0.76500000000000001</v>
      </c>
      <c r="E85" s="6" t="s">
        <v>36</v>
      </c>
      <c r="F85" s="17">
        <v>5</v>
      </c>
    </row>
    <row r="86" spans="2:6" x14ac:dyDescent="0.2">
      <c r="B86" t="s">
        <v>14</v>
      </c>
      <c r="C86" s="17">
        <v>4</v>
      </c>
      <c r="D86" s="31">
        <v>0.76500000000000001</v>
      </c>
      <c r="E86" s="6" t="s">
        <v>10</v>
      </c>
      <c r="F86" s="17">
        <v>3</v>
      </c>
    </row>
    <row r="87" spans="2:6" x14ac:dyDescent="0.2">
      <c r="B87" t="s">
        <v>14</v>
      </c>
      <c r="C87" s="17">
        <v>5</v>
      </c>
      <c r="D87" s="31">
        <v>0.77</v>
      </c>
      <c r="E87" s="6" t="s">
        <v>36</v>
      </c>
      <c r="F87" s="17">
        <v>4</v>
      </c>
    </row>
    <row r="88" spans="2:6" x14ac:dyDescent="0.2">
      <c r="B88" t="s">
        <v>14</v>
      </c>
      <c r="C88" s="17">
        <v>5</v>
      </c>
      <c r="D88" s="31">
        <v>0.77</v>
      </c>
      <c r="E88" s="6" t="s">
        <v>10</v>
      </c>
      <c r="F88" s="17">
        <v>3</v>
      </c>
    </row>
    <row r="89" spans="2:6" x14ac:dyDescent="0.2">
      <c r="B89" t="s">
        <v>14</v>
      </c>
      <c r="C89" s="17">
        <v>5</v>
      </c>
      <c r="D89" s="31">
        <v>0.74</v>
      </c>
      <c r="E89" s="6" t="s">
        <v>36</v>
      </c>
      <c r="F89" s="17">
        <v>4</v>
      </c>
    </row>
    <row r="90" spans="2:6" x14ac:dyDescent="0.2">
      <c r="B90" t="s">
        <v>14</v>
      </c>
      <c r="C90" s="17">
        <v>5</v>
      </c>
      <c r="D90" s="31">
        <v>0.74</v>
      </c>
      <c r="E90" s="6" t="s">
        <v>10</v>
      </c>
      <c r="F90" s="17">
        <v>3</v>
      </c>
    </row>
    <row r="91" spans="2:6" x14ac:dyDescent="0.2">
      <c r="B91" t="s">
        <v>14</v>
      </c>
      <c r="C91" s="17">
        <v>6</v>
      </c>
      <c r="D91" s="31">
        <v>0.74</v>
      </c>
      <c r="E91" s="6" t="s">
        <v>11</v>
      </c>
      <c r="F91" s="17">
        <v>4</v>
      </c>
    </row>
    <row r="92" spans="2:6" x14ac:dyDescent="0.2">
      <c r="B92" t="s">
        <v>14</v>
      </c>
      <c r="C92" s="17">
        <v>6</v>
      </c>
      <c r="D92" s="31">
        <v>0.74</v>
      </c>
      <c r="E92" s="6" t="s">
        <v>36</v>
      </c>
      <c r="F92" s="17">
        <v>3</v>
      </c>
    </row>
    <row r="93" spans="2:6" x14ac:dyDescent="0.2">
      <c r="B93" t="s">
        <v>14</v>
      </c>
      <c r="C93" s="17">
        <v>6</v>
      </c>
      <c r="D93" s="31">
        <v>0.74</v>
      </c>
      <c r="E93" s="6" t="s">
        <v>10</v>
      </c>
      <c r="F93" s="17">
        <v>2</v>
      </c>
    </row>
    <row r="94" spans="2:6" x14ac:dyDescent="0.2">
      <c r="B94" t="s">
        <v>14</v>
      </c>
      <c r="C94" s="17">
        <v>6</v>
      </c>
      <c r="D94" s="31">
        <v>0.72</v>
      </c>
      <c r="E94" s="6" t="s">
        <v>11</v>
      </c>
      <c r="F94" s="17">
        <v>4</v>
      </c>
    </row>
    <row r="95" spans="2:6" x14ac:dyDescent="0.2">
      <c r="B95" t="s">
        <v>14</v>
      </c>
      <c r="C95" s="17">
        <v>6</v>
      </c>
      <c r="D95" s="31">
        <v>0.72</v>
      </c>
      <c r="E95" s="6" t="s">
        <v>36</v>
      </c>
      <c r="F95" s="17">
        <v>3</v>
      </c>
    </row>
    <row r="96" spans="2:6" x14ac:dyDescent="0.2">
      <c r="B96" t="s">
        <v>14</v>
      </c>
      <c r="C96" s="17">
        <v>6</v>
      </c>
      <c r="D96" s="31">
        <v>0.72</v>
      </c>
      <c r="E96" s="6" t="s">
        <v>10</v>
      </c>
      <c r="F96" s="17">
        <v>2</v>
      </c>
    </row>
    <row r="97" spans="2:6" x14ac:dyDescent="0.2">
      <c r="B97" t="s">
        <v>4</v>
      </c>
      <c r="C97" s="17">
        <v>3</v>
      </c>
      <c r="D97" s="31">
        <v>0.76</v>
      </c>
      <c r="E97" s="6" t="s">
        <v>11</v>
      </c>
      <c r="F97" s="17">
        <v>8</v>
      </c>
    </row>
    <row r="98" spans="2:6" x14ac:dyDescent="0.2">
      <c r="B98" t="s">
        <v>4</v>
      </c>
      <c r="C98" s="17">
        <v>3</v>
      </c>
      <c r="D98" s="31">
        <v>0.76</v>
      </c>
      <c r="E98" s="6" t="s">
        <v>36</v>
      </c>
      <c r="F98" s="17">
        <v>6</v>
      </c>
    </row>
    <row r="99" spans="2:6" x14ac:dyDescent="0.2">
      <c r="B99" t="s">
        <v>4</v>
      </c>
      <c r="C99" s="17">
        <v>3</v>
      </c>
      <c r="D99" s="31">
        <v>0.76</v>
      </c>
      <c r="E99" s="6" t="s">
        <v>10</v>
      </c>
      <c r="F99" s="17">
        <v>4</v>
      </c>
    </row>
    <row r="100" spans="2:6" x14ac:dyDescent="0.2">
      <c r="B100" t="s">
        <v>4</v>
      </c>
      <c r="C100" s="17">
        <v>3</v>
      </c>
      <c r="D100" s="31">
        <v>0.74</v>
      </c>
      <c r="E100" s="6" t="s">
        <v>11</v>
      </c>
      <c r="F100" s="17">
        <v>8</v>
      </c>
    </row>
    <row r="101" spans="2:6" x14ac:dyDescent="0.2">
      <c r="B101" t="s">
        <v>4</v>
      </c>
      <c r="C101" s="17">
        <v>3</v>
      </c>
      <c r="D101" s="31">
        <v>0.74</v>
      </c>
      <c r="E101" s="6" t="s">
        <v>36</v>
      </c>
      <c r="F101" s="17">
        <v>6</v>
      </c>
    </row>
    <row r="102" spans="2:6" x14ac:dyDescent="0.2">
      <c r="B102" t="s">
        <v>4</v>
      </c>
      <c r="C102" s="17">
        <v>3</v>
      </c>
      <c r="D102" s="31">
        <v>0.74</v>
      </c>
      <c r="E102" s="6" t="s">
        <v>10</v>
      </c>
      <c r="F102" s="17">
        <v>4</v>
      </c>
    </row>
    <row r="103" spans="2:6" x14ac:dyDescent="0.2">
      <c r="B103" t="s">
        <v>4</v>
      </c>
      <c r="C103" s="17">
        <v>4</v>
      </c>
      <c r="D103" s="31">
        <v>0.74</v>
      </c>
      <c r="E103" s="6" t="s">
        <v>11</v>
      </c>
      <c r="F103" s="17">
        <v>6</v>
      </c>
    </row>
    <row r="104" spans="2:6" x14ac:dyDescent="0.2">
      <c r="B104" t="s">
        <v>4</v>
      </c>
      <c r="C104" s="17">
        <v>4</v>
      </c>
      <c r="D104" s="31">
        <v>0.74</v>
      </c>
      <c r="E104" s="6" t="s">
        <v>36</v>
      </c>
      <c r="F104" s="17">
        <v>5</v>
      </c>
    </row>
    <row r="105" spans="2:6" x14ac:dyDescent="0.2">
      <c r="B105" t="s">
        <v>4</v>
      </c>
      <c r="C105" s="17">
        <v>4</v>
      </c>
      <c r="D105" s="31">
        <v>0.74</v>
      </c>
      <c r="E105" s="6" t="s">
        <v>10</v>
      </c>
      <c r="F105" s="17">
        <v>3</v>
      </c>
    </row>
    <row r="106" spans="2:6" x14ac:dyDescent="0.2">
      <c r="B106" t="s">
        <v>4</v>
      </c>
      <c r="C106" s="17">
        <v>4</v>
      </c>
      <c r="D106" s="31">
        <v>0.72</v>
      </c>
      <c r="E106" s="6" t="s">
        <v>11</v>
      </c>
      <c r="F106" s="17">
        <v>6</v>
      </c>
    </row>
    <row r="107" spans="2:6" x14ac:dyDescent="0.2">
      <c r="B107" t="s">
        <v>4</v>
      </c>
      <c r="C107" s="17">
        <v>4</v>
      </c>
      <c r="D107" s="31">
        <v>0.72</v>
      </c>
      <c r="E107" s="6" t="s">
        <v>36</v>
      </c>
      <c r="F107" s="17">
        <v>5</v>
      </c>
    </row>
    <row r="108" spans="2:6" x14ac:dyDescent="0.2">
      <c r="B108" t="s">
        <v>4</v>
      </c>
      <c r="C108" s="17">
        <v>4</v>
      </c>
      <c r="D108" s="31">
        <v>0.72</v>
      </c>
      <c r="E108" s="6" t="s">
        <v>10</v>
      </c>
      <c r="F108" s="17">
        <v>3</v>
      </c>
    </row>
    <row r="109" spans="2:6" x14ac:dyDescent="0.2">
      <c r="B109" t="s">
        <v>4</v>
      </c>
      <c r="C109" s="17">
        <v>5</v>
      </c>
      <c r="D109" s="31">
        <v>0.72</v>
      </c>
      <c r="E109" s="6" t="s">
        <v>36</v>
      </c>
      <c r="F109" s="17">
        <v>4</v>
      </c>
    </row>
    <row r="110" spans="2:6" x14ac:dyDescent="0.2">
      <c r="B110" t="s">
        <v>4</v>
      </c>
      <c r="C110" s="17">
        <v>5</v>
      </c>
      <c r="D110" s="31">
        <v>0.72</v>
      </c>
      <c r="E110" s="6" t="s">
        <v>10</v>
      </c>
      <c r="F110" s="17">
        <v>3</v>
      </c>
    </row>
    <row r="111" spans="2:6" x14ac:dyDescent="0.2">
      <c r="B111" t="s">
        <v>4</v>
      </c>
      <c r="C111" s="17">
        <v>5</v>
      </c>
      <c r="D111" s="31">
        <v>0.7</v>
      </c>
      <c r="E111" s="6" t="s">
        <v>36</v>
      </c>
      <c r="F111" s="17">
        <v>4</v>
      </c>
    </row>
    <row r="112" spans="2:6" x14ac:dyDescent="0.2">
      <c r="B112" t="s">
        <v>4</v>
      </c>
      <c r="C112" s="17">
        <v>5</v>
      </c>
      <c r="D112" s="31">
        <v>0.7</v>
      </c>
      <c r="E112" s="6" t="s">
        <v>10</v>
      </c>
      <c r="F112" s="17">
        <v>3</v>
      </c>
    </row>
    <row r="113" spans="2:6" x14ac:dyDescent="0.2">
      <c r="B113" t="s">
        <v>4</v>
      </c>
      <c r="C113" s="17">
        <v>6</v>
      </c>
      <c r="D113" s="31">
        <v>0.7</v>
      </c>
      <c r="E113" s="6" t="s">
        <v>11</v>
      </c>
      <c r="F113" s="17">
        <v>4</v>
      </c>
    </row>
    <row r="114" spans="2:6" x14ac:dyDescent="0.2">
      <c r="B114" t="s">
        <v>4</v>
      </c>
      <c r="C114" s="17">
        <v>6</v>
      </c>
      <c r="D114" s="31">
        <v>0.7</v>
      </c>
      <c r="E114" s="6" t="s">
        <v>36</v>
      </c>
      <c r="F114" s="17">
        <v>3</v>
      </c>
    </row>
    <row r="115" spans="2:6" x14ac:dyDescent="0.2">
      <c r="B115" t="s">
        <v>4</v>
      </c>
      <c r="C115" s="17">
        <v>6</v>
      </c>
      <c r="D115" s="31">
        <v>0.7</v>
      </c>
      <c r="E115" s="6" t="s">
        <v>10</v>
      </c>
      <c r="F115" s="17">
        <v>2</v>
      </c>
    </row>
    <row r="116" spans="2:6" x14ac:dyDescent="0.2">
      <c r="B116" t="s">
        <v>4</v>
      </c>
      <c r="C116" s="17">
        <v>6</v>
      </c>
      <c r="D116" s="31">
        <v>0.68</v>
      </c>
      <c r="E116" s="6" t="s">
        <v>11</v>
      </c>
      <c r="F116" s="17">
        <v>5</v>
      </c>
    </row>
    <row r="117" spans="2:6" x14ac:dyDescent="0.2">
      <c r="B117" t="s">
        <v>4</v>
      </c>
      <c r="C117" s="17">
        <v>6</v>
      </c>
      <c r="D117" s="31">
        <v>0.68</v>
      </c>
      <c r="E117" s="6" t="s">
        <v>36</v>
      </c>
      <c r="F117" s="17">
        <v>4</v>
      </c>
    </row>
    <row r="118" spans="2:6" x14ac:dyDescent="0.2">
      <c r="B118" t="s">
        <v>4</v>
      </c>
      <c r="C118" s="17">
        <v>6</v>
      </c>
      <c r="D118" s="31">
        <v>0.68</v>
      </c>
      <c r="E118" s="6" t="s">
        <v>10</v>
      </c>
      <c r="F118" s="17">
        <v>3</v>
      </c>
    </row>
    <row r="119" spans="2:6" x14ac:dyDescent="0.2">
      <c r="B119" t="s">
        <v>15</v>
      </c>
      <c r="C119" s="17">
        <v>3</v>
      </c>
      <c r="D119" s="31">
        <v>0.72</v>
      </c>
      <c r="E119" s="6" t="s">
        <v>11</v>
      </c>
      <c r="F119" s="17">
        <v>8</v>
      </c>
    </row>
    <row r="120" spans="2:6" x14ac:dyDescent="0.2">
      <c r="B120" t="s">
        <v>15</v>
      </c>
      <c r="C120" s="17">
        <v>3</v>
      </c>
      <c r="D120" s="31">
        <v>0.72</v>
      </c>
      <c r="E120" s="6" t="s">
        <v>36</v>
      </c>
      <c r="F120" s="17">
        <v>6</v>
      </c>
    </row>
    <row r="121" spans="2:6" x14ac:dyDescent="0.2">
      <c r="B121" t="s">
        <v>15</v>
      </c>
      <c r="C121" s="17">
        <v>3</v>
      </c>
      <c r="D121" s="31">
        <v>0.72</v>
      </c>
      <c r="E121" s="6" t="s">
        <v>10</v>
      </c>
      <c r="F121" s="17">
        <v>4</v>
      </c>
    </row>
    <row r="122" spans="2:6" x14ac:dyDescent="0.2">
      <c r="B122" t="s">
        <v>15</v>
      </c>
      <c r="C122" s="17">
        <v>3</v>
      </c>
      <c r="D122" s="31">
        <v>0.69</v>
      </c>
      <c r="E122" s="6" t="s">
        <v>11</v>
      </c>
      <c r="F122" s="17">
        <v>8</v>
      </c>
    </row>
    <row r="123" spans="2:6" x14ac:dyDescent="0.2">
      <c r="B123" t="s">
        <v>15</v>
      </c>
      <c r="C123" s="17">
        <v>3</v>
      </c>
      <c r="D123" s="31">
        <v>0.69</v>
      </c>
      <c r="E123" s="6" t="s">
        <v>36</v>
      </c>
      <c r="F123" s="17">
        <v>6</v>
      </c>
    </row>
    <row r="124" spans="2:6" x14ac:dyDescent="0.2">
      <c r="B124" t="s">
        <v>15</v>
      </c>
      <c r="C124" s="17">
        <v>3</v>
      </c>
      <c r="D124" s="31">
        <v>0.69</v>
      </c>
      <c r="E124" s="6" t="s">
        <v>10</v>
      </c>
      <c r="F124" s="17">
        <v>4</v>
      </c>
    </row>
    <row r="125" spans="2:6" x14ac:dyDescent="0.2">
      <c r="B125" t="s">
        <v>15</v>
      </c>
      <c r="C125" s="17">
        <v>4</v>
      </c>
      <c r="D125" s="31">
        <v>0.7</v>
      </c>
      <c r="E125" s="6" t="s">
        <v>11</v>
      </c>
      <c r="F125" s="17">
        <v>6</v>
      </c>
    </row>
    <row r="126" spans="2:6" x14ac:dyDescent="0.2">
      <c r="B126" t="s">
        <v>15</v>
      </c>
      <c r="C126" s="17">
        <v>4</v>
      </c>
      <c r="D126" s="31">
        <v>0.7</v>
      </c>
      <c r="E126" s="6" t="s">
        <v>36</v>
      </c>
      <c r="F126" s="17">
        <v>5</v>
      </c>
    </row>
    <row r="127" spans="2:6" x14ac:dyDescent="0.2">
      <c r="B127" t="s">
        <v>15</v>
      </c>
      <c r="C127" s="17">
        <v>4</v>
      </c>
      <c r="D127" s="31">
        <v>0.7</v>
      </c>
      <c r="E127" s="6" t="s">
        <v>10</v>
      </c>
      <c r="F127" s="17">
        <v>3</v>
      </c>
    </row>
    <row r="128" spans="2:6" x14ac:dyDescent="0.2">
      <c r="B128" t="s">
        <v>15</v>
      </c>
      <c r="C128" s="17">
        <v>4</v>
      </c>
      <c r="D128" s="31">
        <v>0.67500000000000004</v>
      </c>
      <c r="E128" s="6" t="s">
        <v>36</v>
      </c>
      <c r="F128" s="17">
        <v>6</v>
      </c>
    </row>
    <row r="129" spans="2:6" x14ac:dyDescent="0.2">
      <c r="B129" t="s">
        <v>15</v>
      </c>
      <c r="C129" s="17">
        <v>4</v>
      </c>
      <c r="D129" s="31">
        <v>0.67500000000000004</v>
      </c>
      <c r="E129" s="6" t="s">
        <v>10</v>
      </c>
      <c r="F129" s="17">
        <v>5</v>
      </c>
    </row>
    <row r="130" spans="2:6" x14ac:dyDescent="0.2">
      <c r="B130" t="s">
        <v>15</v>
      </c>
      <c r="C130" s="17">
        <v>5</v>
      </c>
      <c r="D130" s="31">
        <v>0.68</v>
      </c>
      <c r="E130" s="6" t="s">
        <v>11</v>
      </c>
      <c r="F130" s="17">
        <v>6</v>
      </c>
    </row>
    <row r="131" spans="2:6" x14ac:dyDescent="0.2">
      <c r="B131" t="s">
        <v>15</v>
      </c>
      <c r="C131" s="17">
        <v>5</v>
      </c>
      <c r="D131" s="31">
        <v>0.68</v>
      </c>
      <c r="E131" s="6" t="s">
        <v>36</v>
      </c>
      <c r="F131" s="17">
        <v>5</v>
      </c>
    </row>
    <row r="132" spans="2:6" x14ac:dyDescent="0.2">
      <c r="B132" t="s">
        <v>15</v>
      </c>
      <c r="C132" s="17">
        <v>5</v>
      </c>
      <c r="D132" s="31">
        <v>0.68</v>
      </c>
      <c r="E132" s="6" t="s">
        <v>10</v>
      </c>
      <c r="F132" s="17">
        <v>4</v>
      </c>
    </row>
    <row r="133" spans="2:6" x14ac:dyDescent="0.2">
      <c r="B133" t="s">
        <v>15</v>
      </c>
      <c r="C133" s="17">
        <v>5</v>
      </c>
      <c r="D133" s="31">
        <v>0.66</v>
      </c>
      <c r="E133" s="6" t="s">
        <v>11</v>
      </c>
      <c r="F133" s="17">
        <v>6</v>
      </c>
    </row>
    <row r="134" spans="2:6" x14ac:dyDescent="0.2">
      <c r="B134" t="s">
        <v>15</v>
      </c>
      <c r="C134" s="17">
        <v>5</v>
      </c>
      <c r="D134" s="31">
        <v>0.66</v>
      </c>
      <c r="E134" s="6" t="s">
        <v>36</v>
      </c>
      <c r="F134" s="17">
        <v>5</v>
      </c>
    </row>
    <row r="135" spans="2:6" x14ac:dyDescent="0.2">
      <c r="B135" t="s">
        <v>15</v>
      </c>
      <c r="C135" s="17">
        <v>5</v>
      </c>
      <c r="D135" s="31">
        <v>0.66</v>
      </c>
      <c r="E135" s="6" t="s">
        <v>10</v>
      </c>
      <c r="F135" s="17">
        <v>4</v>
      </c>
    </row>
    <row r="136" spans="2:6" x14ac:dyDescent="0.2">
      <c r="B136" t="s">
        <v>15</v>
      </c>
      <c r="C136" s="17">
        <v>6</v>
      </c>
      <c r="D136" s="31">
        <v>0.66</v>
      </c>
      <c r="E136" s="6" t="s">
        <v>11</v>
      </c>
      <c r="F136" s="17">
        <v>5</v>
      </c>
    </row>
    <row r="137" spans="2:6" x14ac:dyDescent="0.2">
      <c r="B137" t="s">
        <v>15</v>
      </c>
      <c r="C137" s="17">
        <v>6</v>
      </c>
      <c r="D137" s="31">
        <v>0.66</v>
      </c>
      <c r="E137" s="6" t="s">
        <v>36</v>
      </c>
      <c r="F137" s="17">
        <v>4</v>
      </c>
    </row>
    <row r="138" spans="2:6" x14ac:dyDescent="0.2">
      <c r="B138" t="s">
        <v>15</v>
      </c>
      <c r="C138" s="17">
        <v>6</v>
      </c>
      <c r="D138" s="31">
        <v>0.66</v>
      </c>
      <c r="E138" s="6" t="s">
        <v>10</v>
      </c>
      <c r="F138" s="17">
        <v>3</v>
      </c>
    </row>
    <row r="139" spans="2:6" x14ac:dyDescent="0.2">
      <c r="B139" t="s">
        <v>15</v>
      </c>
      <c r="C139" s="17">
        <v>6</v>
      </c>
      <c r="D139" s="31">
        <v>0.64</v>
      </c>
      <c r="E139" s="6" t="s">
        <v>11</v>
      </c>
      <c r="F139" s="17">
        <v>5</v>
      </c>
    </row>
    <row r="140" spans="2:6" x14ac:dyDescent="0.2">
      <c r="B140" t="s">
        <v>15</v>
      </c>
      <c r="C140" s="17">
        <v>6</v>
      </c>
      <c r="D140" s="31">
        <v>0.64</v>
      </c>
      <c r="E140" s="6" t="s">
        <v>36</v>
      </c>
      <c r="F140" s="17">
        <v>4</v>
      </c>
    </row>
    <row r="141" spans="2:6" x14ac:dyDescent="0.2">
      <c r="B141" t="s">
        <v>15</v>
      </c>
      <c r="C141" s="17">
        <v>6</v>
      </c>
      <c r="D141" s="31">
        <v>0.64</v>
      </c>
      <c r="E141" s="6" t="s">
        <v>10</v>
      </c>
      <c r="F141" s="17">
        <v>3</v>
      </c>
    </row>
    <row r="142" spans="2:6" x14ac:dyDescent="0.2">
      <c r="B142" t="s">
        <v>5</v>
      </c>
      <c r="C142" s="17">
        <v>4</v>
      </c>
      <c r="D142" s="31">
        <v>0.65</v>
      </c>
      <c r="E142" s="6" t="s">
        <v>36</v>
      </c>
      <c r="F142" s="17">
        <v>6</v>
      </c>
    </row>
    <row r="143" spans="2:6" x14ac:dyDescent="0.2">
      <c r="B143" t="s">
        <v>5</v>
      </c>
      <c r="C143" s="17">
        <v>4</v>
      </c>
      <c r="D143" s="31">
        <v>0.65</v>
      </c>
      <c r="E143" s="6" t="s">
        <v>10</v>
      </c>
      <c r="F143" s="17">
        <v>5</v>
      </c>
    </row>
    <row r="144" spans="2:6" x14ac:dyDescent="0.2">
      <c r="B144" t="s">
        <v>5</v>
      </c>
      <c r="C144" s="17">
        <v>4</v>
      </c>
      <c r="D144" s="31">
        <v>0.63</v>
      </c>
      <c r="E144" s="6" t="s">
        <v>36</v>
      </c>
      <c r="F144" s="17">
        <v>6</v>
      </c>
    </row>
    <row r="145" spans="2:6" x14ac:dyDescent="0.2">
      <c r="B145" t="s">
        <v>5</v>
      </c>
      <c r="C145" s="17">
        <v>4</v>
      </c>
      <c r="D145" s="31">
        <v>0.63</v>
      </c>
      <c r="E145" s="6" t="s">
        <v>10</v>
      </c>
      <c r="F145" s="17">
        <v>5</v>
      </c>
    </row>
    <row r="146" spans="2:6" x14ac:dyDescent="0.2">
      <c r="B146" t="s">
        <v>5</v>
      </c>
      <c r="C146" s="17">
        <v>5</v>
      </c>
      <c r="D146" s="31">
        <v>0.63</v>
      </c>
      <c r="E146" s="6" t="s">
        <v>11</v>
      </c>
      <c r="F146" s="17">
        <v>6</v>
      </c>
    </row>
    <row r="147" spans="2:6" x14ac:dyDescent="0.2">
      <c r="B147" t="s">
        <v>5</v>
      </c>
      <c r="C147" s="17">
        <v>5</v>
      </c>
      <c r="D147" s="31">
        <v>0.63</v>
      </c>
      <c r="E147" s="6" t="s">
        <v>36</v>
      </c>
      <c r="F147" s="17">
        <v>5</v>
      </c>
    </row>
    <row r="148" spans="2:6" x14ac:dyDescent="0.2">
      <c r="B148" t="s">
        <v>5</v>
      </c>
      <c r="C148" s="17">
        <v>5</v>
      </c>
      <c r="D148" s="31">
        <v>0.63</v>
      </c>
      <c r="E148" s="6" t="s">
        <v>10</v>
      </c>
      <c r="F148" s="17">
        <v>4</v>
      </c>
    </row>
    <row r="149" spans="2:6" x14ac:dyDescent="0.2">
      <c r="B149" t="s">
        <v>5</v>
      </c>
      <c r="C149" s="17">
        <v>5</v>
      </c>
      <c r="D149" s="31">
        <v>0.61</v>
      </c>
      <c r="E149" s="6" t="s">
        <v>11</v>
      </c>
      <c r="F149" s="17">
        <v>6</v>
      </c>
    </row>
    <row r="150" spans="2:6" x14ac:dyDescent="0.2">
      <c r="B150" t="s">
        <v>5</v>
      </c>
      <c r="C150" s="17">
        <v>5</v>
      </c>
      <c r="D150" s="31">
        <v>0.61</v>
      </c>
      <c r="E150" s="6" t="s">
        <v>36</v>
      </c>
      <c r="F150" s="17">
        <v>5</v>
      </c>
    </row>
    <row r="151" spans="2:6" x14ac:dyDescent="0.2">
      <c r="B151" t="s">
        <v>5</v>
      </c>
      <c r="C151" s="17">
        <v>5</v>
      </c>
      <c r="D151" s="31">
        <v>0.61</v>
      </c>
      <c r="E151" s="6" t="s">
        <v>10</v>
      </c>
      <c r="F151" s="17">
        <v>4</v>
      </c>
    </row>
    <row r="152" spans="2:6" x14ac:dyDescent="0.2">
      <c r="B152" t="s">
        <v>5</v>
      </c>
      <c r="C152" s="17">
        <v>6</v>
      </c>
      <c r="D152" s="31">
        <v>0.62</v>
      </c>
      <c r="E152" s="6" t="s">
        <v>11</v>
      </c>
      <c r="F152" s="17">
        <v>5</v>
      </c>
    </row>
    <row r="153" spans="2:6" x14ac:dyDescent="0.2">
      <c r="B153" t="s">
        <v>5</v>
      </c>
      <c r="C153" s="17">
        <v>6</v>
      </c>
      <c r="D153" s="31">
        <v>0.62</v>
      </c>
      <c r="E153" s="6" t="s">
        <v>36</v>
      </c>
      <c r="F153" s="17">
        <v>4</v>
      </c>
    </row>
    <row r="154" spans="2:6" x14ac:dyDescent="0.2">
      <c r="B154" t="s">
        <v>5</v>
      </c>
      <c r="C154" s="17">
        <v>6</v>
      </c>
      <c r="D154" s="31">
        <v>0.62</v>
      </c>
      <c r="E154" s="6" t="s">
        <v>10</v>
      </c>
      <c r="F154" s="17">
        <v>3</v>
      </c>
    </row>
    <row r="155" spans="2:6" x14ac:dyDescent="0.2">
      <c r="B155" t="s">
        <v>5</v>
      </c>
      <c r="C155" s="17">
        <v>6</v>
      </c>
      <c r="D155" s="31">
        <v>0.59499999999999997</v>
      </c>
      <c r="E155" s="6" t="s">
        <v>11</v>
      </c>
      <c r="F155" s="17">
        <v>5</v>
      </c>
    </row>
    <row r="156" spans="2:6" x14ac:dyDescent="0.2">
      <c r="B156" t="s">
        <v>5</v>
      </c>
      <c r="C156" s="17">
        <v>6</v>
      </c>
      <c r="D156" s="31">
        <v>0.59499999999999997</v>
      </c>
      <c r="E156" s="6" t="s">
        <v>36</v>
      </c>
      <c r="F156" s="17">
        <v>4</v>
      </c>
    </row>
    <row r="157" spans="2:6" x14ac:dyDescent="0.2">
      <c r="B157" t="s">
        <v>5</v>
      </c>
      <c r="C157" s="17">
        <v>6</v>
      </c>
      <c r="D157" s="31">
        <v>0.59499999999999997</v>
      </c>
      <c r="E157" s="6" t="s">
        <v>10</v>
      </c>
      <c r="F157" s="17">
        <v>3</v>
      </c>
    </row>
    <row r="158" spans="2:6" x14ac:dyDescent="0.2">
      <c r="B158" t="s">
        <v>16</v>
      </c>
      <c r="C158" s="17">
        <v>4</v>
      </c>
      <c r="D158" s="31">
        <v>0.61</v>
      </c>
      <c r="E158" s="6" t="s">
        <v>36</v>
      </c>
      <c r="F158" s="17">
        <v>6</v>
      </c>
    </row>
    <row r="159" spans="2:6" x14ac:dyDescent="0.2">
      <c r="B159" t="s">
        <v>16</v>
      </c>
      <c r="C159" s="17">
        <v>4</v>
      </c>
      <c r="D159" s="31">
        <v>0.61</v>
      </c>
      <c r="E159" s="6" t="s">
        <v>10</v>
      </c>
      <c r="F159" s="17">
        <v>5</v>
      </c>
    </row>
    <row r="160" spans="2:6" x14ac:dyDescent="0.2">
      <c r="B160" t="s">
        <v>16</v>
      </c>
      <c r="C160" s="17">
        <v>5</v>
      </c>
      <c r="D160" s="31">
        <v>0.59</v>
      </c>
      <c r="E160" s="6" t="s">
        <v>11</v>
      </c>
      <c r="F160" s="17">
        <v>6</v>
      </c>
    </row>
    <row r="161" spans="2:6" x14ac:dyDescent="0.2">
      <c r="B161" t="s">
        <v>16</v>
      </c>
      <c r="C161" s="17">
        <v>5</v>
      </c>
      <c r="D161" s="31">
        <v>0.59</v>
      </c>
      <c r="E161" s="6" t="s">
        <v>36</v>
      </c>
      <c r="F161" s="17">
        <v>5</v>
      </c>
    </row>
    <row r="162" spans="2:6" x14ac:dyDescent="0.2">
      <c r="B162" t="s">
        <v>16</v>
      </c>
      <c r="C162" s="17">
        <v>5</v>
      </c>
      <c r="D162" s="31">
        <v>0.59</v>
      </c>
      <c r="E162" s="6" t="s">
        <v>10</v>
      </c>
      <c r="F162" s="17">
        <v>4</v>
      </c>
    </row>
  </sheetData>
  <phoneticPr fontId="6" type="noConversion"/>
  <dataValidations count="4">
    <dataValidation type="list" allowBlank="1" showInputMessage="1" showErrorMessage="1" sqref="B3:B7" xr:uid="{917E9931-E937-6846-986A-5145BD40559C}">
      <formula1>_xlfn.ANCHORARRAY($K$14)</formula1>
    </dataValidation>
    <dataValidation type="list" allowBlank="1" showInputMessage="1" showErrorMessage="1" sqref="D3:D7" xr:uid="{D0CDB2FE-36E3-134E-8724-8DE7592D3AD2}">
      <formula1>_xlfn.ANCHORARRAY(K3)</formula1>
    </dataValidation>
    <dataValidation type="list" allowBlank="1" showInputMessage="1" showErrorMessage="1" sqref="C3:C7" xr:uid="{079254E3-5FD6-DC46-9A96-6447798E2C88}">
      <formula1>_xlfn.ANCHORARRAY(_xlfn.XLOOKUP(B3,$K$14:$K$192,$L$14:$L$192))</formula1>
    </dataValidation>
    <dataValidation type="list" allowBlank="1" showInputMessage="1" showErrorMessage="1" sqref="E3:E7" xr:uid="{F0B24D41-920A-734D-9332-7FFE8B48863D}">
      <formula1>_xlfn.ANCHORARRAY(Q3)</formula1>
    </dataValidation>
  </dataValidations>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13</vt:i4>
      </vt:variant>
    </vt:vector>
  </HeadingPairs>
  <TitlesOfParts>
    <vt:vector size="16" baseType="lpstr">
      <vt:lpstr>RELATIVE INTENSITY CHART</vt:lpstr>
      <vt:lpstr>DROPDOWN LISTS</vt:lpstr>
      <vt:lpstr>Sheet1</vt:lpstr>
      <vt:lpstr>EFFORT</vt:lpstr>
      <vt:lpstr>HEAVYREPS</vt:lpstr>
      <vt:lpstr>LIGHTREPS</vt:lpstr>
      <vt:lpstr>MAX1_</vt:lpstr>
      <vt:lpstr>MAXREPS</vt:lpstr>
      <vt:lpstr>MEDIUMREPS</vt:lpstr>
      <vt:lpstr>MHEAVYREPS</vt:lpstr>
      <vt:lpstr>MLIGHTREPS</vt:lpstr>
      <vt:lpstr>REPS</vt:lpstr>
      <vt:lpstr>SETS</vt:lpstr>
      <vt:lpstr>VHEAVYREPS</vt:lpstr>
      <vt:lpstr>VLIGHTREPS</vt:lpstr>
      <vt:lpstr>VOLUME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Dominic Farole</dc:creator>
  <cp:lastModifiedBy>Microsoft Office User</cp:lastModifiedBy>
  <dcterms:created xsi:type="dcterms:W3CDTF">2022-08-25T15:28:53Z</dcterms:created>
  <dcterms:modified xsi:type="dcterms:W3CDTF">2022-09-05T06:11:46Z</dcterms:modified>
</cp:coreProperties>
</file>