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Folder Aktif\New Setup Format Game Excel\"/>
    </mc:Choice>
  </mc:AlternateContent>
  <bookViews>
    <workbookView xWindow="0" yWindow="0" windowWidth="28800" windowHeight="12420"/>
  </bookViews>
  <sheets>
    <sheet name="GROUP 8 BY 8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M19" i="1" l="1"/>
  <c r="AL19" i="1"/>
  <c r="AK19" i="1"/>
  <c r="AJ19" i="1"/>
  <c r="AI19" i="1"/>
  <c r="AH19" i="1"/>
  <c r="AG19" i="1"/>
  <c r="AF19" i="1"/>
  <c r="AM17" i="1"/>
  <c r="AL17" i="1"/>
  <c r="AK17" i="1"/>
  <c r="AJ17" i="1"/>
  <c r="AI17" i="1"/>
  <c r="AH17" i="1"/>
  <c r="AG17" i="1"/>
  <c r="AF17" i="1"/>
  <c r="AM15" i="1"/>
  <c r="AL15" i="1"/>
  <c r="AK15" i="1"/>
  <c r="AJ15" i="1"/>
  <c r="AI15" i="1"/>
  <c r="AH15" i="1"/>
  <c r="AG15" i="1"/>
  <c r="AF15" i="1"/>
  <c r="AM13" i="1"/>
  <c r="AL13" i="1"/>
  <c r="AK13" i="1"/>
  <c r="AJ13" i="1"/>
  <c r="AI13" i="1"/>
  <c r="AH13" i="1"/>
  <c r="AG13" i="1"/>
  <c r="AF13" i="1"/>
  <c r="AM11" i="1"/>
  <c r="AL11" i="1"/>
  <c r="AK11" i="1"/>
  <c r="AJ11" i="1"/>
  <c r="AI11" i="1"/>
  <c r="AH11" i="1"/>
  <c r="AG11" i="1"/>
  <c r="AF11" i="1"/>
  <c r="AM9" i="1"/>
  <c r="AL9" i="1"/>
  <c r="AK9" i="1"/>
  <c r="AJ9" i="1"/>
  <c r="AI9" i="1"/>
  <c r="AH9" i="1"/>
  <c r="AG9" i="1"/>
  <c r="AF9" i="1"/>
  <c r="AM7" i="1"/>
  <c r="AL7" i="1"/>
  <c r="AK7" i="1"/>
  <c r="AJ7" i="1"/>
  <c r="AI7" i="1"/>
  <c r="AH7" i="1"/>
  <c r="AG7" i="1"/>
  <c r="AF7" i="1"/>
  <c r="AQ9" i="1"/>
  <c r="AQ11" i="1"/>
  <c r="AQ13" i="1"/>
  <c r="AQ15" i="1"/>
  <c r="AQ17" i="1"/>
  <c r="AQ19" i="1"/>
  <c r="AQ5" i="1"/>
  <c r="AQ7" i="1"/>
  <c r="AO5" i="1"/>
  <c r="AP5" i="1"/>
  <c r="AO7" i="1"/>
  <c r="AP7" i="1"/>
  <c r="AO9" i="1"/>
  <c r="AP9" i="1"/>
  <c r="AO11" i="1"/>
  <c r="AP11" i="1"/>
  <c r="AO13" i="1"/>
  <c r="AP13" i="1"/>
  <c r="AO15" i="1"/>
  <c r="AP15" i="1"/>
  <c r="AO17" i="1"/>
  <c r="AP17" i="1"/>
  <c r="AO19" i="1"/>
  <c r="AP19" i="1"/>
  <c r="AF5" i="1"/>
  <c r="AM5" i="1"/>
  <c r="AL5" i="1"/>
  <c r="AK5" i="1"/>
  <c r="AJ5" i="1"/>
  <c r="AI5" i="1"/>
  <c r="AH5" i="1"/>
  <c r="AG5" i="1"/>
  <c r="AC15" i="1"/>
  <c r="AC17" i="1"/>
  <c r="AC19" i="1"/>
  <c r="AA15" i="1"/>
  <c r="AB15" i="1" s="1"/>
  <c r="AA17" i="1"/>
  <c r="AB17" i="1" s="1"/>
  <c r="AD17" i="1" s="1"/>
  <c r="AA19" i="1"/>
  <c r="AB19" i="1" s="1"/>
  <c r="AD19" i="1" s="1"/>
  <c r="U19" i="1"/>
  <c r="T20" i="1"/>
  <c r="S20" i="1"/>
  <c r="S19" i="1"/>
  <c r="T18" i="1"/>
  <c r="S18" i="1"/>
  <c r="S17" i="1"/>
  <c r="T16" i="1"/>
  <c r="S16" i="1"/>
  <c r="S15" i="1"/>
  <c r="T14" i="1"/>
  <c r="S14" i="1"/>
  <c r="S13" i="1"/>
  <c r="T12" i="1"/>
  <c r="S12" i="1"/>
  <c r="S11" i="1"/>
  <c r="T10" i="1"/>
  <c r="S10" i="1"/>
  <c r="S9" i="1"/>
  <c r="T8" i="1"/>
  <c r="S8" i="1"/>
  <c r="S7" i="1"/>
  <c r="T6" i="1"/>
  <c r="S6" i="1"/>
  <c r="S5" i="1"/>
  <c r="AD15" i="1" l="1"/>
  <c r="W9" i="1"/>
  <c r="Y7" i="1"/>
  <c r="X9" i="1"/>
  <c r="W19" i="1"/>
  <c r="W7" i="1"/>
  <c r="W11" i="1"/>
  <c r="X5" i="1"/>
  <c r="X13" i="1"/>
  <c r="X7" i="1"/>
  <c r="X17" i="1"/>
  <c r="Y5" i="1"/>
  <c r="Y17" i="1"/>
  <c r="Y13" i="1"/>
  <c r="Y9" i="1"/>
  <c r="Y19" i="1"/>
  <c r="Y15" i="1"/>
  <c r="Y11" i="1"/>
  <c r="X19" i="1"/>
  <c r="X15" i="1"/>
  <c r="X11" i="1"/>
  <c r="W15" i="1"/>
  <c r="W5" i="1"/>
  <c r="W17" i="1"/>
  <c r="W13" i="1"/>
  <c r="Z7" i="1" l="1"/>
  <c r="Z9" i="1"/>
  <c r="Z17" i="1"/>
  <c r="Z15" i="1"/>
  <c r="Z5" i="1"/>
  <c r="Z11" i="1"/>
  <c r="Z19" i="1"/>
  <c r="Z13" i="1"/>
  <c r="AA13" i="1" l="1"/>
  <c r="AB13" i="1" s="1"/>
  <c r="AC13" i="1"/>
  <c r="AC11" i="1"/>
  <c r="AC9" i="1"/>
  <c r="AC5" i="1"/>
  <c r="AC7" i="1"/>
  <c r="AA5" i="1"/>
  <c r="AB5" i="1" s="1"/>
  <c r="AD5" i="1" s="1"/>
  <c r="AA7" i="1"/>
  <c r="AB7" i="1" s="1"/>
  <c r="AA11" i="1"/>
  <c r="AB11" i="1" s="1"/>
  <c r="AD11" i="1" s="1"/>
  <c r="AA9" i="1"/>
  <c r="AB9" i="1" s="1"/>
  <c r="AD9" i="1" s="1"/>
  <c r="AD7" i="1" l="1"/>
  <c r="AD13" i="1"/>
  <c r="AM20" i="1" s="1"/>
  <c r="AJ6" i="1" l="1"/>
  <c r="AJ8" i="1"/>
  <c r="AJ10" i="1"/>
  <c r="AJ12" i="1"/>
  <c r="AJ14" i="1"/>
  <c r="AJ16" i="1"/>
  <c r="AJ18" i="1"/>
  <c r="AJ20" i="1"/>
  <c r="AI6" i="1"/>
  <c r="AK8" i="1"/>
  <c r="AK10" i="1"/>
  <c r="AK12" i="1"/>
  <c r="AK14" i="1"/>
  <c r="AK16" i="1"/>
  <c r="AK18" i="1"/>
  <c r="AK20" i="1"/>
  <c r="AF6" i="1"/>
  <c r="AF8" i="1"/>
  <c r="AF10" i="1"/>
  <c r="AF12" i="1"/>
  <c r="AF14" i="1"/>
  <c r="AF16" i="1"/>
  <c r="AF18" i="1"/>
  <c r="AF20" i="1"/>
  <c r="AM6" i="1"/>
  <c r="AG8" i="1"/>
  <c r="AG10" i="1"/>
  <c r="AG12" i="1"/>
  <c r="AG14" i="1"/>
  <c r="AG16" i="1"/>
  <c r="AG18" i="1"/>
  <c r="AG20" i="1"/>
  <c r="AL6" i="1"/>
  <c r="AH6" i="1"/>
  <c r="AH8" i="1"/>
  <c r="AL8" i="1"/>
  <c r="AH10" i="1"/>
  <c r="AL10" i="1"/>
  <c r="AH12" i="1"/>
  <c r="AL12" i="1"/>
  <c r="AH14" i="1"/>
  <c r="AL14" i="1"/>
  <c r="AH16" i="1"/>
  <c r="AL16" i="1"/>
  <c r="AH18" i="1"/>
  <c r="AL18" i="1"/>
  <c r="AH20" i="1"/>
  <c r="AL20" i="1"/>
  <c r="AK6" i="1"/>
  <c r="AG6" i="1"/>
  <c r="AI8" i="1"/>
  <c r="AM8" i="1"/>
  <c r="AI10" i="1"/>
  <c r="AM10" i="1"/>
  <c r="AI12" i="1"/>
  <c r="AM12" i="1"/>
  <c r="AI14" i="1"/>
  <c r="AM14" i="1"/>
  <c r="AI16" i="1"/>
  <c r="AM16" i="1"/>
  <c r="AI18" i="1"/>
  <c r="AM18" i="1"/>
  <c r="AI20" i="1"/>
  <c r="AN20" i="1" l="1"/>
  <c r="AN16" i="1"/>
  <c r="AN12" i="1"/>
  <c r="AN8" i="1"/>
  <c r="AN18" i="1"/>
  <c r="AN14" i="1"/>
  <c r="AN10" i="1"/>
  <c r="AN6" i="1"/>
  <c r="AV13" i="1"/>
  <c r="AV9" i="1"/>
  <c r="AV14" i="1"/>
  <c r="AV10" i="1"/>
  <c r="AV8" i="1"/>
  <c r="AV11" i="1"/>
  <c r="AV7" i="1"/>
  <c r="AV12" i="1"/>
  <c r="AO10" i="1" l="1"/>
  <c r="AQ10" i="1" s="1"/>
  <c r="AP10" i="1"/>
  <c r="AO18" i="1"/>
  <c r="AQ18" i="1" s="1"/>
  <c r="AP18" i="1"/>
  <c r="AO12" i="1"/>
  <c r="AQ12" i="1" s="1"/>
  <c r="AP12" i="1"/>
  <c r="AO20" i="1"/>
  <c r="AQ20" i="1" s="1"/>
  <c r="AP20" i="1"/>
  <c r="AO6" i="1"/>
  <c r="AQ6" i="1" s="1"/>
  <c r="AP6" i="1"/>
  <c r="AO14" i="1"/>
  <c r="AQ14" i="1" s="1"/>
  <c r="AP14" i="1"/>
  <c r="AO8" i="1"/>
  <c r="AQ8" i="1" s="1"/>
  <c r="AP8" i="1"/>
  <c r="AO16" i="1"/>
  <c r="AQ16" i="1" s="1"/>
  <c r="AP16" i="1"/>
  <c r="BB6" i="1"/>
  <c r="BB7" i="1" s="1"/>
  <c r="BA6" i="1"/>
  <c r="AZ6" i="1"/>
  <c r="AY6" i="1"/>
  <c r="AW6" i="1"/>
  <c r="AW7" i="1" s="1"/>
  <c r="AX6" i="1"/>
  <c r="BD6" i="1"/>
  <c r="BD7" i="1" s="1"/>
  <c r="BC6" i="1"/>
  <c r="BC7" i="1" s="1"/>
  <c r="AW12" i="1" l="1"/>
  <c r="AW13" i="1"/>
  <c r="AW14" i="1"/>
  <c r="BA14" i="1"/>
  <c r="BD9" i="1"/>
  <c r="BD11" i="1"/>
  <c r="AR8" i="1"/>
  <c r="AS8" i="1" s="1"/>
  <c r="AR10" i="1"/>
  <c r="AS10" i="1" s="1"/>
  <c r="AR12" i="1"/>
  <c r="AS12" i="1" s="1"/>
  <c r="AR14" i="1"/>
  <c r="AS14" i="1" s="1"/>
  <c r="AR9" i="1"/>
  <c r="AS9" i="1" s="1"/>
  <c r="AR11" i="1"/>
  <c r="AS11" i="1" s="1"/>
  <c r="BC11" i="1" s="1"/>
  <c r="AR13" i="1"/>
  <c r="AS13" i="1" s="1"/>
  <c r="AR7" i="1"/>
  <c r="AS7" i="1" s="1"/>
  <c r="BA13" i="1" l="1"/>
  <c r="BA12" i="1"/>
  <c r="BB11" i="1"/>
  <c r="AX8" i="1"/>
  <c r="BD8" i="1"/>
  <c r="BD14" i="1"/>
  <c r="BC14" i="1"/>
  <c r="BD13" i="1"/>
  <c r="BC13" i="1"/>
  <c r="BD12" i="1"/>
  <c r="BC12" i="1"/>
  <c r="BD10" i="1"/>
  <c r="AX14" i="1"/>
  <c r="AX13" i="1"/>
  <c r="AX12" i="1"/>
  <c r="BB14" i="1"/>
  <c r="BB12" i="1"/>
  <c r="BB10" i="1"/>
  <c r="BC8" i="1"/>
  <c r="AZ14" i="1"/>
  <c r="AY14" i="1"/>
  <c r="AZ13" i="1"/>
  <c r="AY13" i="1"/>
  <c r="AZ12" i="1"/>
  <c r="AY12" i="1"/>
  <c r="BC10" i="1"/>
  <c r="BC9" i="1"/>
  <c r="BB8" i="1"/>
  <c r="BB13" i="1"/>
  <c r="BB9" i="1"/>
  <c r="BA7" i="1"/>
  <c r="AW11" i="1"/>
  <c r="AX7" i="1"/>
  <c r="AW9" i="1"/>
  <c r="AW8" i="1"/>
  <c r="AW10" i="1"/>
  <c r="AZ7" i="1"/>
  <c r="AY7" i="1"/>
  <c r="BA8" i="1"/>
  <c r="AX11" i="1"/>
  <c r="AX10" i="1"/>
  <c r="AX9" i="1"/>
  <c r="AZ8" i="1"/>
  <c r="AY8" i="1"/>
  <c r="AZ11" i="1"/>
  <c r="AY11" i="1"/>
  <c r="AZ10" i="1"/>
  <c r="AY10" i="1"/>
  <c r="AZ9" i="1"/>
  <c r="AY9" i="1"/>
  <c r="BA11" i="1"/>
  <c r="BA10" i="1"/>
  <c r="BA9" i="1"/>
  <c r="BE12" i="1" l="1"/>
  <c r="BF12" i="1" s="1"/>
  <c r="BG15" i="1" s="1"/>
  <c r="BE13" i="1"/>
  <c r="BF13" i="1" s="1"/>
  <c r="BG17" i="1" s="1"/>
  <c r="BE14" i="1"/>
  <c r="BF14" i="1" s="1"/>
  <c r="BG19" i="1" s="1"/>
  <c r="BE11" i="1"/>
  <c r="BF11" i="1" s="1"/>
  <c r="BG13" i="1" s="1"/>
  <c r="BE9" i="1"/>
  <c r="BF9" i="1" s="1"/>
  <c r="BG9" i="1" s="1"/>
  <c r="BE7" i="1"/>
  <c r="BF7" i="1" s="1"/>
  <c r="BG5" i="1" s="1"/>
  <c r="BE8" i="1"/>
  <c r="BF8" i="1" s="1"/>
  <c r="BG7" i="1" s="1"/>
  <c r="BE10" i="1"/>
  <c r="BF10" i="1" s="1"/>
  <c r="BG11" i="1" s="1"/>
  <c r="BH19" i="1" l="1"/>
  <c r="BH7" i="1"/>
  <c r="U7" i="1" s="1"/>
  <c r="BH9" i="1"/>
  <c r="U9" i="1" s="1"/>
  <c r="BH5" i="1"/>
  <c r="U5" i="1" s="1"/>
  <c r="BH17" i="1"/>
  <c r="U17" i="1" s="1"/>
  <c r="BH11" i="1"/>
  <c r="U11" i="1" s="1"/>
  <c r="BH15" i="1"/>
  <c r="U15" i="1" s="1"/>
  <c r="BH13" i="1"/>
  <c r="U13" i="1" s="1"/>
</calcChain>
</file>

<file path=xl/sharedStrings.xml><?xml version="1.0" encoding="utf-8"?>
<sst xmlns="http://schemas.openxmlformats.org/spreadsheetml/2006/main" count="45" uniqueCount="24">
  <si>
    <t>X</t>
  </si>
  <si>
    <t>Y</t>
  </si>
  <si>
    <t>Z</t>
  </si>
  <si>
    <t>POS</t>
  </si>
  <si>
    <t>A</t>
  </si>
  <si>
    <t>B</t>
  </si>
  <si>
    <t>C</t>
  </si>
  <si>
    <t>D</t>
  </si>
  <si>
    <t>Rank X</t>
  </si>
  <si>
    <t>Rank Y</t>
  </si>
  <si>
    <t>Rank Z</t>
  </si>
  <si>
    <t>Tot. Rank</t>
  </si>
  <si>
    <t>Rank of Totals</t>
  </si>
  <si>
    <t>E</t>
  </si>
  <si>
    <t>F</t>
  </si>
  <si>
    <t>G</t>
  </si>
  <si>
    <t>H</t>
  </si>
  <si>
    <t>TEAM NAME</t>
  </si>
  <si>
    <t>BIL</t>
  </si>
  <si>
    <t>Tie Breaks</t>
  </si>
  <si>
    <t>GROUP</t>
  </si>
  <si>
    <t>BOARD</t>
  </si>
  <si>
    <t>double it to separate tie breaks (in case)</t>
  </si>
  <si>
    <t>dm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</si>
</sst>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9" x14ac:knownFonts="1">
    <font>
      <sz val="11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2" fontId="0" fillId="6" borderId="0" xfId="0" applyNumberForma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1" fontId="0" fillId="3" borderId="0" xfId="0" applyNumberForma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" fontId="0" fillId="6" borderId="0" xfId="0" applyNumberFormat="1" applyFill="1" applyAlignment="1">
      <alignment horizontal="center" vertical="center"/>
    </xf>
    <xf numFmtId="1" fontId="0" fillId="5" borderId="0" xfId="0" applyNumberForma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" fontId="0" fillId="0" borderId="0" xfId="0" applyNumberFormat="1" applyFill="1" applyAlignment="1">
      <alignment horizontal="center" vertical="center"/>
    </xf>
    <xf numFmtId="1" fontId="8" fillId="7" borderId="0" xfId="0" applyNumberFormat="1" applyFont="1" applyFill="1" applyAlignment="1">
      <alignment horizontal="center" vertical="center"/>
    </xf>
    <xf numFmtId="1" fontId="8" fillId="9" borderId="0" xfId="0" applyNumberFormat="1" applyFont="1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H21"/>
  <sheetViews>
    <sheetView tabSelected="1" zoomScale="120" zoomScaleNormal="120" workbookViewId="0">
      <selection activeCell="BK9" sqref="BK9"/>
    </sheetView>
  </sheetViews>
  <sheetFormatPr defaultRowHeight="15" x14ac:dyDescent="0.25"/>
  <cols>
    <col min="1" max="2" width="9.140625" style="1"/>
    <col min="3" max="18" width="4.28515625" style="1" customWidth="1"/>
    <col min="19" max="22" width="9.140625" style="1"/>
    <col min="23" max="26" width="0" style="1" hidden="1" customWidth="1"/>
    <col min="27" max="30" width="10" style="1" hidden="1" customWidth="1"/>
    <col min="31" max="39" width="4.28515625" style="1" hidden="1" customWidth="1"/>
    <col min="40" max="40" width="9.7109375" style="15" hidden="1" customWidth="1"/>
    <col min="41" max="41" width="2.140625" style="15" hidden="1" customWidth="1"/>
    <col min="42" max="43" width="2.28515625" style="15" hidden="1" customWidth="1"/>
    <col min="44" max="46" width="5.140625" style="15" hidden="1" customWidth="1"/>
    <col min="47" max="57" width="4.28515625" style="15" hidden="1" customWidth="1"/>
    <col min="58" max="58" width="7" style="15" hidden="1" customWidth="1"/>
    <col min="59" max="59" width="6" style="15" hidden="1" customWidth="1"/>
    <col min="60" max="60" width="13.42578125" style="1" hidden="1" customWidth="1"/>
    <col min="61" max="16384" width="9.140625" style="1"/>
  </cols>
  <sheetData>
    <row r="2" spans="1:60" ht="26.25" customHeight="1" x14ac:dyDescent="0.25">
      <c r="A2" s="6" t="s">
        <v>20</v>
      </c>
      <c r="B2" s="6" t="s">
        <v>16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 t="s">
        <v>21</v>
      </c>
      <c r="T2" s="31"/>
      <c r="U2" s="7">
        <v>8</v>
      </c>
      <c r="AB2" s="27" t="s">
        <v>22</v>
      </c>
      <c r="AC2" s="10"/>
      <c r="AD2" s="10"/>
      <c r="AE2" s="10"/>
      <c r="AF2" s="10"/>
      <c r="AG2" s="10"/>
      <c r="AH2" s="10"/>
      <c r="AI2" s="10"/>
      <c r="AJ2" s="10"/>
      <c r="AK2" s="10"/>
      <c r="AL2" s="10"/>
    </row>
    <row r="3" spans="1:60" ht="22.5" customHeight="1" x14ac:dyDescent="0.25">
      <c r="A3" s="30" t="s">
        <v>18</v>
      </c>
      <c r="B3" s="29" t="s">
        <v>17</v>
      </c>
      <c r="C3" s="28">
        <v>1</v>
      </c>
      <c r="D3" s="28"/>
      <c r="E3" s="28">
        <v>2</v>
      </c>
      <c r="F3" s="28"/>
      <c r="G3" s="28">
        <v>3</v>
      </c>
      <c r="H3" s="28"/>
      <c r="I3" s="28">
        <v>4</v>
      </c>
      <c r="J3" s="28"/>
      <c r="K3" s="28">
        <v>5</v>
      </c>
      <c r="L3" s="28"/>
      <c r="M3" s="28">
        <v>6</v>
      </c>
      <c r="N3" s="28"/>
      <c r="O3" s="28">
        <v>7</v>
      </c>
      <c r="P3" s="28"/>
      <c r="Q3" s="28">
        <v>8</v>
      </c>
      <c r="R3" s="28"/>
      <c r="S3" s="31" t="s">
        <v>0</v>
      </c>
      <c r="T3" s="31"/>
      <c r="U3" s="32" t="s">
        <v>3</v>
      </c>
      <c r="AB3" s="27"/>
      <c r="AC3" s="10"/>
      <c r="AD3" s="10"/>
      <c r="AE3" s="10"/>
      <c r="AF3" s="10"/>
      <c r="AG3" s="10"/>
      <c r="AH3" s="10"/>
      <c r="AI3" s="10"/>
      <c r="AJ3" s="10"/>
      <c r="AK3" s="10"/>
      <c r="AL3" s="10"/>
    </row>
    <row r="4" spans="1:60" ht="22.5" customHeight="1" x14ac:dyDescent="0.25">
      <c r="A4" s="30"/>
      <c r="B4" s="29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" t="s">
        <v>1</v>
      </c>
      <c r="T4" s="2" t="s">
        <v>2</v>
      </c>
      <c r="U4" s="33"/>
      <c r="W4" s="1" t="s">
        <v>8</v>
      </c>
      <c r="X4" s="1" t="s">
        <v>9</v>
      </c>
      <c r="Y4" s="1" t="s">
        <v>10</v>
      </c>
      <c r="Z4" s="1" t="s">
        <v>11</v>
      </c>
      <c r="AA4" s="1" t="s">
        <v>19</v>
      </c>
      <c r="AB4" s="27"/>
      <c r="AC4" s="10"/>
      <c r="AD4" s="10"/>
      <c r="AE4" s="10"/>
      <c r="AF4" s="10" t="s">
        <v>4</v>
      </c>
      <c r="AG4" s="10" t="s">
        <v>5</v>
      </c>
      <c r="AH4" s="10" t="s">
        <v>6</v>
      </c>
      <c r="AI4" s="10" t="s">
        <v>7</v>
      </c>
      <c r="AJ4" s="10" t="s">
        <v>13</v>
      </c>
      <c r="AK4" s="10" t="s">
        <v>14</v>
      </c>
      <c r="AL4" s="10" t="s">
        <v>15</v>
      </c>
      <c r="AM4" s="10" t="s">
        <v>16</v>
      </c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" t="s">
        <v>12</v>
      </c>
    </row>
    <row r="5" spans="1:60" ht="22.5" customHeight="1" x14ac:dyDescent="0.25">
      <c r="A5" s="40">
        <v>1</v>
      </c>
      <c r="B5" s="41" t="s">
        <v>4</v>
      </c>
      <c r="C5" s="38"/>
      <c r="D5" s="39"/>
      <c r="E5" s="36">
        <v>0</v>
      </c>
      <c r="F5" s="37"/>
      <c r="G5" s="36">
        <v>0</v>
      </c>
      <c r="H5" s="37"/>
      <c r="I5" s="36">
        <v>0</v>
      </c>
      <c r="J5" s="37"/>
      <c r="K5" s="36"/>
      <c r="L5" s="37"/>
      <c r="M5" s="36"/>
      <c r="N5" s="37"/>
      <c r="O5" s="36"/>
      <c r="P5" s="37"/>
      <c r="Q5" s="36"/>
      <c r="R5" s="37"/>
      <c r="S5" s="34">
        <f>SUM(C5:R5)</f>
        <v>0</v>
      </c>
      <c r="T5" s="34"/>
      <c r="U5" s="35">
        <f>IF(B5="","",BH5)</f>
        <v>8</v>
      </c>
      <c r="W5" s="4">
        <f>RANK(S5,($S$5,$S$7,$S$9,$S$11,$S$13,$S$15,$S$17,$S$19))</f>
        <v>4</v>
      </c>
      <c r="X5" s="4">
        <f>RANK(S6,($S$6,$S$8,$S$10,$S$12,$S$14,$S$16,$S$18,$S$20))</f>
        <v>4</v>
      </c>
      <c r="Y5" s="4">
        <f>RANK(T6,($T$6,$T$8,$T$10,$T$12,$T$14,$T$16,$T$18,$T$20),1)</f>
        <v>8</v>
      </c>
      <c r="Z5" s="4">
        <f>W5+X5/10+Y5/100</f>
        <v>4.4800000000000004</v>
      </c>
      <c r="AA5" s="12" t="str">
        <f>IF(B5="","",IF(COUNTIF(Z$4:Z$20,Z5)&gt;1,COUNTIF(Z$4:Z$20,Z5),""))</f>
        <v/>
      </c>
      <c r="AB5" s="11" t="str">
        <f t="shared" ref="AB5:AB9" si="0">IF(AA5="","",AA5*Z5)</f>
        <v/>
      </c>
      <c r="AC5" s="16">
        <f>IF(B5="","",RANK(Z5,$Z$5:$Z$20,1))</f>
        <v>8</v>
      </c>
      <c r="AD5" s="11" t="str">
        <f>IF(AB5="","",AC5&amp;B5)</f>
        <v/>
      </c>
      <c r="AE5" s="13" t="s">
        <v>4</v>
      </c>
      <c r="AF5" s="17">
        <f>IF(C5=0,0,1)</f>
        <v>0</v>
      </c>
      <c r="AG5" s="13">
        <f>IF(E5=0,0,1)</f>
        <v>0</v>
      </c>
      <c r="AH5" s="13">
        <f>IF(G5=0,0,1)</f>
        <v>0</v>
      </c>
      <c r="AI5" s="13">
        <f>IF(I5=0,0,1)</f>
        <v>0</v>
      </c>
      <c r="AJ5" s="13">
        <f>IF(K5=0,0,1)</f>
        <v>0</v>
      </c>
      <c r="AK5" s="13">
        <f>IF(M5=0,0,1)</f>
        <v>0</v>
      </c>
      <c r="AL5" s="13">
        <f>IF(O5=0,0,1)</f>
        <v>0</v>
      </c>
      <c r="AM5" s="13">
        <f>IF(Q5=0,0,1)</f>
        <v>0</v>
      </c>
      <c r="AN5" s="23"/>
      <c r="AO5" s="23" t="str">
        <f>LEFT(AN5,1)</f>
        <v/>
      </c>
      <c r="AP5" s="23" t="str">
        <f>RIGHT(AN5,1)</f>
        <v/>
      </c>
      <c r="AQ5" s="23" t="str">
        <f t="shared" ref="AQ5:AQ20" si="1">AO5</f>
        <v/>
      </c>
      <c r="AR5" s="23"/>
      <c r="AS5" s="23"/>
      <c r="AT5" s="23"/>
      <c r="BG5" s="26">
        <f>+Z5+BF7/1000</f>
        <v>4.4880000000000004</v>
      </c>
      <c r="BH5" s="4">
        <f>RANK(BG5,$BG$5:$BG$20,1)</f>
        <v>8</v>
      </c>
    </row>
    <row r="6" spans="1:60" ht="22.5" customHeight="1" x14ac:dyDescent="0.25">
      <c r="A6" s="40"/>
      <c r="B6" s="41"/>
      <c r="C6" s="9"/>
      <c r="D6" s="9"/>
      <c r="E6" s="5">
        <v>0</v>
      </c>
      <c r="F6" s="5">
        <v>2</v>
      </c>
      <c r="G6" s="5">
        <v>0</v>
      </c>
      <c r="H6" s="5">
        <v>2</v>
      </c>
      <c r="I6" s="5">
        <v>0</v>
      </c>
      <c r="J6" s="5">
        <v>2</v>
      </c>
      <c r="K6" s="5"/>
      <c r="L6" s="5"/>
      <c r="M6" s="5"/>
      <c r="N6" s="5"/>
      <c r="O6" s="5"/>
      <c r="P6" s="5"/>
      <c r="Q6" s="5"/>
      <c r="R6" s="5"/>
      <c r="S6" s="3">
        <f>SUM(C6,E6,G6,I6,K6,M6,O6,Q6)</f>
        <v>0</v>
      </c>
      <c r="T6" s="8">
        <f>SUM(D6,F6,H6,J6,L6,N6,P6,R6)</f>
        <v>6</v>
      </c>
      <c r="U6" s="35"/>
      <c r="W6" s="4"/>
      <c r="X6" s="4"/>
      <c r="Y6" s="4"/>
      <c r="Z6" s="4"/>
      <c r="AA6" s="12"/>
      <c r="AB6" s="12"/>
      <c r="AC6" s="12"/>
      <c r="AD6" s="12"/>
      <c r="AE6" s="4">
        <v>1</v>
      </c>
      <c r="AF6" s="12" t="str">
        <f>IF(COUNTIF($AD$5:$AD$20,$AE6&amp;AF$4)=0,"",AF$4)</f>
        <v/>
      </c>
      <c r="AG6" s="12" t="str">
        <f t="shared" ref="AG6:AM20" si="2">IF(COUNTIF($AD$5:$AD$20,$AE6&amp;AG$4)=0,"",AG$4)</f>
        <v/>
      </c>
      <c r="AH6" s="12" t="str">
        <f t="shared" si="2"/>
        <v/>
      </c>
      <c r="AI6" s="12" t="str">
        <f t="shared" si="2"/>
        <v/>
      </c>
      <c r="AJ6" s="12" t="str">
        <f t="shared" si="2"/>
        <v/>
      </c>
      <c r="AK6" s="12" t="str">
        <f t="shared" si="2"/>
        <v/>
      </c>
      <c r="AL6" s="12" t="str">
        <f t="shared" si="2"/>
        <v/>
      </c>
      <c r="AM6" s="12" t="str">
        <f t="shared" si="2"/>
        <v/>
      </c>
      <c r="AN6" s="15" t="str">
        <f>AF6&amp;AG6&amp;AH6&amp;AI6&amp;AJ6&amp;AK6&amp;AL6&amp;AM6</f>
        <v/>
      </c>
      <c r="AO6" s="23" t="str">
        <f t="shared" ref="AO6:AO20" si="3">LEFT(AN6,1)</f>
        <v/>
      </c>
      <c r="AP6" s="23" t="str">
        <f t="shared" ref="AP6:AP20" si="4">RIGHT(AN6,1)</f>
        <v/>
      </c>
      <c r="AQ6" s="23" t="str">
        <f t="shared" si="1"/>
        <v/>
      </c>
      <c r="AR6" s="23"/>
      <c r="AS6" s="23"/>
      <c r="AT6" s="23"/>
      <c r="AU6" s="1"/>
      <c r="AV6" s="21" t="s">
        <v>23</v>
      </c>
      <c r="AW6" s="21" t="str">
        <f>AV7</f>
        <v/>
      </c>
      <c r="AX6" s="21" t="str">
        <f>AV8</f>
        <v/>
      </c>
      <c r="AY6" s="21" t="str">
        <f>AV9</f>
        <v/>
      </c>
      <c r="AZ6" s="21" t="str">
        <f>AV10</f>
        <v/>
      </c>
      <c r="BA6" s="21" t="str">
        <f>AV11</f>
        <v/>
      </c>
      <c r="BB6" s="21" t="str">
        <f>AV12</f>
        <v/>
      </c>
      <c r="BC6" s="21" t="str">
        <f>AV13</f>
        <v/>
      </c>
      <c r="BD6" s="21" t="str">
        <f>AV14</f>
        <v/>
      </c>
      <c r="BH6" s="4"/>
    </row>
    <row r="7" spans="1:60" ht="22.5" customHeight="1" x14ac:dyDescent="0.25">
      <c r="A7" s="40">
        <v>2</v>
      </c>
      <c r="B7" s="41" t="s">
        <v>5</v>
      </c>
      <c r="C7" s="36">
        <v>1</v>
      </c>
      <c r="D7" s="37"/>
      <c r="E7" s="38"/>
      <c r="F7" s="39"/>
      <c r="G7" s="36">
        <v>0</v>
      </c>
      <c r="H7" s="37"/>
      <c r="I7" s="36">
        <v>0</v>
      </c>
      <c r="J7" s="37"/>
      <c r="K7" s="36"/>
      <c r="L7" s="37"/>
      <c r="M7" s="36"/>
      <c r="N7" s="37"/>
      <c r="O7" s="36"/>
      <c r="P7" s="37"/>
      <c r="Q7" s="36"/>
      <c r="R7" s="37"/>
      <c r="S7" s="34">
        <f>SUM(C7:R7)</f>
        <v>1</v>
      </c>
      <c r="T7" s="34"/>
      <c r="U7" s="35">
        <f>IF(B7="","",BH7)</f>
        <v>3</v>
      </c>
      <c r="W7" s="4">
        <f>RANK(S7,($S$5,$S$7,$S$9,$S$11,$S$13,$S$15,$S$17,$S$19))</f>
        <v>3</v>
      </c>
      <c r="X7" s="4">
        <f>RANK(S8,($S$6,$S$8,$S$10,$S$12,$S$14,$S$16,$S$18,$S$20))</f>
        <v>3</v>
      </c>
      <c r="Y7" s="4">
        <f>RANK(T8,($T$6,$T$8,$T$10,$T$12,$T$14,$T$16,$T$18,$T$20),1)</f>
        <v>7</v>
      </c>
      <c r="Z7" s="4">
        <f t="shared" ref="Z7" si="5">W7+X7/10+Y7/100</f>
        <v>3.3699999999999997</v>
      </c>
      <c r="AA7" s="12" t="str">
        <f t="shared" ref="AA7" si="6">IF(B7="","",IF(COUNTIF(Z$4:Z$20,Z7)&gt;1,COUNTIF(Z$4:Z$20,Z7),""))</f>
        <v/>
      </c>
      <c r="AB7" s="11" t="str">
        <f t="shared" si="0"/>
        <v/>
      </c>
      <c r="AC7" s="16">
        <f t="shared" ref="AC7" si="7">IF(B7="","",RANK(Z7,$Z$5:$Z$20,1))</f>
        <v>3</v>
      </c>
      <c r="AD7" s="11" t="str">
        <f t="shared" ref="AD7" si="8">IF(AB7="","",AC7&amp;B7)</f>
        <v/>
      </c>
      <c r="AE7" s="13" t="s">
        <v>5</v>
      </c>
      <c r="AF7" s="13">
        <f>IF(C7=0,0,1)</f>
        <v>1</v>
      </c>
      <c r="AG7" s="17">
        <f>IF(E7=0,0,1)</f>
        <v>0</v>
      </c>
      <c r="AH7" s="13">
        <f>IF(G7=0,0,1)</f>
        <v>0</v>
      </c>
      <c r="AI7" s="13">
        <f>IF(I7=0,0,1)</f>
        <v>0</v>
      </c>
      <c r="AJ7" s="13">
        <f>IF(K7=0,0,1)</f>
        <v>0</v>
      </c>
      <c r="AK7" s="13">
        <f>IF(M7=0,0,1)</f>
        <v>0</v>
      </c>
      <c r="AL7" s="13">
        <f>IF(O7=0,0,1)</f>
        <v>0</v>
      </c>
      <c r="AM7" s="13">
        <f>IF(Q7=0,0,1)</f>
        <v>0</v>
      </c>
      <c r="AN7" s="23"/>
      <c r="AO7" s="23" t="str">
        <f t="shared" si="3"/>
        <v/>
      </c>
      <c r="AP7" s="23" t="str">
        <f t="shared" si="4"/>
        <v/>
      </c>
      <c r="AQ7" s="23" t="str">
        <f t="shared" si="1"/>
        <v/>
      </c>
      <c r="AR7" s="24" t="str">
        <f>IF(COUNTIF($AO$5:$AP$20,AU7),AU7,"")</f>
        <v/>
      </c>
      <c r="AS7" s="25" t="str">
        <f>IF(AR7="","",IF(ISNA(VLOOKUP(AR7,$AO$5:$AP$20,2,FALSE)),VLOOKUP(AR7,$AP$5:AQ$20,2,FALSE),VLOOKUP(AR7,$AO$5:$AP$20,2,FALSE)))</f>
        <v/>
      </c>
      <c r="AT7" s="23"/>
      <c r="AU7" s="15" t="s">
        <v>4</v>
      </c>
      <c r="AV7" s="21" t="str">
        <f t="shared" ref="AV7:AV14" si="9">IF(COUNTIF($AF$5:$AM$20,$AU7)&gt;0,$AU7,"")</f>
        <v/>
      </c>
      <c r="AW7" s="22" t="str">
        <f>IF(OR($AV7="",AW$6=""),"",INDEX($AE$4:$AM$20,MATCH($AV7,$AE$4:$AE$20,0),IF(VLOOKUP($AV7,$AR$7:$AS$14,2,FALSE)=AW$6,MATCH(AW$6,$AE$4:$AM$4,0),1)))</f>
        <v/>
      </c>
      <c r="AX7" s="19" t="str">
        <f t="shared" ref="AW7:BD14" si="10">IF(OR($AV7="",AX$6=""),"",INDEX($AE$4:$AM$20,MATCH($AV7,$AE$4:$AE$20,0),IF(VLOOKUP($AV7,$AR$7:$AS$14,2,FALSE)=AX$6,MATCH(AX$6,$AE$4:$AM$4,0),1)))</f>
        <v/>
      </c>
      <c r="AY7" s="19" t="str">
        <f t="shared" si="10"/>
        <v/>
      </c>
      <c r="AZ7" s="19" t="str">
        <f t="shared" si="10"/>
        <v/>
      </c>
      <c r="BA7" s="19" t="str">
        <f t="shared" si="10"/>
        <v/>
      </c>
      <c r="BB7" s="19" t="str">
        <f t="shared" si="10"/>
        <v/>
      </c>
      <c r="BC7" s="19" t="str">
        <f t="shared" si="10"/>
        <v/>
      </c>
      <c r="BD7" s="20" t="str">
        <f t="shared" si="10"/>
        <v/>
      </c>
      <c r="BE7" s="15">
        <f>SUM(AW7:BD7)</f>
        <v>0</v>
      </c>
      <c r="BF7" s="15">
        <f>8-BE7</f>
        <v>8</v>
      </c>
      <c r="BG7" s="26">
        <f>+Z7+BF8/1000</f>
        <v>3.3779999999999997</v>
      </c>
      <c r="BH7" s="4">
        <f t="shared" ref="BH7" si="11">RANK(BG7,$BG$5:$BG$20,1)</f>
        <v>3</v>
      </c>
    </row>
    <row r="8" spans="1:60" ht="22.5" customHeight="1" x14ac:dyDescent="0.25">
      <c r="A8" s="40"/>
      <c r="B8" s="41"/>
      <c r="C8" s="5">
        <v>2</v>
      </c>
      <c r="D8" s="5">
        <v>0</v>
      </c>
      <c r="E8" s="9"/>
      <c r="F8" s="9"/>
      <c r="G8" s="5">
        <v>0</v>
      </c>
      <c r="H8" s="5">
        <v>2</v>
      </c>
      <c r="I8" s="5">
        <v>0</v>
      </c>
      <c r="J8" s="5">
        <v>2</v>
      </c>
      <c r="K8" s="5"/>
      <c r="L8" s="5"/>
      <c r="M8" s="5"/>
      <c r="N8" s="5"/>
      <c r="O8" s="5"/>
      <c r="P8" s="5"/>
      <c r="Q8" s="5"/>
      <c r="R8" s="5"/>
      <c r="S8" s="8">
        <f>SUM(C8,E8,G8,I8,K8,M8,O8,Q8)</f>
        <v>2</v>
      </c>
      <c r="T8" s="8">
        <f>SUM(D8,F8,H8,J8,L8,N8,P8,R8)</f>
        <v>4</v>
      </c>
      <c r="U8" s="35"/>
      <c r="W8" s="4"/>
      <c r="X8" s="4"/>
      <c r="Y8" s="4"/>
      <c r="Z8" s="4"/>
      <c r="AA8" s="12"/>
      <c r="AB8" s="12"/>
      <c r="AC8" s="12"/>
      <c r="AD8" s="12"/>
      <c r="AE8" s="4">
        <v>2</v>
      </c>
      <c r="AF8" s="12" t="str">
        <f>IF(COUNTIF($AD$5:$AD$20,$AE8&amp;AF$4)=0,"",AF$4)</f>
        <v/>
      </c>
      <c r="AG8" s="12" t="str">
        <f t="shared" si="2"/>
        <v/>
      </c>
      <c r="AH8" s="12" t="str">
        <f t="shared" si="2"/>
        <v/>
      </c>
      <c r="AI8" s="12" t="str">
        <f t="shared" si="2"/>
        <v/>
      </c>
      <c r="AJ8" s="12" t="str">
        <f t="shared" si="2"/>
        <v/>
      </c>
      <c r="AK8" s="12" t="str">
        <f t="shared" si="2"/>
        <v/>
      </c>
      <c r="AL8" s="12" t="str">
        <f t="shared" si="2"/>
        <v/>
      </c>
      <c r="AM8" s="12" t="str">
        <f t="shared" si="2"/>
        <v/>
      </c>
      <c r="AN8" s="15" t="str">
        <f t="shared" ref="AN8" si="12">AF8&amp;AG8&amp;AH8&amp;AI8&amp;AJ8&amp;AK8&amp;AL8&amp;AM8</f>
        <v/>
      </c>
      <c r="AO8" s="23" t="str">
        <f t="shared" si="3"/>
        <v/>
      </c>
      <c r="AP8" s="23" t="str">
        <f t="shared" si="4"/>
        <v/>
      </c>
      <c r="AQ8" s="23" t="str">
        <f>AO8</f>
        <v/>
      </c>
      <c r="AR8" s="24" t="str">
        <f t="shared" ref="AR8:AR14" si="13">IF(COUNTIF($AO$5:$AP$20,AU8),AU8,"")</f>
        <v/>
      </c>
      <c r="AS8" s="25" t="str">
        <f>IF(AR8="","",IF(ISNA(VLOOKUP(AR8,$AO$5:$AP$20,2,FALSE)),VLOOKUP(AR8,$AP$5:AQ$20,2,FALSE),VLOOKUP(AR8,$AO$5:$AP$20,2,FALSE)))</f>
        <v/>
      </c>
      <c r="AT8" s="23"/>
      <c r="AU8" s="15" t="s">
        <v>5</v>
      </c>
      <c r="AV8" s="21" t="str">
        <f t="shared" si="9"/>
        <v/>
      </c>
      <c r="AW8" s="19" t="str">
        <f t="shared" si="10"/>
        <v/>
      </c>
      <c r="AX8" s="22" t="str">
        <f>IF(OR($AV8="",AX$6=""),"",INDEX($AE$4:$AM$20,MATCH($AV8,$AE$4:$AE$20,0),IF(VLOOKUP($AV8,$AR$7:$AS$14,2,FALSE)=AX$6,MATCH(AX$6,$AE$4:$AM$4,0),1)))</f>
        <v/>
      </c>
      <c r="AY8" s="19" t="str">
        <f t="shared" si="10"/>
        <v/>
      </c>
      <c r="AZ8" s="19" t="str">
        <f t="shared" si="10"/>
        <v/>
      </c>
      <c r="BA8" s="19" t="str">
        <f t="shared" si="10"/>
        <v/>
      </c>
      <c r="BB8" s="19" t="str">
        <f t="shared" si="10"/>
        <v/>
      </c>
      <c r="BC8" s="19" t="str">
        <f t="shared" si="10"/>
        <v/>
      </c>
      <c r="BD8" s="19" t="str">
        <f t="shared" si="10"/>
        <v/>
      </c>
      <c r="BE8" s="15">
        <f t="shared" ref="BE8:BE14" si="14">SUM(AW8:BD8)</f>
        <v>0</v>
      </c>
      <c r="BF8" s="15">
        <f t="shared" ref="BF8:BF14" si="15">8-BE8</f>
        <v>8</v>
      </c>
      <c r="BH8" s="4"/>
    </row>
    <row r="9" spans="1:60" ht="22.5" customHeight="1" x14ac:dyDescent="0.25">
      <c r="A9" s="40">
        <v>3</v>
      </c>
      <c r="B9" s="41" t="s">
        <v>6</v>
      </c>
      <c r="C9" s="36">
        <v>1</v>
      </c>
      <c r="D9" s="37"/>
      <c r="E9" s="36">
        <v>1</v>
      </c>
      <c r="F9" s="37"/>
      <c r="G9" s="38"/>
      <c r="H9" s="39"/>
      <c r="I9" s="36">
        <v>0</v>
      </c>
      <c r="J9" s="37"/>
      <c r="K9" s="36"/>
      <c r="L9" s="37"/>
      <c r="M9" s="36"/>
      <c r="N9" s="37"/>
      <c r="O9" s="36"/>
      <c r="P9" s="37"/>
      <c r="Q9" s="36"/>
      <c r="R9" s="37"/>
      <c r="S9" s="34">
        <f>SUM(C9:R9)</f>
        <v>2</v>
      </c>
      <c r="T9" s="34"/>
      <c r="U9" s="35">
        <f>IF(B9="","",BH9)</f>
        <v>2</v>
      </c>
      <c r="W9" s="4">
        <f>RANK(S9,($S$5,$S$7,$S$9,$S$11,$S$13,$S$15,$S$17,$S$19))</f>
        <v>2</v>
      </c>
      <c r="X9" s="4">
        <f>RANK(S10,($S$6,$S$8,$S$10,$S$12,$S$14,$S$16,$S$18,$S$20))</f>
        <v>2</v>
      </c>
      <c r="Y9" s="4">
        <f>RANK(T10,($T$6,$T$8,$T$10,$T$12,$T$14,$T$16,$T$18,$T$20),1)</f>
        <v>6</v>
      </c>
      <c r="Z9" s="4">
        <f t="shared" ref="Z9" si="16">W9+X9/10+Y9/100</f>
        <v>2.2600000000000002</v>
      </c>
      <c r="AA9" s="12" t="str">
        <f t="shared" ref="AA9" si="17">IF(B9="","",IF(COUNTIF(Z$4:Z$20,Z9)&gt;1,COUNTIF(Z$4:Z$20,Z9),""))</f>
        <v/>
      </c>
      <c r="AB9" s="11" t="str">
        <f t="shared" si="0"/>
        <v/>
      </c>
      <c r="AC9" s="16">
        <f t="shared" ref="AC9" si="18">IF(B9="","",RANK(Z9,$Z$5:$Z$20,1))</f>
        <v>2</v>
      </c>
      <c r="AD9" s="11" t="str">
        <f t="shared" ref="AD9" si="19">IF(AB9="","",AC9&amp;B9)</f>
        <v/>
      </c>
      <c r="AE9" s="13" t="s">
        <v>6</v>
      </c>
      <c r="AF9" s="13">
        <f>IF(C9=0,0,1)</f>
        <v>1</v>
      </c>
      <c r="AG9" s="13">
        <f>IF(E9=0,0,1)</f>
        <v>1</v>
      </c>
      <c r="AH9" s="17">
        <f>IF(G9=0,0,1)</f>
        <v>0</v>
      </c>
      <c r="AI9" s="13">
        <f>IF(I9=0,0,1)</f>
        <v>0</v>
      </c>
      <c r="AJ9" s="13">
        <f>IF(K9=0,0,1)</f>
        <v>0</v>
      </c>
      <c r="AK9" s="13">
        <f>IF(M9=0,0,1)</f>
        <v>0</v>
      </c>
      <c r="AL9" s="13">
        <f>IF(O9=0,0,1)</f>
        <v>0</v>
      </c>
      <c r="AM9" s="13">
        <f>IF(Q9=0,0,1)</f>
        <v>0</v>
      </c>
      <c r="AN9" s="23"/>
      <c r="AO9" s="23" t="str">
        <f t="shared" si="3"/>
        <v/>
      </c>
      <c r="AP9" s="23" t="str">
        <f t="shared" si="4"/>
        <v/>
      </c>
      <c r="AQ9" s="23" t="str">
        <f t="shared" si="1"/>
        <v/>
      </c>
      <c r="AR9" s="24" t="str">
        <f t="shared" si="13"/>
        <v/>
      </c>
      <c r="AS9" s="25" t="str">
        <f>IF(AR9="","",IF(ISNA(VLOOKUP(AR9,$AO$5:$AP$20,2,FALSE)),VLOOKUP(AR9,$AP$5:AQ$20,2,FALSE),VLOOKUP(AR9,$AO$5:$AP$20,2,FALSE)))</f>
        <v/>
      </c>
      <c r="AT9" s="23"/>
      <c r="AU9" s="15" t="s">
        <v>6</v>
      </c>
      <c r="AV9" s="21" t="str">
        <f t="shared" si="9"/>
        <v/>
      </c>
      <c r="AW9" s="19" t="str">
        <f t="shared" si="10"/>
        <v/>
      </c>
      <c r="AX9" s="19" t="str">
        <f t="shared" si="10"/>
        <v/>
      </c>
      <c r="AY9" s="22" t="str">
        <f t="shared" si="10"/>
        <v/>
      </c>
      <c r="AZ9" s="19" t="str">
        <f t="shared" si="10"/>
        <v/>
      </c>
      <c r="BA9" s="19" t="str">
        <f t="shared" si="10"/>
        <v/>
      </c>
      <c r="BB9" s="19" t="str">
        <f t="shared" si="10"/>
        <v/>
      </c>
      <c r="BC9" s="19" t="str">
        <f t="shared" si="10"/>
        <v/>
      </c>
      <c r="BD9" s="19" t="str">
        <f t="shared" si="10"/>
        <v/>
      </c>
      <c r="BE9" s="15">
        <f t="shared" si="14"/>
        <v>0</v>
      </c>
      <c r="BF9" s="15">
        <f t="shared" si="15"/>
        <v>8</v>
      </c>
      <c r="BG9" s="26">
        <f>+Z9+BF9/1000</f>
        <v>2.2680000000000002</v>
      </c>
      <c r="BH9" s="4">
        <f t="shared" ref="BH9" si="20">RANK(BG9,$BG$5:$BG$20,1)</f>
        <v>2</v>
      </c>
    </row>
    <row r="10" spans="1:60" ht="22.5" customHeight="1" x14ac:dyDescent="0.25">
      <c r="A10" s="40"/>
      <c r="B10" s="41"/>
      <c r="C10" s="5">
        <v>2</v>
      </c>
      <c r="D10" s="5">
        <v>0</v>
      </c>
      <c r="E10" s="5">
        <v>2</v>
      </c>
      <c r="F10" s="5">
        <v>0</v>
      </c>
      <c r="G10" s="9"/>
      <c r="H10" s="9"/>
      <c r="I10" s="5">
        <v>0</v>
      </c>
      <c r="J10" s="5">
        <v>2</v>
      </c>
      <c r="K10" s="5"/>
      <c r="L10" s="5"/>
      <c r="M10" s="5"/>
      <c r="N10" s="5"/>
      <c r="O10" s="5"/>
      <c r="P10" s="5"/>
      <c r="Q10" s="5"/>
      <c r="R10" s="5"/>
      <c r="S10" s="8">
        <f>SUM(C10,E10,G10,I10,K10,M10,O10,Q10)</f>
        <v>4</v>
      </c>
      <c r="T10" s="8">
        <f>SUM(D10,F10,H10,J10,L10,N10,P10,R10)</f>
        <v>2</v>
      </c>
      <c r="U10" s="35"/>
      <c r="W10" s="4"/>
      <c r="X10" s="4"/>
      <c r="Y10" s="4"/>
      <c r="Z10" s="4"/>
      <c r="AA10" s="12"/>
      <c r="AB10" s="12"/>
      <c r="AC10" s="12"/>
      <c r="AD10" s="12"/>
      <c r="AE10" s="4">
        <v>3</v>
      </c>
      <c r="AF10" s="12" t="str">
        <f>IF(COUNTIF($AD$5:$AD$20,$AE10&amp;AF$4)=0,"",AF$4)</f>
        <v/>
      </c>
      <c r="AG10" s="12" t="str">
        <f t="shared" si="2"/>
        <v/>
      </c>
      <c r="AH10" s="12" t="str">
        <f t="shared" si="2"/>
        <v/>
      </c>
      <c r="AI10" s="12" t="str">
        <f t="shared" si="2"/>
        <v/>
      </c>
      <c r="AJ10" s="12" t="str">
        <f t="shared" si="2"/>
        <v/>
      </c>
      <c r="AK10" s="12" t="str">
        <f t="shared" si="2"/>
        <v/>
      </c>
      <c r="AL10" s="12" t="str">
        <f t="shared" si="2"/>
        <v/>
      </c>
      <c r="AM10" s="12" t="str">
        <f t="shared" si="2"/>
        <v/>
      </c>
      <c r="AN10" s="15" t="str">
        <f t="shared" ref="AN10" si="21">AF10&amp;AG10&amp;AH10&amp;AI10&amp;AJ10&amp;AK10&amp;AL10&amp;AM10</f>
        <v/>
      </c>
      <c r="AO10" s="23" t="str">
        <f t="shared" si="3"/>
        <v/>
      </c>
      <c r="AP10" s="23" t="str">
        <f t="shared" si="4"/>
        <v/>
      </c>
      <c r="AQ10" s="23" t="str">
        <f t="shared" si="1"/>
        <v/>
      </c>
      <c r="AR10" s="24" t="str">
        <f t="shared" si="13"/>
        <v/>
      </c>
      <c r="AS10" s="25" t="str">
        <f>IF(AR10="","",IF(ISNA(VLOOKUP(AR10,$AO$5:$AP$20,2,FALSE)),VLOOKUP(AR10,$AP$5:AQ$20,2,FALSE),VLOOKUP(AR10,$AO$5:$AP$20,2,FALSE)))</f>
        <v/>
      </c>
      <c r="AT10" s="23"/>
      <c r="AU10" s="15" t="s">
        <v>7</v>
      </c>
      <c r="AV10" s="21" t="str">
        <f t="shared" si="9"/>
        <v/>
      </c>
      <c r="AW10" s="19" t="str">
        <f t="shared" si="10"/>
        <v/>
      </c>
      <c r="AX10" s="19" t="str">
        <f t="shared" si="10"/>
        <v/>
      </c>
      <c r="AY10" s="19" t="str">
        <f t="shared" si="10"/>
        <v/>
      </c>
      <c r="AZ10" s="22" t="str">
        <f t="shared" si="10"/>
        <v/>
      </c>
      <c r="BA10" s="19" t="str">
        <f t="shared" si="10"/>
        <v/>
      </c>
      <c r="BB10" s="19" t="str">
        <f t="shared" si="10"/>
        <v/>
      </c>
      <c r="BC10" s="19" t="str">
        <f t="shared" si="10"/>
        <v/>
      </c>
      <c r="BD10" s="19" t="str">
        <f t="shared" si="10"/>
        <v/>
      </c>
      <c r="BE10" s="15">
        <f t="shared" si="14"/>
        <v>0</v>
      </c>
      <c r="BF10" s="15">
        <f t="shared" si="15"/>
        <v>8</v>
      </c>
      <c r="BH10" s="4"/>
    </row>
    <row r="11" spans="1:60" ht="22.5" customHeight="1" x14ac:dyDescent="0.25">
      <c r="A11" s="40">
        <v>4</v>
      </c>
      <c r="B11" s="41" t="s">
        <v>7</v>
      </c>
      <c r="C11" s="36">
        <v>1</v>
      </c>
      <c r="D11" s="37"/>
      <c r="E11" s="36">
        <v>1</v>
      </c>
      <c r="F11" s="37"/>
      <c r="G11" s="36">
        <v>1</v>
      </c>
      <c r="H11" s="37"/>
      <c r="I11" s="38"/>
      <c r="J11" s="39"/>
      <c r="K11" s="36"/>
      <c r="L11" s="37"/>
      <c r="M11" s="36"/>
      <c r="N11" s="37"/>
      <c r="O11" s="36"/>
      <c r="P11" s="37"/>
      <c r="Q11" s="36"/>
      <c r="R11" s="37"/>
      <c r="S11" s="34">
        <f>SUM(C11:R11)</f>
        <v>3</v>
      </c>
      <c r="T11" s="34"/>
      <c r="U11" s="35">
        <f>IF(B11="","",BH11)</f>
        <v>1</v>
      </c>
      <c r="W11" s="4">
        <f>RANK(S11,($S$5,$S$7,$S$9,$S$11,$S$13,$S$15,$S$17,$S$19))</f>
        <v>1</v>
      </c>
      <c r="X11" s="4">
        <f>RANK(S12,($S$6,$S$8,$S$10,$S$12,$S$14,$S$16,$S$18,$S$20))</f>
        <v>1</v>
      </c>
      <c r="Y11" s="4">
        <f>RANK(T12,($T$6,$T$8,$T$10,$T$12,$T$14,$T$16,$T$18,$T$20),1)</f>
        <v>1</v>
      </c>
      <c r="Z11" s="4">
        <f t="shared" ref="Z11" si="22">W11+X11/10+Y11/100</f>
        <v>1.1100000000000001</v>
      </c>
      <c r="AA11" s="12" t="str">
        <f t="shared" ref="AA11" si="23">IF(B11="","",IF(COUNTIF(Z$4:Z$20,Z11)&gt;1,COUNTIF(Z$4:Z$20,Z11),""))</f>
        <v/>
      </c>
      <c r="AB11" s="11" t="str">
        <f t="shared" ref="AB11:AB19" si="24">IF(AA11="","",AA11*Z11)</f>
        <v/>
      </c>
      <c r="AC11" s="16">
        <f t="shared" ref="AC11" si="25">IF(B11="","",RANK(Z11,$Z$5:$Z$20,1))</f>
        <v>1</v>
      </c>
      <c r="AD11" s="11" t="str">
        <f t="shared" ref="AD11" si="26">IF(AB11="","",AC11&amp;B11)</f>
        <v/>
      </c>
      <c r="AE11" s="13" t="s">
        <v>7</v>
      </c>
      <c r="AF11" s="13">
        <f>IF(C11=0,0,1)</f>
        <v>1</v>
      </c>
      <c r="AG11" s="13">
        <f>IF(E11=0,0,1)</f>
        <v>1</v>
      </c>
      <c r="AH11" s="13">
        <f>IF(G11=0,0,1)</f>
        <v>1</v>
      </c>
      <c r="AI11" s="17">
        <f>IF(I11=0,0,1)</f>
        <v>0</v>
      </c>
      <c r="AJ11" s="13">
        <f>IF(K11=0,0,1)</f>
        <v>0</v>
      </c>
      <c r="AK11" s="13">
        <f>IF(M11=0,0,1)</f>
        <v>0</v>
      </c>
      <c r="AL11" s="13">
        <f>IF(O11=0,0,1)</f>
        <v>0</v>
      </c>
      <c r="AM11" s="13">
        <f>IF(Q11=0,0,1)</f>
        <v>0</v>
      </c>
      <c r="AN11" s="23"/>
      <c r="AO11" s="23" t="str">
        <f t="shared" si="3"/>
        <v/>
      </c>
      <c r="AP11" s="23" t="str">
        <f t="shared" si="4"/>
        <v/>
      </c>
      <c r="AQ11" s="23" t="str">
        <f t="shared" si="1"/>
        <v/>
      </c>
      <c r="AR11" s="24" t="str">
        <f t="shared" si="13"/>
        <v/>
      </c>
      <c r="AS11" s="25" t="str">
        <f>IF(AR11="","",IF(ISNA(VLOOKUP(AR11,$AO$5:$AP$20,2,FALSE)),VLOOKUP(AR11,$AP$5:AQ$20,2,FALSE),VLOOKUP(AR11,$AO$5:$AP$20,2,FALSE)))</f>
        <v/>
      </c>
      <c r="AT11" s="23"/>
      <c r="AU11" s="15" t="s">
        <v>13</v>
      </c>
      <c r="AV11" s="21" t="str">
        <f t="shared" si="9"/>
        <v/>
      </c>
      <c r="AW11" s="19" t="str">
        <f t="shared" si="10"/>
        <v/>
      </c>
      <c r="AX11" s="19" t="str">
        <f t="shared" si="10"/>
        <v/>
      </c>
      <c r="AY11" s="19" t="str">
        <f t="shared" si="10"/>
        <v/>
      </c>
      <c r="AZ11" s="19" t="str">
        <f t="shared" si="10"/>
        <v/>
      </c>
      <c r="BA11" s="22" t="str">
        <f t="shared" si="10"/>
        <v/>
      </c>
      <c r="BB11" s="19" t="str">
        <f t="shared" si="10"/>
        <v/>
      </c>
      <c r="BC11" s="19" t="str">
        <f t="shared" si="10"/>
        <v/>
      </c>
      <c r="BD11" s="19" t="str">
        <f t="shared" si="10"/>
        <v/>
      </c>
      <c r="BE11" s="15">
        <f t="shared" si="14"/>
        <v>0</v>
      </c>
      <c r="BF11" s="15">
        <f t="shared" si="15"/>
        <v>8</v>
      </c>
      <c r="BG11" s="26">
        <f>+Z11+BF10/1000</f>
        <v>1.1180000000000001</v>
      </c>
      <c r="BH11" s="4">
        <f t="shared" ref="BH11" si="27">RANK(BG11,$BG$5:$BG$20,1)</f>
        <v>1</v>
      </c>
    </row>
    <row r="12" spans="1:60" ht="22.5" customHeight="1" x14ac:dyDescent="0.25">
      <c r="A12" s="40"/>
      <c r="B12" s="41"/>
      <c r="C12" s="5">
        <v>2</v>
      </c>
      <c r="D12" s="5">
        <v>0</v>
      </c>
      <c r="E12" s="5">
        <v>2</v>
      </c>
      <c r="F12" s="5">
        <v>0</v>
      </c>
      <c r="G12" s="5">
        <v>2</v>
      </c>
      <c r="H12" s="5">
        <v>0</v>
      </c>
      <c r="I12" s="9"/>
      <c r="J12" s="9"/>
      <c r="K12" s="5"/>
      <c r="L12" s="5"/>
      <c r="M12" s="5"/>
      <c r="N12" s="5"/>
      <c r="O12" s="5"/>
      <c r="P12" s="5"/>
      <c r="Q12" s="5"/>
      <c r="R12" s="5"/>
      <c r="S12" s="8">
        <f>SUM(C12,E12,G12,I12,K12,M12,O12,Q12)</f>
        <v>6</v>
      </c>
      <c r="T12" s="8">
        <f>SUM(D12,F12,H12,J12,L12,N12,P12,R12)</f>
        <v>0</v>
      </c>
      <c r="U12" s="35"/>
      <c r="W12" s="4"/>
      <c r="X12" s="4"/>
      <c r="Y12" s="4"/>
      <c r="Z12" s="4"/>
      <c r="AA12" s="12"/>
      <c r="AB12" s="12"/>
      <c r="AC12" s="12"/>
      <c r="AD12" s="12"/>
      <c r="AE12" s="4">
        <v>4</v>
      </c>
      <c r="AF12" s="12" t="str">
        <f>IF(COUNTIF($AD$5:$AD$20,$AE12&amp;AF$4)=0,"",AF$4)</f>
        <v/>
      </c>
      <c r="AG12" s="12" t="str">
        <f t="shared" si="2"/>
        <v/>
      </c>
      <c r="AH12" s="12" t="str">
        <f t="shared" si="2"/>
        <v/>
      </c>
      <c r="AI12" s="12" t="str">
        <f t="shared" si="2"/>
        <v/>
      </c>
      <c r="AJ12" s="12" t="str">
        <f t="shared" si="2"/>
        <v/>
      </c>
      <c r="AK12" s="12" t="str">
        <f t="shared" si="2"/>
        <v/>
      </c>
      <c r="AL12" s="12" t="str">
        <f t="shared" si="2"/>
        <v/>
      </c>
      <c r="AM12" s="12" t="str">
        <f t="shared" si="2"/>
        <v/>
      </c>
      <c r="AN12" s="15" t="str">
        <f t="shared" ref="AN12" si="28">AF12&amp;AG12&amp;AH12&amp;AI12&amp;AJ12&amp;AK12&amp;AL12&amp;AM12</f>
        <v/>
      </c>
      <c r="AO12" s="23" t="str">
        <f t="shared" si="3"/>
        <v/>
      </c>
      <c r="AP12" s="23" t="str">
        <f t="shared" si="4"/>
        <v/>
      </c>
      <c r="AQ12" s="23" t="str">
        <f t="shared" si="1"/>
        <v/>
      </c>
      <c r="AR12" s="24" t="str">
        <f t="shared" si="13"/>
        <v/>
      </c>
      <c r="AS12" s="25" t="str">
        <f>IF(AR12="","",IF(ISNA(VLOOKUP(AR12,$AO$5:$AP$20,2,FALSE)),VLOOKUP(AR12,$AP$5:AQ$20,2,FALSE),VLOOKUP(AR12,$AO$5:$AP$20,2,FALSE)))</f>
        <v/>
      </c>
      <c r="AT12" s="23"/>
      <c r="AU12" s="15" t="s">
        <v>14</v>
      </c>
      <c r="AV12" s="21" t="str">
        <f t="shared" si="9"/>
        <v/>
      </c>
      <c r="AW12" s="19" t="str">
        <f t="shared" si="10"/>
        <v/>
      </c>
      <c r="AX12" s="19" t="str">
        <f t="shared" si="10"/>
        <v/>
      </c>
      <c r="AY12" s="19" t="str">
        <f t="shared" si="10"/>
        <v/>
      </c>
      <c r="AZ12" s="19" t="str">
        <f t="shared" si="10"/>
        <v/>
      </c>
      <c r="BA12" s="19" t="str">
        <f t="shared" si="10"/>
        <v/>
      </c>
      <c r="BB12" s="22" t="str">
        <f t="shared" si="10"/>
        <v/>
      </c>
      <c r="BC12" s="19" t="str">
        <f t="shared" si="10"/>
        <v/>
      </c>
      <c r="BD12" s="19" t="str">
        <f t="shared" si="10"/>
        <v/>
      </c>
      <c r="BE12" s="15">
        <f t="shared" si="14"/>
        <v>0</v>
      </c>
      <c r="BF12" s="15">
        <f t="shared" si="15"/>
        <v>8</v>
      </c>
      <c r="BH12" s="4"/>
    </row>
    <row r="13" spans="1:60" ht="22.5" customHeight="1" x14ac:dyDescent="0.25">
      <c r="A13" s="40">
        <v>5</v>
      </c>
      <c r="B13" s="41"/>
      <c r="C13" s="36"/>
      <c r="D13" s="37"/>
      <c r="E13" s="36"/>
      <c r="F13" s="37"/>
      <c r="G13" s="36"/>
      <c r="H13" s="37"/>
      <c r="I13" s="36"/>
      <c r="J13" s="37"/>
      <c r="K13" s="38"/>
      <c r="L13" s="39"/>
      <c r="M13" s="36"/>
      <c r="N13" s="37"/>
      <c r="O13" s="36"/>
      <c r="P13" s="37"/>
      <c r="Q13" s="36"/>
      <c r="R13" s="37"/>
      <c r="S13" s="34">
        <f>SUM(C13:R13)</f>
        <v>0</v>
      </c>
      <c r="T13" s="34"/>
      <c r="U13" s="35" t="str">
        <f>IF(B13="","",BH13)</f>
        <v/>
      </c>
      <c r="W13" s="4">
        <f>RANK(S13,($S$5,$S$7,$S$9,$S$11,$S$13,$S$15,$S$17,$S$19))</f>
        <v>4</v>
      </c>
      <c r="X13" s="4">
        <f>RANK(S14,($S$6,$S$8,$S$10,$S$12,$S$14,$S$16,$S$18,$S$20))</f>
        <v>4</v>
      </c>
      <c r="Y13" s="4">
        <f>RANK(T14,($T$6,$T$8,$T$10,$T$12,$T$14,$T$16,$T$18,$T$20),1)</f>
        <v>1</v>
      </c>
      <c r="Z13" s="4">
        <f t="shared" ref="Z13" si="29">W13+X13/10+Y13/100</f>
        <v>4.41</v>
      </c>
      <c r="AA13" s="12" t="str">
        <f t="shared" ref="AA13" si="30">IF(B13="","",IF(COUNTIF(Z$4:Z$20,Z13)&gt;1,COUNTIF(Z$4:Z$20,Z13),""))</f>
        <v/>
      </c>
      <c r="AB13" s="11" t="str">
        <f t="shared" si="24"/>
        <v/>
      </c>
      <c r="AC13" s="16" t="str">
        <f t="shared" ref="AC13" si="31">IF(B13="","",RANK(Z13,$Z$5:$Z$20,1))</f>
        <v/>
      </c>
      <c r="AD13" s="11" t="str">
        <f t="shared" ref="AD13" si="32">IF(AB13="","",AC13&amp;B13)</f>
        <v/>
      </c>
      <c r="AE13" s="13" t="s">
        <v>13</v>
      </c>
      <c r="AF13" s="13">
        <f>IF(C13=0,0,1)</f>
        <v>0</v>
      </c>
      <c r="AG13" s="13">
        <f>IF(E13=0,0,1)</f>
        <v>0</v>
      </c>
      <c r="AH13" s="13">
        <f>IF(G13=0,0,1)</f>
        <v>0</v>
      </c>
      <c r="AI13" s="13">
        <f>IF(I13=0,0,1)</f>
        <v>0</v>
      </c>
      <c r="AJ13" s="17">
        <f>IF(K13=0,0,1)</f>
        <v>0</v>
      </c>
      <c r="AK13" s="13">
        <f>IF(M13=0,0,1)</f>
        <v>0</v>
      </c>
      <c r="AL13" s="13">
        <f>IF(O13=0,0,1)</f>
        <v>0</v>
      </c>
      <c r="AM13" s="13">
        <f>IF(Q13=0,0,1)</f>
        <v>0</v>
      </c>
      <c r="AN13" s="23"/>
      <c r="AO13" s="23" t="str">
        <f t="shared" si="3"/>
        <v/>
      </c>
      <c r="AP13" s="23" t="str">
        <f t="shared" si="4"/>
        <v/>
      </c>
      <c r="AQ13" s="23" t="str">
        <f t="shared" si="1"/>
        <v/>
      </c>
      <c r="AR13" s="24" t="str">
        <f t="shared" si="13"/>
        <v/>
      </c>
      <c r="AS13" s="25" t="str">
        <f>IF(AR13="","",IF(ISNA(VLOOKUP(AR13,$AO$5:$AP$20,2,FALSE)),VLOOKUP(AR13,$AP$5:AQ$20,2,FALSE),VLOOKUP(AR13,$AO$5:$AP$20,2,FALSE)))</f>
        <v/>
      </c>
      <c r="AT13" s="23"/>
      <c r="AU13" s="15" t="s">
        <v>15</v>
      </c>
      <c r="AV13" s="21" t="str">
        <f t="shared" si="9"/>
        <v/>
      </c>
      <c r="AW13" s="19" t="str">
        <f t="shared" si="10"/>
        <v/>
      </c>
      <c r="AX13" s="19" t="str">
        <f t="shared" si="10"/>
        <v/>
      </c>
      <c r="AY13" s="19" t="str">
        <f t="shared" si="10"/>
        <v/>
      </c>
      <c r="AZ13" s="19" t="str">
        <f t="shared" si="10"/>
        <v/>
      </c>
      <c r="BA13" s="19" t="str">
        <f t="shared" si="10"/>
        <v/>
      </c>
      <c r="BB13" s="19" t="str">
        <f t="shared" si="10"/>
        <v/>
      </c>
      <c r="BC13" s="22" t="str">
        <f t="shared" si="10"/>
        <v/>
      </c>
      <c r="BD13" s="19" t="str">
        <f t="shared" si="10"/>
        <v/>
      </c>
      <c r="BE13" s="15">
        <f t="shared" si="14"/>
        <v>0</v>
      </c>
      <c r="BF13" s="15">
        <f t="shared" si="15"/>
        <v>8</v>
      </c>
      <c r="BG13" s="26">
        <f>+Z13+BF11/1000</f>
        <v>4.4180000000000001</v>
      </c>
      <c r="BH13" s="4">
        <f t="shared" ref="BH13" si="33">RANK(BG13,$BG$5:$BG$20,1)</f>
        <v>4</v>
      </c>
    </row>
    <row r="14" spans="1:60" ht="22.5" customHeight="1" x14ac:dyDescent="0.25">
      <c r="A14" s="40"/>
      <c r="B14" s="41"/>
      <c r="C14" s="5"/>
      <c r="D14" s="5"/>
      <c r="E14" s="5"/>
      <c r="F14" s="5"/>
      <c r="G14" s="5"/>
      <c r="H14" s="5"/>
      <c r="I14" s="5"/>
      <c r="J14" s="5"/>
      <c r="K14" s="9"/>
      <c r="L14" s="9"/>
      <c r="M14" s="5"/>
      <c r="N14" s="5"/>
      <c r="O14" s="5"/>
      <c r="P14" s="5"/>
      <c r="Q14" s="5"/>
      <c r="R14" s="5"/>
      <c r="S14" s="8">
        <f>SUM(C14,E14,G14,I14,K14,M14,O14,Q14)</f>
        <v>0</v>
      </c>
      <c r="T14" s="8">
        <f>SUM(D14,F14,H14,J14,L14,N14,P14,R14)</f>
        <v>0</v>
      </c>
      <c r="U14" s="35"/>
      <c r="W14" s="4"/>
      <c r="X14" s="4"/>
      <c r="Y14" s="4"/>
      <c r="Z14" s="4"/>
      <c r="AA14" s="12"/>
      <c r="AB14" s="12"/>
      <c r="AC14" s="12"/>
      <c r="AD14" s="12"/>
      <c r="AE14" s="4">
        <v>5</v>
      </c>
      <c r="AF14" s="12" t="str">
        <f>IF(COUNTIF($AD$5:$AD$20,$AE14&amp;AF$4)=0,"",AF$4)</f>
        <v/>
      </c>
      <c r="AG14" s="12" t="str">
        <f t="shared" si="2"/>
        <v/>
      </c>
      <c r="AH14" s="12" t="str">
        <f t="shared" si="2"/>
        <v/>
      </c>
      <c r="AI14" s="12" t="str">
        <f t="shared" si="2"/>
        <v/>
      </c>
      <c r="AJ14" s="12" t="str">
        <f t="shared" si="2"/>
        <v/>
      </c>
      <c r="AK14" s="12" t="str">
        <f t="shared" si="2"/>
        <v/>
      </c>
      <c r="AL14" s="12" t="str">
        <f t="shared" si="2"/>
        <v/>
      </c>
      <c r="AM14" s="12" t="str">
        <f t="shared" si="2"/>
        <v/>
      </c>
      <c r="AN14" s="15" t="str">
        <f t="shared" ref="AN14" si="34">AF14&amp;AG14&amp;AH14&amp;AI14&amp;AJ14&amp;AK14&amp;AL14&amp;AM14</f>
        <v/>
      </c>
      <c r="AO14" s="23" t="str">
        <f t="shared" si="3"/>
        <v/>
      </c>
      <c r="AP14" s="23" t="str">
        <f t="shared" si="4"/>
        <v/>
      </c>
      <c r="AQ14" s="23" t="str">
        <f t="shared" si="1"/>
        <v/>
      </c>
      <c r="AR14" s="24" t="str">
        <f t="shared" si="13"/>
        <v/>
      </c>
      <c r="AS14" s="25" t="str">
        <f>IF(AR14="","",IF(ISNA(VLOOKUP(AR14,$AO$5:$AP$20,2,FALSE)),VLOOKUP(AR14,$AP$5:AQ$20,2,FALSE),VLOOKUP(AR14,$AO$5:$AP$20,2,FALSE)))</f>
        <v/>
      </c>
      <c r="AT14" s="23"/>
      <c r="AU14" s="15" t="s">
        <v>16</v>
      </c>
      <c r="AV14" s="21" t="str">
        <f t="shared" si="9"/>
        <v/>
      </c>
      <c r="AW14" s="19" t="str">
        <f t="shared" si="10"/>
        <v/>
      </c>
      <c r="AX14" s="19" t="str">
        <f t="shared" si="10"/>
        <v/>
      </c>
      <c r="AY14" s="19" t="str">
        <f t="shared" si="10"/>
        <v/>
      </c>
      <c r="AZ14" s="19" t="str">
        <f t="shared" si="10"/>
        <v/>
      </c>
      <c r="BA14" s="19" t="str">
        <f t="shared" si="10"/>
        <v/>
      </c>
      <c r="BB14" s="19" t="str">
        <f t="shared" si="10"/>
        <v/>
      </c>
      <c r="BC14" s="19" t="str">
        <f t="shared" si="10"/>
        <v/>
      </c>
      <c r="BD14" s="22" t="str">
        <f t="shared" si="10"/>
        <v/>
      </c>
      <c r="BE14" s="15">
        <f t="shared" si="14"/>
        <v>0</v>
      </c>
      <c r="BF14" s="15">
        <f t="shared" si="15"/>
        <v>8</v>
      </c>
      <c r="BH14" s="4"/>
    </row>
    <row r="15" spans="1:60" ht="22.5" customHeight="1" x14ac:dyDescent="0.25">
      <c r="A15" s="40">
        <v>6</v>
      </c>
      <c r="B15" s="41"/>
      <c r="C15" s="36"/>
      <c r="D15" s="37"/>
      <c r="E15" s="36"/>
      <c r="F15" s="37"/>
      <c r="G15" s="36"/>
      <c r="H15" s="37"/>
      <c r="I15" s="36"/>
      <c r="J15" s="37"/>
      <c r="K15" s="36"/>
      <c r="L15" s="37"/>
      <c r="M15" s="38"/>
      <c r="N15" s="39"/>
      <c r="O15" s="36"/>
      <c r="P15" s="37"/>
      <c r="Q15" s="36"/>
      <c r="R15" s="37"/>
      <c r="S15" s="34">
        <f>SUM(C15:R15)</f>
        <v>0</v>
      </c>
      <c r="T15" s="34"/>
      <c r="U15" s="35" t="str">
        <f>IF(B15="","",BH15)</f>
        <v/>
      </c>
      <c r="W15" s="4">
        <f>RANK(S15,($S$5,$S$7,$S$9,$S$11,$S$13,$S$15,$S$17,$S$19))</f>
        <v>4</v>
      </c>
      <c r="X15" s="4">
        <f>RANK(S16,($S$6,$S$8,$S$10,$S$12,$S$14,$S$16,$S$18,$S$20))</f>
        <v>4</v>
      </c>
      <c r="Y15" s="4">
        <f>RANK(T16,($T$6,$T$8,$T$10,$T$12,$T$14,$T$16,$T$18,$T$20),1)</f>
        <v>1</v>
      </c>
      <c r="Z15" s="4">
        <f t="shared" ref="Z15" si="35">W15+X15/10+Y15/100</f>
        <v>4.41</v>
      </c>
      <c r="AA15" s="12" t="str">
        <f t="shared" ref="AA15" si="36">IF(B15="","",IF(COUNTIF(Z$4:Z$20,Z15)&gt;1,COUNTIF(Z$4:Z$20,Z15),""))</f>
        <v/>
      </c>
      <c r="AB15" s="11" t="str">
        <f t="shared" si="24"/>
        <v/>
      </c>
      <c r="AC15" s="16" t="str">
        <f t="shared" ref="AC15" si="37">IF(B15="","",RANK(Z15,$Z$5:$Z$20,1))</f>
        <v/>
      </c>
      <c r="AD15" s="11" t="str">
        <f t="shared" ref="AD15" si="38">IF(AB15="","",AC15&amp;B15)</f>
        <v/>
      </c>
      <c r="AE15" s="13" t="s">
        <v>14</v>
      </c>
      <c r="AF15" s="13">
        <f>IF(C15=0,0,1)</f>
        <v>0</v>
      </c>
      <c r="AG15" s="13">
        <f>IF(E15=0,0,1)</f>
        <v>0</v>
      </c>
      <c r="AH15" s="13">
        <f>IF(G15=0,0,1)</f>
        <v>0</v>
      </c>
      <c r="AI15" s="13">
        <f>IF(I15=0,0,1)</f>
        <v>0</v>
      </c>
      <c r="AJ15" s="13">
        <f>IF(K15=0,0,1)</f>
        <v>0</v>
      </c>
      <c r="AK15" s="17">
        <f>IF(M15=0,0,1)</f>
        <v>0</v>
      </c>
      <c r="AL15" s="13">
        <f>IF(O15=0,0,1)</f>
        <v>0</v>
      </c>
      <c r="AM15" s="13">
        <f>IF(Q15=0,0,1)</f>
        <v>0</v>
      </c>
      <c r="AN15" s="23"/>
      <c r="AO15" s="23" t="str">
        <f t="shared" si="3"/>
        <v/>
      </c>
      <c r="AP15" s="23" t="str">
        <f t="shared" si="4"/>
        <v/>
      </c>
      <c r="AQ15" s="23" t="str">
        <f t="shared" si="1"/>
        <v/>
      </c>
      <c r="AR15" s="23"/>
      <c r="AS15" s="23"/>
      <c r="AT15" s="23"/>
      <c r="BG15" s="26">
        <f>+Z15+BF12/1000</f>
        <v>4.4180000000000001</v>
      </c>
      <c r="BH15" s="4">
        <f t="shared" ref="BH15" si="39">RANK(BG15,$BG$5:$BG$20,1)</f>
        <v>4</v>
      </c>
    </row>
    <row r="16" spans="1:60" ht="22.5" customHeight="1" x14ac:dyDescent="0.25">
      <c r="A16" s="40"/>
      <c r="B16" s="41"/>
      <c r="C16" s="5"/>
      <c r="D16" s="5"/>
      <c r="E16" s="5"/>
      <c r="F16" s="5"/>
      <c r="G16" s="5"/>
      <c r="H16" s="5"/>
      <c r="I16" s="5"/>
      <c r="J16" s="5"/>
      <c r="K16" s="5"/>
      <c r="L16" s="5"/>
      <c r="M16" s="9"/>
      <c r="N16" s="9"/>
      <c r="O16" s="5"/>
      <c r="P16" s="5"/>
      <c r="Q16" s="5"/>
      <c r="R16" s="5"/>
      <c r="S16" s="8">
        <f>SUM(C16,E16,G16,I16,K16,M16,O16,Q16)</f>
        <v>0</v>
      </c>
      <c r="T16" s="8">
        <f>SUM(D16,F16,H16,J16,L16,N16,P16,R16)</f>
        <v>0</v>
      </c>
      <c r="U16" s="35"/>
      <c r="W16" s="4"/>
      <c r="X16" s="4"/>
      <c r="Y16" s="4"/>
      <c r="Z16" s="4"/>
      <c r="AA16" s="12"/>
      <c r="AB16" s="12"/>
      <c r="AC16" s="12"/>
      <c r="AD16" s="12"/>
      <c r="AE16" s="4">
        <v>6</v>
      </c>
      <c r="AF16" s="12" t="str">
        <f>IF(COUNTIF($AD$5:$AD$20,$AE16&amp;AF$4)=0,"",AF$4)</f>
        <v/>
      </c>
      <c r="AG16" s="12" t="str">
        <f t="shared" si="2"/>
        <v/>
      </c>
      <c r="AH16" s="12" t="str">
        <f t="shared" si="2"/>
        <v/>
      </c>
      <c r="AI16" s="12" t="str">
        <f t="shared" si="2"/>
        <v/>
      </c>
      <c r="AJ16" s="12" t="str">
        <f t="shared" si="2"/>
        <v/>
      </c>
      <c r="AK16" s="12" t="str">
        <f t="shared" si="2"/>
        <v/>
      </c>
      <c r="AL16" s="12" t="str">
        <f t="shared" si="2"/>
        <v/>
      </c>
      <c r="AM16" s="12" t="str">
        <f t="shared" si="2"/>
        <v/>
      </c>
      <c r="AN16" s="15" t="str">
        <f t="shared" ref="AN16" si="40">AF16&amp;AG16&amp;AH16&amp;AI16&amp;AJ16&amp;AK16&amp;AL16&amp;AM16</f>
        <v/>
      </c>
      <c r="AO16" s="23" t="str">
        <f t="shared" si="3"/>
        <v/>
      </c>
      <c r="AP16" s="23" t="str">
        <f t="shared" si="4"/>
        <v/>
      </c>
      <c r="AQ16" s="23" t="str">
        <f t="shared" si="1"/>
        <v/>
      </c>
      <c r="AR16" s="23"/>
      <c r="AS16" s="23"/>
      <c r="AT16" s="23"/>
      <c r="BH16" s="4"/>
    </row>
    <row r="17" spans="1:60" ht="22.5" customHeight="1" x14ac:dyDescent="0.25">
      <c r="A17" s="40">
        <v>7</v>
      </c>
      <c r="B17" s="41"/>
      <c r="C17" s="36"/>
      <c r="D17" s="37"/>
      <c r="E17" s="36"/>
      <c r="F17" s="37"/>
      <c r="G17" s="36"/>
      <c r="H17" s="37"/>
      <c r="I17" s="36"/>
      <c r="J17" s="37"/>
      <c r="K17" s="36"/>
      <c r="L17" s="37"/>
      <c r="M17" s="36"/>
      <c r="N17" s="37"/>
      <c r="O17" s="38"/>
      <c r="P17" s="39"/>
      <c r="Q17" s="36"/>
      <c r="R17" s="37"/>
      <c r="S17" s="34">
        <f>SUM(C17:R17)</f>
        <v>0</v>
      </c>
      <c r="T17" s="34"/>
      <c r="U17" s="35" t="str">
        <f>IF(B17="","",BH17)</f>
        <v/>
      </c>
      <c r="W17" s="4">
        <f>RANK(S17,($S$5,$S$7,$S$9,$S$11,$S$13,$S$15,$S$17,$S$19))</f>
        <v>4</v>
      </c>
      <c r="X17" s="4">
        <f>RANK(S18,($S$6,$S$8,$S$10,$S$12,$S$14,$S$16,$S$18,$S$20))</f>
        <v>4</v>
      </c>
      <c r="Y17" s="4">
        <f>RANK(T18,($T$6,$T$8,$T$10,$T$12,$T$14,$T$16,$T$18,$T$20),1)</f>
        <v>1</v>
      </c>
      <c r="Z17" s="4">
        <f t="shared" ref="Z17" si="41">W17+X17/10+Y17/100</f>
        <v>4.41</v>
      </c>
      <c r="AA17" s="12" t="str">
        <f t="shared" ref="AA17" si="42">IF(B17="","",IF(COUNTIF(Z$4:Z$20,Z17)&gt;1,COUNTIF(Z$4:Z$20,Z17),""))</f>
        <v/>
      </c>
      <c r="AB17" s="11" t="str">
        <f t="shared" si="24"/>
        <v/>
      </c>
      <c r="AC17" s="16" t="str">
        <f t="shared" ref="AC17" si="43">IF(B17="","",RANK(Z17,$Z$5:$Z$20,1))</f>
        <v/>
      </c>
      <c r="AD17" s="11" t="str">
        <f t="shared" ref="AD17" si="44">IF(AB17="","",AC17&amp;B17)</f>
        <v/>
      </c>
      <c r="AE17" s="13" t="s">
        <v>15</v>
      </c>
      <c r="AF17" s="13">
        <f>IF(C17=0,0,1)</f>
        <v>0</v>
      </c>
      <c r="AG17" s="13">
        <f>IF(E17=0,0,1)</f>
        <v>0</v>
      </c>
      <c r="AH17" s="13">
        <f>IF(G17=0,0,1)</f>
        <v>0</v>
      </c>
      <c r="AI17" s="13">
        <f>IF(I17=0,0,1)</f>
        <v>0</v>
      </c>
      <c r="AJ17" s="13">
        <f>IF(K17=0,0,1)</f>
        <v>0</v>
      </c>
      <c r="AK17" s="13">
        <f>IF(M17=0,0,1)</f>
        <v>0</v>
      </c>
      <c r="AL17" s="17">
        <f>IF(O17=0,0,1)</f>
        <v>0</v>
      </c>
      <c r="AM17" s="13">
        <f>IF(Q17=0,0,1)</f>
        <v>0</v>
      </c>
      <c r="AN17" s="23"/>
      <c r="AO17" s="23" t="str">
        <f t="shared" si="3"/>
        <v/>
      </c>
      <c r="AP17" s="23" t="str">
        <f t="shared" si="4"/>
        <v/>
      </c>
      <c r="AQ17" s="23" t="str">
        <f t="shared" si="1"/>
        <v/>
      </c>
      <c r="AR17" s="23"/>
      <c r="AS17" s="23"/>
      <c r="AT17" s="23"/>
      <c r="BG17" s="26">
        <f>+Z17+BF13/1000</f>
        <v>4.4180000000000001</v>
      </c>
      <c r="BH17" s="4">
        <f t="shared" ref="BH17" si="45">RANK(BG17,$BG$5:$BG$20,1)</f>
        <v>4</v>
      </c>
    </row>
    <row r="18" spans="1:60" ht="22.5" customHeight="1" x14ac:dyDescent="0.25">
      <c r="A18" s="40"/>
      <c r="B18" s="41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9"/>
      <c r="P18" s="9"/>
      <c r="Q18" s="5"/>
      <c r="R18" s="5"/>
      <c r="S18" s="8">
        <f>SUM(C18,E18,G18,I18,K18,M18,O18,Q18)</f>
        <v>0</v>
      </c>
      <c r="T18" s="8">
        <f>SUM(D18,F18,H18,J18,L18,N18,P18,R18)</f>
        <v>0</v>
      </c>
      <c r="U18" s="35"/>
      <c r="W18" s="4"/>
      <c r="X18" s="4"/>
      <c r="Y18" s="4"/>
      <c r="Z18" s="4"/>
      <c r="AA18" s="12"/>
      <c r="AB18" s="12"/>
      <c r="AC18" s="12"/>
      <c r="AD18" s="12"/>
      <c r="AE18" s="4">
        <v>7</v>
      </c>
      <c r="AF18" s="12" t="str">
        <f>IF(COUNTIF($AD$5:$AD$20,$AE18&amp;AF$4)=0,"",AF$4)</f>
        <v/>
      </c>
      <c r="AG18" s="12" t="str">
        <f t="shared" si="2"/>
        <v/>
      </c>
      <c r="AH18" s="12" t="str">
        <f t="shared" si="2"/>
        <v/>
      </c>
      <c r="AI18" s="12" t="str">
        <f t="shared" si="2"/>
        <v/>
      </c>
      <c r="AJ18" s="12" t="str">
        <f t="shared" si="2"/>
        <v/>
      </c>
      <c r="AK18" s="12" t="str">
        <f t="shared" si="2"/>
        <v/>
      </c>
      <c r="AL18" s="12" t="str">
        <f t="shared" si="2"/>
        <v/>
      </c>
      <c r="AM18" s="12" t="str">
        <f t="shared" si="2"/>
        <v/>
      </c>
      <c r="AN18" s="15" t="str">
        <f t="shared" ref="AN18" si="46">AF18&amp;AG18&amp;AH18&amp;AI18&amp;AJ18&amp;AK18&amp;AL18&amp;AM18</f>
        <v/>
      </c>
      <c r="AO18" s="23" t="str">
        <f t="shared" si="3"/>
        <v/>
      </c>
      <c r="AP18" s="23" t="str">
        <f t="shared" si="4"/>
        <v/>
      </c>
      <c r="AQ18" s="23" t="str">
        <f t="shared" si="1"/>
        <v/>
      </c>
      <c r="AR18" s="23"/>
      <c r="AS18" s="23"/>
      <c r="AT18" s="23"/>
      <c r="BH18" s="4"/>
    </row>
    <row r="19" spans="1:60" ht="22.5" customHeight="1" x14ac:dyDescent="0.25">
      <c r="A19" s="40">
        <v>8</v>
      </c>
      <c r="B19" s="41"/>
      <c r="C19" s="36"/>
      <c r="D19" s="37"/>
      <c r="E19" s="36"/>
      <c r="F19" s="37"/>
      <c r="G19" s="36"/>
      <c r="H19" s="37"/>
      <c r="I19" s="36"/>
      <c r="J19" s="37"/>
      <c r="K19" s="36"/>
      <c r="L19" s="37"/>
      <c r="M19" s="36"/>
      <c r="N19" s="37"/>
      <c r="O19" s="36"/>
      <c r="P19" s="37"/>
      <c r="Q19" s="38"/>
      <c r="R19" s="39"/>
      <c r="S19" s="34">
        <f>SUM(C19:R19)</f>
        <v>0</v>
      </c>
      <c r="T19" s="34"/>
      <c r="U19" s="35" t="str">
        <f>IF(B19="","",BH19)</f>
        <v/>
      </c>
      <c r="W19" s="4">
        <f>RANK(S19,($S$5,$S$7,$S$9,$S$11,$S$13,$S$15,$S$17,$S$19))</f>
        <v>4</v>
      </c>
      <c r="X19" s="4">
        <f>RANK(S20,($S$6,$S$8,$S$10,$S$12,$S$14,$S$16,$S$18,$S$20))</f>
        <v>4</v>
      </c>
      <c r="Y19" s="4">
        <f>RANK(T20,($T$6,$T$8,$T$10,$T$12,$T$14,$T$16,$T$18,$T$20),1)</f>
        <v>1</v>
      </c>
      <c r="Z19" s="4">
        <f t="shared" ref="Z19" si="47">W19+X19/10+Y19/100</f>
        <v>4.41</v>
      </c>
      <c r="AA19" s="12" t="str">
        <f t="shared" ref="AA19" si="48">IF(B19="","",IF(COUNTIF(Z$4:Z$20,Z19)&gt;1,COUNTIF(Z$4:Z$20,Z19),""))</f>
        <v/>
      </c>
      <c r="AB19" s="11" t="str">
        <f t="shared" si="24"/>
        <v/>
      </c>
      <c r="AC19" s="16" t="str">
        <f t="shared" ref="AC19" si="49">IF(B19="","",RANK(Z19,$Z$5:$Z$20,1))</f>
        <v/>
      </c>
      <c r="AD19" s="11" t="str">
        <f t="shared" ref="AD19" si="50">IF(AB19="","",AC19&amp;B19)</f>
        <v/>
      </c>
      <c r="AE19" s="13" t="s">
        <v>16</v>
      </c>
      <c r="AF19" s="13">
        <f>IF(C19=0,0,1)</f>
        <v>0</v>
      </c>
      <c r="AG19" s="13">
        <f>IF(E19=0,0,1)</f>
        <v>0</v>
      </c>
      <c r="AH19" s="13">
        <f>IF(G19=0,0,1)</f>
        <v>0</v>
      </c>
      <c r="AI19" s="13">
        <f>IF(I19=0,0,1)</f>
        <v>0</v>
      </c>
      <c r="AJ19" s="13">
        <f>IF(K19=0,0,1)</f>
        <v>0</v>
      </c>
      <c r="AK19" s="13">
        <f>IF(M19=0,0,1)</f>
        <v>0</v>
      </c>
      <c r="AL19" s="13">
        <f>IF(O19=0,0,1)</f>
        <v>0</v>
      </c>
      <c r="AM19" s="17">
        <f>IF(Q19=0,0,1)</f>
        <v>0</v>
      </c>
      <c r="AN19" s="23"/>
      <c r="AO19" s="23" t="str">
        <f t="shared" si="3"/>
        <v/>
      </c>
      <c r="AP19" s="23" t="str">
        <f t="shared" si="4"/>
        <v/>
      </c>
      <c r="AQ19" s="23" t="str">
        <f t="shared" si="1"/>
        <v/>
      </c>
      <c r="AR19" s="23"/>
      <c r="AS19" s="23"/>
      <c r="AT19" s="23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26">
        <f>+Z19+BF14/1000</f>
        <v>4.4180000000000001</v>
      </c>
      <c r="BH19" s="4">
        <f t="shared" ref="BH19" si="51">RANK(BG19,$BG$5:$BG$20,1)</f>
        <v>4</v>
      </c>
    </row>
    <row r="20" spans="1:60" ht="22.5" customHeight="1" x14ac:dyDescent="0.25">
      <c r="A20" s="40"/>
      <c r="B20" s="41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9"/>
      <c r="R20" s="9"/>
      <c r="S20" s="8">
        <f>SUM(C20,E20,G20,I20,K20,M20,O20,Q20)</f>
        <v>0</v>
      </c>
      <c r="T20" s="8">
        <f>SUM(D20,F20,H20,J20,L20,N20,P20,R20)</f>
        <v>0</v>
      </c>
      <c r="U20" s="35"/>
      <c r="W20" s="4"/>
      <c r="X20" s="4"/>
      <c r="Y20" s="4"/>
      <c r="Z20" s="4"/>
      <c r="AA20" s="12"/>
      <c r="AB20" s="12"/>
      <c r="AC20" s="12"/>
      <c r="AD20" s="12"/>
      <c r="AE20" s="4">
        <v>8</v>
      </c>
      <c r="AF20" s="12" t="str">
        <f>IF(COUNTIF($AD$5:$AD$20,$AE20&amp;AF$4)=0,"",AF$4)</f>
        <v/>
      </c>
      <c r="AG20" s="12" t="str">
        <f t="shared" si="2"/>
        <v/>
      </c>
      <c r="AH20" s="12" t="str">
        <f t="shared" si="2"/>
        <v/>
      </c>
      <c r="AI20" s="12" t="str">
        <f t="shared" si="2"/>
        <v/>
      </c>
      <c r="AJ20" s="12" t="str">
        <f t="shared" si="2"/>
        <v/>
      </c>
      <c r="AK20" s="12" t="str">
        <f t="shared" si="2"/>
        <v/>
      </c>
      <c r="AL20" s="12" t="str">
        <f t="shared" si="2"/>
        <v/>
      </c>
      <c r="AM20" s="12" t="str">
        <f t="shared" si="2"/>
        <v/>
      </c>
      <c r="AN20" s="15" t="str">
        <f t="shared" ref="AN20" si="52">AF20&amp;AG20&amp;AH20&amp;AI20&amp;AJ20&amp;AK20&amp;AL20&amp;AM20</f>
        <v/>
      </c>
      <c r="AO20" s="23" t="str">
        <f t="shared" si="3"/>
        <v/>
      </c>
      <c r="AP20" s="23" t="str">
        <f t="shared" si="4"/>
        <v/>
      </c>
      <c r="AQ20" s="23" t="str">
        <f t="shared" si="1"/>
        <v/>
      </c>
      <c r="AR20" s="23"/>
      <c r="AS20" s="23"/>
      <c r="AT20" s="23"/>
      <c r="BH20" s="4"/>
    </row>
    <row r="21" spans="1:60" x14ac:dyDescent="0.25">
      <c r="AE21" s="15"/>
    </row>
  </sheetData>
  <mergeCells count="111">
    <mergeCell ref="U5:U6"/>
    <mergeCell ref="U7:U8"/>
    <mergeCell ref="U9:U10"/>
    <mergeCell ref="U11:U12"/>
    <mergeCell ref="S5:T5"/>
    <mergeCell ref="S7:T7"/>
    <mergeCell ref="S9:T9"/>
    <mergeCell ref="S11:T11"/>
    <mergeCell ref="C5:D5"/>
    <mergeCell ref="K5:L5"/>
    <mergeCell ref="Q5:R5"/>
    <mergeCell ref="E5:F5"/>
    <mergeCell ref="G5:H5"/>
    <mergeCell ref="I5:J5"/>
    <mergeCell ref="M5:N5"/>
    <mergeCell ref="O5:P5"/>
    <mergeCell ref="I11:J11"/>
    <mergeCell ref="I7:J7"/>
    <mergeCell ref="K7:L7"/>
    <mergeCell ref="M7:N7"/>
    <mergeCell ref="O7:P7"/>
    <mergeCell ref="Q7:R7"/>
    <mergeCell ref="Q9:R9"/>
    <mergeCell ref="Q11:R11"/>
    <mergeCell ref="A15:A16"/>
    <mergeCell ref="A17:A18"/>
    <mergeCell ref="A19:A20"/>
    <mergeCell ref="B13:B14"/>
    <mergeCell ref="B15:B16"/>
    <mergeCell ref="B17:B18"/>
    <mergeCell ref="B19:B20"/>
    <mergeCell ref="A5:A6"/>
    <mergeCell ref="A7:A8"/>
    <mergeCell ref="A9:A10"/>
    <mergeCell ref="A11:A12"/>
    <mergeCell ref="A13:A14"/>
    <mergeCell ref="B5:B6"/>
    <mergeCell ref="B7:B8"/>
    <mergeCell ref="B9:B10"/>
    <mergeCell ref="B11:B12"/>
    <mergeCell ref="C7:D7"/>
    <mergeCell ref="C9:D9"/>
    <mergeCell ref="C11:D11"/>
    <mergeCell ref="C13:D13"/>
    <mergeCell ref="C15:D15"/>
    <mergeCell ref="O15:P15"/>
    <mergeCell ref="G7:H7"/>
    <mergeCell ref="K13:L13"/>
    <mergeCell ref="M9:N9"/>
    <mergeCell ref="O9:P9"/>
    <mergeCell ref="K11:L11"/>
    <mergeCell ref="M11:N11"/>
    <mergeCell ref="O11:P11"/>
    <mergeCell ref="M13:N13"/>
    <mergeCell ref="O13:P13"/>
    <mergeCell ref="E11:F11"/>
    <mergeCell ref="G11:H11"/>
    <mergeCell ref="E13:F13"/>
    <mergeCell ref="G13:H13"/>
    <mergeCell ref="E7:F7"/>
    <mergeCell ref="G9:H9"/>
    <mergeCell ref="C19:D19"/>
    <mergeCell ref="E19:F19"/>
    <mergeCell ref="G19:H19"/>
    <mergeCell ref="I19:J19"/>
    <mergeCell ref="K19:L19"/>
    <mergeCell ref="M19:N19"/>
    <mergeCell ref="C17:D17"/>
    <mergeCell ref="E15:F15"/>
    <mergeCell ref="G15:H15"/>
    <mergeCell ref="E17:F17"/>
    <mergeCell ref="G17:H17"/>
    <mergeCell ref="I15:J15"/>
    <mergeCell ref="K15:L15"/>
    <mergeCell ref="I17:J17"/>
    <mergeCell ref="M15:N15"/>
    <mergeCell ref="S19:T19"/>
    <mergeCell ref="U13:U14"/>
    <mergeCell ref="U15:U16"/>
    <mergeCell ref="U17:U18"/>
    <mergeCell ref="U19:U20"/>
    <mergeCell ref="K17:L17"/>
    <mergeCell ref="M17:N17"/>
    <mergeCell ref="I13:J13"/>
    <mergeCell ref="E9:F9"/>
    <mergeCell ref="S13:T13"/>
    <mergeCell ref="S15:T15"/>
    <mergeCell ref="S17:T17"/>
    <mergeCell ref="Q19:R19"/>
    <mergeCell ref="Q17:R17"/>
    <mergeCell ref="O19:P19"/>
    <mergeCell ref="O17:P17"/>
    <mergeCell ref="Q13:R13"/>
    <mergeCell ref="Q15:R15"/>
    <mergeCell ref="I9:J9"/>
    <mergeCell ref="K9:L9"/>
    <mergeCell ref="AB2:AB4"/>
    <mergeCell ref="C3:D4"/>
    <mergeCell ref="B3:B4"/>
    <mergeCell ref="A3:A4"/>
    <mergeCell ref="S2:T2"/>
    <mergeCell ref="C2:R2"/>
    <mergeCell ref="Q3:R4"/>
    <mergeCell ref="O3:P4"/>
    <mergeCell ref="M3:N4"/>
    <mergeCell ref="K3:L4"/>
    <mergeCell ref="I3:J4"/>
    <mergeCell ref="S3:T3"/>
    <mergeCell ref="U3:U4"/>
    <mergeCell ref="G3:H4"/>
    <mergeCell ref="E3:F4"/>
  </mergeCells>
  <pageMargins left="0.7" right="0.7" top="0.75" bottom="0.75" header="0.3" footer="0.3"/>
  <pageSetup paperSize="9" orientation="portrait" r:id="rId1"/>
  <ignoredErrors>
    <ignoredError sqref="S6:T2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GROUP 8 BY 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Windows</dc:creator>
  <cp:lastModifiedBy>User</cp:lastModifiedBy>
  <dcterms:created xsi:type="dcterms:W3CDTF">2018-06-06T10:18:05Z</dcterms:created>
  <dcterms:modified xsi:type="dcterms:W3CDTF">2018-06-09T08:44:08Z</dcterms:modified>
</cp:coreProperties>
</file>