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slr35\Documents\Work\SBAS\"/>
    </mc:Choice>
  </mc:AlternateContent>
  <xr:revisionPtr revIDLastSave="0" documentId="13_ncr:1_{E5EADE07-DDA9-427F-AF36-0202B63DB010}" xr6:coauthVersionLast="47" xr6:coauthVersionMax="47" xr10:uidLastSave="{00000000-0000-0000-0000-000000000000}"/>
  <bookViews>
    <workbookView xWindow="-103" yWindow="-103" windowWidth="33120" windowHeight="18120" xr2:uid="{F278F191-915E-4665-8699-D03F8C0016B1}"/>
  </bookViews>
  <sheets>
    <sheet name="Estimate Overview" sheetId="4" r:id="rId1"/>
    <sheet name="TEMPLATE" sheetId="11" r:id="rId2"/>
    <sheet name="Lists" sheetId="1" state="hidden" r:id="rId3"/>
  </sheets>
  <externalReferences>
    <externalReference r:id="rId4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4" i="4" l="1" a="1"/>
  <c r="A4" i="4" s="1"/>
  <c r="C7" i="4"/>
  <c r="C14" i="4"/>
  <c r="A111" i="11"/>
  <c r="A117" i="11"/>
  <c r="A118" i="11"/>
  <c r="A120" i="11"/>
  <c r="A78" i="11"/>
  <c r="A79" i="11"/>
  <c r="A80" i="11"/>
  <c r="A71" i="11"/>
  <c r="A72" i="11"/>
  <c r="A73" i="11"/>
  <c r="A74" i="11"/>
  <c r="A63" i="11"/>
  <c r="A62" i="11"/>
  <c r="A61" i="11"/>
  <c r="A60" i="11"/>
  <c r="A52" i="11"/>
  <c r="A81" i="11"/>
  <c r="C118" i="11"/>
  <c r="C120" i="11"/>
  <c r="C111" i="11"/>
  <c r="C117" i="11"/>
  <c r="E112" i="11"/>
  <c r="E113" i="11"/>
  <c r="E114" i="11"/>
  <c r="E115" i="11"/>
  <c r="E116" i="11"/>
  <c r="E117" i="11"/>
  <c r="E118" i="11"/>
  <c r="E119" i="11"/>
  <c r="E120" i="11"/>
  <c r="J28" i="11"/>
  <c r="L28" i="11" s="1"/>
  <c r="K28" i="11"/>
  <c r="K27" i="11"/>
  <c r="J25" i="11"/>
  <c r="L25" i="11" s="1"/>
  <c r="K25" i="11"/>
  <c r="K24" i="11"/>
  <c r="J27" i="11"/>
  <c r="A105" i="11" s="1"/>
  <c r="K32" i="11"/>
  <c r="J32" i="11"/>
  <c r="A110" i="11" s="1"/>
  <c r="K31" i="11"/>
  <c r="J31" i="11"/>
  <c r="A109" i="11" s="1"/>
  <c r="K30" i="11"/>
  <c r="J30" i="11"/>
  <c r="A108" i="11" s="1"/>
  <c r="A106" i="11" l="1"/>
  <c r="A103" i="11"/>
  <c r="L31" i="11"/>
  <c r="L30" i="11"/>
  <c r="L32" i="11"/>
  <c r="L27" i="11"/>
  <c r="C103" i="11"/>
  <c r="C105" i="11"/>
  <c r="C106" i="11"/>
  <c r="C108" i="11"/>
  <c r="C109" i="11"/>
  <c r="C110" i="11"/>
  <c r="E84" i="11"/>
  <c r="E85" i="11"/>
  <c r="E86" i="11"/>
  <c r="E87" i="11"/>
  <c r="E88" i="11"/>
  <c r="E89" i="11"/>
  <c r="E90" i="11"/>
  <c r="E91" i="11"/>
  <c r="E92" i="11"/>
  <c r="E93" i="11"/>
  <c r="E94" i="11"/>
  <c r="E95" i="11"/>
  <c r="E96" i="11"/>
  <c r="E97" i="11"/>
  <c r="E98" i="11"/>
  <c r="E99" i="11"/>
  <c r="E100" i="11"/>
  <c r="E101" i="11"/>
  <c r="E102" i="11"/>
  <c r="E103" i="11"/>
  <c r="E104" i="11"/>
  <c r="E105" i="11"/>
  <c r="E106" i="11"/>
  <c r="E107" i="11"/>
  <c r="E108" i="11"/>
  <c r="E109" i="11"/>
  <c r="E110" i="11"/>
  <c r="E111" i="11"/>
  <c r="E83" i="11"/>
  <c r="E78" i="11"/>
  <c r="E79" i="11"/>
  <c r="E80" i="11"/>
  <c r="E65" i="11"/>
  <c r="E66" i="11"/>
  <c r="E67" i="11"/>
  <c r="E68" i="11"/>
  <c r="E69" i="11"/>
  <c r="E70" i="11"/>
  <c r="E71" i="11"/>
  <c r="E72" i="11"/>
  <c r="E73" i="11"/>
  <c r="E74" i="11"/>
  <c r="E76" i="11"/>
  <c r="E77" i="11"/>
  <c r="E54" i="11"/>
  <c r="E55" i="11"/>
  <c r="E56" i="11"/>
  <c r="E57" i="11"/>
  <c r="E58" i="11"/>
  <c r="E59" i="11"/>
  <c r="E60" i="11"/>
  <c r="E61" i="11"/>
  <c r="E62" i="11"/>
  <c r="E63" i="11"/>
  <c r="E51" i="11"/>
  <c r="E52" i="11"/>
  <c r="E50" i="11"/>
  <c r="K41" i="11"/>
  <c r="J41" i="11"/>
  <c r="A119" i="11" s="1"/>
  <c r="K40" i="11"/>
  <c r="B40" i="11"/>
  <c r="A40" i="11"/>
  <c r="C40" i="11" s="1"/>
  <c r="K39" i="11"/>
  <c r="B39" i="11"/>
  <c r="K38" i="11"/>
  <c r="J38" i="11"/>
  <c r="A116" i="11" s="1"/>
  <c r="B38" i="11"/>
  <c r="A38" i="11"/>
  <c r="C38" i="11" s="1"/>
  <c r="K37" i="11"/>
  <c r="J37" i="11"/>
  <c r="A115" i="11" s="1"/>
  <c r="B37" i="11"/>
  <c r="K36" i="11"/>
  <c r="J36" i="11"/>
  <c r="A114" i="11" s="1"/>
  <c r="K35" i="11"/>
  <c r="J35" i="11"/>
  <c r="A113" i="11" s="1"/>
  <c r="B35" i="11"/>
  <c r="A35" i="11"/>
  <c r="C35" i="11" s="1"/>
  <c r="K34" i="11"/>
  <c r="J34" i="11"/>
  <c r="A112" i="11" s="1"/>
  <c r="B34" i="11"/>
  <c r="A34" i="11"/>
  <c r="C34" i="11" s="1"/>
  <c r="B33" i="11"/>
  <c r="A33" i="11"/>
  <c r="C33" i="11" s="1"/>
  <c r="B32" i="11"/>
  <c r="A32" i="11"/>
  <c r="B31" i="11"/>
  <c r="A31" i="11"/>
  <c r="A76" i="11" s="1"/>
  <c r="B29" i="11"/>
  <c r="A29" i="11"/>
  <c r="C29" i="11" s="1"/>
  <c r="B28" i="11"/>
  <c r="A28" i="11"/>
  <c r="C28" i="11" s="1"/>
  <c r="B27" i="11"/>
  <c r="A27" i="11"/>
  <c r="C27" i="11" s="1"/>
  <c r="B26" i="11"/>
  <c r="A26" i="11"/>
  <c r="C26" i="11" s="1"/>
  <c r="B25" i="11"/>
  <c r="A25" i="11"/>
  <c r="A70" i="11" s="1"/>
  <c r="J24" i="11"/>
  <c r="A102" i="11" s="1"/>
  <c r="C102" i="11" s="1"/>
  <c r="B24" i="11"/>
  <c r="A24" i="11"/>
  <c r="A69" i="11" s="1"/>
  <c r="B23" i="11"/>
  <c r="A23" i="11"/>
  <c r="A68" i="11" s="1"/>
  <c r="K22" i="11"/>
  <c r="J22" i="11"/>
  <c r="B22" i="11"/>
  <c r="A22" i="11"/>
  <c r="A67" i="11" s="1"/>
  <c r="K21" i="11"/>
  <c r="J21" i="11"/>
  <c r="B21" i="11"/>
  <c r="A21" i="11"/>
  <c r="A66" i="11" s="1"/>
  <c r="K20" i="11"/>
  <c r="J20" i="11"/>
  <c r="A98" i="11" s="1"/>
  <c r="B20" i="11"/>
  <c r="A20" i="11"/>
  <c r="A65" i="11" s="1"/>
  <c r="K19" i="11"/>
  <c r="J19" i="11"/>
  <c r="A97" i="11" s="1"/>
  <c r="K18" i="11"/>
  <c r="J18" i="11"/>
  <c r="A96" i="11" s="1"/>
  <c r="B18" i="11"/>
  <c r="A18" i="11"/>
  <c r="C18" i="11" s="1"/>
  <c r="B17" i="11"/>
  <c r="A17" i="11"/>
  <c r="C17" i="11" s="1"/>
  <c r="K16" i="11"/>
  <c r="J16" i="11"/>
  <c r="B16" i="11"/>
  <c r="A16" i="11"/>
  <c r="C16" i="11" s="1"/>
  <c r="K15" i="11"/>
  <c r="J15" i="11"/>
  <c r="A93" i="11" s="1"/>
  <c r="B15" i="11"/>
  <c r="A15" i="11"/>
  <c r="C15" i="11" s="1"/>
  <c r="K14" i="11"/>
  <c r="J14" i="11"/>
  <c r="A92" i="11" s="1"/>
  <c r="B14" i="11"/>
  <c r="A14" i="11"/>
  <c r="B13" i="11"/>
  <c r="A13" i="11"/>
  <c r="A58" i="11" s="1"/>
  <c r="K12" i="11"/>
  <c r="J12" i="11"/>
  <c r="B12" i="11"/>
  <c r="A12" i="11"/>
  <c r="A57" i="11" s="1"/>
  <c r="K11" i="11"/>
  <c r="J11" i="11"/>
  <c r="B11" i="11"/>
  <c r="A11" i="11"/>
  <c r="A56" i="11" s="1"/>
  <c r="K10" i="11"/>
  <c r="J10" i="11"/>
  <c r="B10" i="11"/>
  <c r="A10" i="11"/>
  <c r="A55" i="11" s="1"/>
  <c r="K9" i="11"/>
  <c r="J9" i="11"/>
  <c r="B9" i="11"/>
  <c r="A9" i="11"/>
  <c r="A54" i="11" s="1"/>
  <c r="K8" i="11"/>
  <c r="J8" i="11"/>
  <c r="B7" i="11"/>
  <c r="A7" i="11"/>
  <c r="C7" i="11" s="1"/>
  <c r="K6" i="11"/>
  <c r="J6" i="11"/>
  <c r="B6" i="11"/>
  <c r="A6" i="11"/>
  <c r="A51" i="11" s="1"/>
  <c r="K5" i="11"/>
  <c r="J5" i="11"/>
  <c r="A83" i="11" s="1"/>
  <c r="B5" i="11"/>
  <c r="A5" i="11"/>
  <c r="A50" i="11" s="1"/>
  <c r="C55" i="11" l="1"/>
  <c r="L8" i="11"/>
  <c r="A86" i="11"/>
  <c r="L10" i="11"/>
  <c r="A88" i="11"/>
  <c r="L22" i="11"/>
  <c r="A100" i="11"/>
  <c r="C100" i="11" s="1"/>
  <c r="L12" i="11"/>
  <c r="A90" i="11"/>
  <c r="C90" i="11" s="1"/>
  <c r="L6" i="11"/>
  <c r="A84" i="11"/>
  <c r="L9" i="11"/>
  <c r="A87" i="11"/>
  <c r="L11" i="11"/>
  <c r="A89" i="11"/>
  <c r="C89" i="11" s="1"/>
  <c r="L16" i="11"/>
  <c r="A94" i="11"/>
  <c r="C94" i="11" s="1"/>
  <c r="L21" i="11"/>
  <c r="A99" i="11"/>
  <c r="C32" i="11"/>
  <c r="A77" i="11"/>
  <c r="C77" i="11" s="1"/>
  <c r="C14" i="11"/>
  <c r="A59" i="11"/>
  <c r="C59" i="11" s="1"/>
  <c r="C57" i="11"/>
  <c r="C92" i="11"/>
  <c r="C83" i="11"/>
  <c r="C99" i="11"/>
  <c r="C79" i="11"/>
  <c r="L34" i="11"/>
  <c r="C112" i="11"/>
  <c r="L37" i="11"/>
  <c r="C115" i="11"/>
  <c r="C50" i="11"/>
  <c r="L35" i="11"/>
  <c r="C113" i="11"/>
  <c r="L41" i="11"/>
  <c r="C119" i="11"/>
  <c r="C73" i="11"/>
  <c r="L38" i="11"/>
  <c r="C116" i="11"/>
  <c r="L36" i="11"/>
  <c r="C114" i="11"/>
  <c r="C56" i="11"/>
  <c r="C51" i="11"/>
  <c r="C54" i="11"/>
  <c r="C58" i="11"/>
  <c r="C93" i="11"/>
  <c r="C98" i="11"/>
  <c r="C63" i="11"/>
  <c r="C72" i="11"/>
  <c r="L19" i="11"/>
  <c r="C76" i="11"/>
  <c r="C80" i="11"/>
  <c r="C71" i="11"/>
  <c r="C62" i="11"/>
  <c r="C88" i="11"/>
  <c r="C68" i="11"/>
  <c r="C69" i="11"/>
  <c r="A39" i="11"/>
  <c r="C39" i="11" s="1"/>
  <c r="C78" i="11"/>
  <c r="C60" i="11"/>
  <c r="C52" i="11"/>
  <c r="C86" i="11"/>
  <c r="C65" i="11"/>
  <c r="C67" i="11"/>
  <c r="C84" i="11"/>
  <c r="C66" i="11"/>
  <c r="C61" i="11"/>
  <c r="C87" i="11"/>
  <c r="C70" i="11"/>
  <c r="C74" i="11"/>
  <c r="C97" i="11"/>
  <c r="C96" i="11"/>
  <c r="C20" i="11"/>
  <c r="L24" i="11"/>
  <c r="L20" i="11"/>
  <c r="C24" i="11"/>
  <c r="C5" i="11"/>
  <c r="C6" i="11"/>
  <c r="C11" i="11"/>
  <c r="C13" i="11"/>
  <c r="L15" i="11"/>
  <c r="C21" i="11"/>
  <c r="C22" i="11"/>
  <c r="C9" i="11"/>
  <c r="C23" i="11"/>
  <c r="C25" i="11"/>
  <c r="C10" i="11"/>
  <c r="C31" i="11"/>
  <c r="C12" i="11"/>
  <c r="L14" i="11"/>
  <c r="L18" i="11"/>
  <c r="A37" i="11"/>
  <c r="C8" i="4" s="1"/>
  <c r="L5" i="11"/>
  <c r="L3" i="11" l="1"/>
  <c r="C37" i="11"/>
  <c r="C47" i="11" s="1"/>
  <c r="C13" i="4" s="1"/>
  <c r="C10" i="4" l="1"/>
  <c r="C3" i="11"/>
  <c r="C11" i="4" s="1"/>
  <c r="C12" i="4" l="1"/>
  <c r="C42" i="11"/>
  <c r="C16" i="4" s="1"/>
  <c r="C17" i="4" l="1"/>
  <c r="C15" i="4"/>
  <c r="C1" i="11"/>
  <c r="C19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<sst xmlns="http://schemas.openxmlformats.org/spreadsheetml/2006/main" count="110" uniqueCount="93">
  <si>
    <t>Address:</t>
  </si>
  <si>
    <t>Estimate Date:</t>
  </si>
  <si>
    <t>Office Equipment Estimate:</t>
  </si>
  <si>
    <t>Network Equipment Estimate:</t>
  </si>
  <si>
    <t>Combined Total:</t>
  </si>
  <si>
    <t>Tax:</t>
  </si>
  <si>
    <t>Total:</t>
  </si>
  <si>
    <t>Estimated Budget:</t>
  </si>
  <si>
    <t>Quantity</t>
  </si>
  <si>
    <t>HP EliteDesk 800 G5 DM 35W</t>
  </si>
  <si>
    <t>HP Probook 450</t>
  </si>
  <si>
    <t>HP Elitebook 840</t>
  </si>
  <si>
    <t>HP Elitebook 1030</t>
  </si>
  <si>
    <t>Microsoft Surface Pro</t>
  </si>
  <si>
    <t>Microsoft Surface Laptop</t>
  </si>
  <si>
    <t>Monitor 24" Display - HP</t>
  </si>
  <si>
    <t>Monitor 27" Display - HP</t>
  </si>
  <si>
    <t>HumanScale Wall Mount Arm</t>
  </si>
  <si>
    <t>Cisco 8811 Phone</t>
  </si>
  <si>
    <t>Fujitsu Fi-7160 Scanner (Cerner Certified)</t>
  </si>
  <si>
    <t>HP M406dn B/W Printer (Cerner Certified)</t>
  </si>
  <si>
    <t>HP M611dn B/W Printer (Cerner Certified)</t>
  </si>
  <si>
    <t>HP M479fdn Color Printer (Cerner Certified)</t>
  </si>
  <si>
    <t>HP M428fdn B/W Printer (Cerner Certified)</t>
  </si>
  <si>
    <t>HP MFP M480f Color Printer (Cerner Certified)</t>
  </si>
  <si>
    <t>HP M454dn Color Printer (Cerner Certified)</t>
  </si>
  <si>
    <t>HP 500 M555 Color Printer (Cerner Certified)</t>
  </si>
  <si>
    <t>Ricoh MP 5055 B/W Printer</t>
  </si>
  <si>
    <t>Ricoh MP C4504ex Color Printer</t>
  </si>
  <si>
    <t>Instamed Ingenico Lane 3000</t>
  </si>
  <si>
    <t>Cisco Catalyst 9300L Switch</t>
  </si>
  <si>
    <t>Server Rack 20U</t>
  </si>
  <si>
    <t>Server Rack 24U</t>
  </si>
  <si>
    <t>UPS (Uninterruptible Power Supply)</t>
  </si>
  <si>
    <t>RAP</t>
  </si>
  <si>
    <t>One-Time Licensing Fee</t>
  </si>
  <si>
    <t>FLUKE Testing (Per Cable Run)</t>
  </si>
  <si>
    <t>WAP Data Drops</t>
  </si>
  <si>
    <t>Tax Exempt:</t>
  </si>
  <si>
    <t>Yes</t>
  </si>
  <si>
    <t>No</t>
  </si>
  <si>
    <t xml:space="preserve"> -SELECT-</t>
  </si>
  <si>
    <t>Total Cost</t>
  </si>
  <si>
    <t>Price Each</t>
  </si>
  <si>
    <t>Dragon Medical One PowerMic 4</t>
  </si>
  <si>
    <t>IT 2</t>
  </si>
  <si>
    <t>IT 1</t>
  </si>
  <si>
    <t>CAT6 Data Drops</t>
  </si>
  <si>
    <t>IT 3</t>
  </si>
  <si>
    <t>Server Rack Equipment</t>
  </si>
  <si>
    <t>2 Post Relay 7' 42U Server Rack</t>
  </si>
  <si>
    <t>Data Drops At Server</t>
  </si>
  <si>
    <t>Server Rack Details</t>
  </si>
  <si>
    <t>Siemon HD6-48: 48 Port Patch Panel</t>
  </si>
  <si>
    <t>Panduit PR2VD10: Patchrunner Management</t>
  </si>
  <si>
    <t>Cable Ladder Runway: 18in x 10ft</t>
  </si>
  <si>
    <t>Siemon MC6-05-06: Patch Cable 5'</t>
  </si>
  <si>
    <t>Desktop Estimate:</t>
  </si>
  <si>
    <t>Network Estimate:</t>
  </si>
  <si>
    <t>Panduit WMP1E: Patchrunner Management</t>
  </si>
  <si>
    <t>In Office / Misc. Network Equipment</t>
  </si>
  <si>
    <t>Additional Costs</t>
  </si>
  <si>
    <t>Room</t>
  </si>
  <si>
    <t>Tax</t>
  </si>
  <si>
    <t>Grand Total Estimate:</t>
  </si>
  <si>
    <t>6ft CAT6 Ethernet Cable</t>
  </si>
  <si>
    <t>10ft CAT6 Ethernet Cable</t>
  </si>
  <si>
    <t>Panduit CMR19X84: 7' 45U 2 Post Rack</t>
  </si>
  <si>
    <t>Laptops</t>
  </si>
  <si>
    <t>Desktops</t>
  </si>
  <si>
    <t>Monitors</t>
  </si>
  <si>
    <t>Printers</t>
  </si>
  <si>
    <t>Additional Equipment</t>
  </si>
  <si>
    <t>Network Equipment</t>
  </si>
  <si>
    <t>Stock</t>
  </si>
  <si>
    <t>Total Quantity Needed</t>
  </si>
  <si>
    <t>Aruba WAP</t>
  </si>
  <si>
    <t>Atmosphere</t>
  </si>
  <si>
    <t>Televisions</t>
  </si>
  <si>
    <t>Phones</t>
  </si>
  <si>
    <t>55" Television w/ Wall Mount</t>
  </si>
  <si>
    <t>65" Television w/ Wall Mount</t>
  </si>
  <si>
    <t>Actual Cost Estimate:</t>
  </si>
  <si>
    <t>Available Inventory</t>
  </si>
  <si>
    <t>Tax Exempt?:</t>
  </si>
  <si>
    <t>Actual Total Cost</t>
  </si>
  <si>
    <t>Actual Equipment Cost After Existing Inventory:</t>
  </si>
  <si>
    <t>Total Rooms:</t>
  </si>
  <si>
    <t>Total Data Drops:</t>
  </si>
  <si>
    <t>10% Budget Buffer:</t>
  </si>
  <si>
    <t>*Please note that all values are estimated costs and may not reflect the actual costs associated with a project. Estimates are listed as of the estimate date and are subject to change.</t>
  </si>
  <si>
    <t>Room 1</t>
  </si>
  <si>
    <t>Office Equipment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</si>
</sst>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[$-F800]dddd\,\ mmmm\ dd\,\ yyyy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gray0625">
        <bgColor theme="0" tint="-4.9989318521683403E-2"/>
      </patternFill>
    </fill>
    <fill>
      <patternFill patternType="gray0625">
        <bgColor theme="1" tint="0.34998626667073579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gray0625">
        <bgColor theme="0" tint="-0.249977111117893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101">
    <xf numFmtId="0" fontId="0" fillId="0" borderId="0" xfId="0"/>
    <xf numFmtId="164" fontId="0" fillId="0" borderId="0" xfId="0" applyNumberFormat="1"/>
    <xf numFmtId="0" fontId="2" fillId="0" borderId="0" xfId="0" applyFont="1" applyAlignment="1">
      <alignment vertical="center"/>
    </xf>
    <xf numFmtId="0" fontId="0" fillId="0" borderId="0" xfId="0" applyProtection="1">
      <protection locked="0"/>
    </xf>
    <xf numFmtId="0" fontId="0" fillId="6" borderId="0" xfId="0" applyFill="1"/>
    <xf numFmtId="0" fontId="0" fillId="7" borderId="0" xfId="0" applyFill="1"/>
    <xf numFmtId="164" fontId="0" fillId="6" borderId="0" xfId="0" applyNumberFormat="1" applyFill="1"/>
    <xf numFmtId="0" fontId="4" fillId="7" borderId="0" xfId="0" applyFont="1" applyFill="1" applyBorder="1" applyAlignment="1">
      <alignment textRotation="45" wrapText="1"/>
    </xf>
    <xf numFmtId="0" fontId="4" fillId="8" borderId="0" xfId="0" applyFont="1" applyFill="1" applyBorder="1" applyAlignment="1">
      <alignment textRotation="45" wrapText="1"/>
    </xf>
    <xf numFmtId="0" fontId="0" fillId="8" borderId="0" xfId="0" applyFill="1"/>
    <xf numFmtId="164" fontId="0" fillId="8" borderId="0" xfId="0" applyNumberFormat="1" applyFill="1"/>
    <xf numFmtId="0" fontId="0" fillId="0" borderId="0" xfId="0" applyFill="1" applyProtection="1">
      <protection locked="0"/>
    </xf>
    <xf numFmtId="0" fontId="1" fillId="7" borderId="0" xfId="0" applyFont="1" applyFill="1" applyBorder="1" applyAlignment="1" applyProtection="1">
      <alignment horizontal="right" vertical="center"/>
    </xf>
    <xf numFmtId="0" fontId="1" fillId="11" borderId="0" xfId="0" applyFont="1" applyFill="1" applyProtection="1"/>
    <xf numFmtId="0" fontId="4" fillId="7" borderId="0" xfId="0" applyFont="1" applyFill="1" applyBorder="1" applyAlignment="1" applyProtection="1">
      <alignment textRotation="45" wrapText="1"/>
      <protection locked="0"/>
    </xf>
    <xf numFmtId="0" fontId="0" fillId="7" borderId="0" xfId="0" applyFill="1" applyProtection="1">
      <protection locked="0"/>
    </xf>
    <xf numFmtId="0" fontId="0" fillId="6" borderId="0" xfId="0" applyFill="1" applyProtection="1">
      <protection locked="0"/>
    </xf>
    <xf numFmtId="0" fontId="0" fillId="6" borderId="0" xfId="0" applyFill="1" applyProtection="1"/>
    <xf numFmtId="0" fontId="0" fillId="0" borderId="0" xfId="0" applyProtection="1"/>
    <xf numFmtId="0" fontId="4" fillId="7" borderId="0" xfId="0" applyFont="1" applyFill="1" applyBorder="1" applyAlignment="1" applyProtection="1">
      <alignment textRotation="45" wrapText="1"/>
    </xf>
    <xf numFmtId="0" fontId="1" fillId="11" borderId="0" xfId="0" applyFont="1" applyFill="1" applyAlignment="1" applyProtection="1">
      <alignment horizontal="center"/>
    </xf>
    <xf numFmtId="164" fontId="1" fillId="11" borderId="0" xfId="0" applyNumberFormat="1" applyFont="1" applyFill="1" applyAlignment="1" applyProtection="1">
      <alignment horizontal="center"/>
    </xf>
    <xf numFmtId="0" fontId="0" fillId="7" borderId="0" xfId="0" applyFill="1" applyProtection="1"/>
    <xf numFmtId="164" fontId="0" fillId="6" borderId="0" xfId="0" applyNumberFormat="1" applyFill="1" applyProtection="1"/>
    <xf numFmtId="0" fontId="0" fillId="11" borderId="0" xfId="0" applyFill="1" applyProtection="1"/>
    <xf numFmtId="164" fontId="0" fillId="11" borderId="0" xfId="0" applyNumberFormat="1" applyFill="1" applyProtection="1"/>
    <xf numFmtId="0" fontId="1" fillId="7" borderId="0" xfId="0" applyFont="1" applyFill="1" applyProtection="1"/>
    <xf numFmtId="0" fontId="0" fillId="10" borderId="0" xfId="0" applyFill="1" applyProtection="1"/>
    <xf numFmtId="164" fontId="0" fillId="10" borderId="0" xfId="0" applyNumberFormat="1" applyFill="1" applyProtection="1"/>
    <xf numFmtId="0" fontId="0" fillId="8" borderId="0" xfId="0" applyFill="1" applyProtection="1"/>
    <xf numFmtId="164" fontId="0" fillId="8" borderId="0" xfId="0" applyNumberFormat="1" applyFill="1" applyProtection="1"/>
    <xf numFmtId="164" fontId="5" fillId="3" borderId="8" xfId="0" applyNumberFormat="1" applyFont="1" applyFill="1" applyBorder="1" applyAlignment="1" applyProtection="1">
      <alignment horizontal="center" wrapText="1"/>
    </xf>
    <xf numFmtId="0" fontId="4" fillId="7" borderId="11" xfId="0" applyFont="1" applyFill="1" applyBorder="1" applyAlignment="1" applyProtection="1">
      <alignment textRotation="45" wrapText="1"/>
    </xf>
    <xf numFmtId="0" fontId="1" fillId="7" borderId="12" xfId="0" applyFont="1" applyFill="1" applyBorder="1" applyAlignment="1" applyProtection="1">
      <alignment horizontal="right" vertical="center"/>
    </xf>
    <xf numFmtId="0" fontId="4" fillId="7" borderId="12" xfId="0" applyFont="1" applyFill="1" applyBorder="1" applyAlignment="1" applyProtection="1">
      <alignment textRotation="45" wrapText="1"/>
    </xf>
    <xf numFmtId="0" fontId="1" fillId="7" borderId="0" xfId="0" applyFont="1" applyFill="1" applyBorder="1" applyAlignment="1" applyProtection="1">
      <alignment vertical="center"/>
    </xf>
    <xf numFmtId="0" fontId="4" fillId="5" borderId="15" xfId="0" applyFont="1" applyFill="1" applyBorder="1" applyAlignment="1">
      <alignment textRotation="45" wrapText="1"/>
    </xf>
    <xf numFmtId="0" fontId="4" fillId="9" borderId="15" xfId="0" applyFont="1" applyFill="1" applyBorder="1" applyAlignment="1">
      <alignment textRotation="45" wrapText="1"/>
    </xf>
    <xf numFmtId="0" fontId="1" fillId="5" borderId="16" xfId="0" applyFont="1" applyFill="1" applyBorder="1" applyAlignment="1">
      <alignment vertical="center"/>
    </xf>
    <xf numFmtId="0" fontId="1" fillId="5" borderId="12" xfId="0" applyFont="1" applyFill="1" applyBorder="1" applyAlignment="1">
      <alignment vertical="center"/>
    </xf>
    <xf numFmtId="0" fontId="1" fillId="5" borderId="14" xfId="0" applyFont="1" applyFill="1" applyBorder="1" applyAlignment="1" applyProtection="1">
      <alignment horizontal="right" vertical="center"/>
    </xf>
    <xf numFmtId="0" fontId="4" fillId="5" borderId="15" xfId="0" applyFont="1" applyFill="1" applyBorder="1" applyAlignment="1" applyProtection="1">
      <alignment textRotation="45" wrapText="1"/>
      <protection locked="0"/>
    </xf>
    <xf numFmtId="164" fontId="5" fillId="3" borderId="7" xfId="0" applyNumberFormat="1" applyFont="1" applyFill="1" applyBorder="1" applyAlignment="1" applyProtection="1">
      <alignment horizontal="center" wrapText="1"/>
    </xf>
    <xf numFmtId="0" fontId="4" fillId="3" borderId="4" xfId="0" applyFont="1" applyFill="1" applyBorder="1" applyAlignment="1" applyProtection="1">
      <alignment horizontal="center"/>
    </xf>
    <xf numFmtId="0" fontId="1" fillId="3" borderId="7" xfId="0" applyFont="1" applyFill="1" applyBorder="1" applyAlignment="1" applyProtection="1">
      <alignment horizontal="right"/>
    </xf>
    <xf numFmtId="164" fontId="1" fillId="3" borderId="7" xfId="0" applyNumberFormat="1" applyFont="1" applyFill="1" applyBorder="1" applyAlignment="1" applyProtection="1">
      <alignment horizontal="center"/>
    </xf>
    <xf numFmtId="0" fontId="0" fillId="12" borderId="0" xfId="0" applyFill="1" applyProtection="1"/>
    <xf numFmtId="164" fontId="0" fillId="12" borderId="0" xfId="0" applyNumberFormat="1" applyFill="1" applyProtection="1"/>
    <xf numFmtId="0" fontId="0" fillId="13" borderId="0" xfId="0" applyFill="1" applyProtection="1"/>
    <xf numFmtId="0" fontId="0" fillId="12" borderId="0" xfId="0" applyFont="1" applyFill="1" applyBorder="1" applyProtection="1"/>
    <xf numFmtId="0" fontId="0" fillId="12" borderId="0" xfId="0" applyFill="1" applyBorder="1" applyAlignment="1" applyProtection="1">
      <protection locked="0"/>
    </xf>
    <xf numFmtId="0" fontId="1" fillId="14" borderId="0" xfId="0" applyFont="1" applyFill="1" applyProtection="1"/>
    <xf numFmtId="164" fontId="0" fillId="14" borderId="0" xfId="0" applyNumberFormat="1" applyFill="1" applyProtection="1"/>
    <xf numFmtId="0" fontId="0" fillId="14" borderId="0" xfId="0" applyFill="1" applyProtection="1"/>
    <xf numFmtId="0" fontId="1" fillId="15" borderId="7" xfId="0" applyFont="1" applyFill="1" applyBorder="1" applyAlignment="1" applyProtection="1">
      <alignment horizontal="center"/>
      <protection locked="0"/>
    </xf>
    <xf numFmtId="164" fontId="1" fillId="4" borderId="7" xfId="0" applyNumberFormat="1" applyFont="1" applyFill="1" applyBorder="1" applyAlignment="1">
      <alignment horizontal="center" vertical="center" wrapText="1"/>
    </xf>
    <xf numFmtId="0" fontId="1" fillId="11" borderId="1" xfId="0" applyFont="1" applyFill="1" applyBorder="1" applyAlignment="1">
      <alignment horizontal="right"/>
    </xf>
    <xf numFmtId="164" fontId="1" fillId="4" borderId="7" xfId="0" applyNumberFormat="1" applyFont="1" applyFill="1" applyBorder="1" applyProtection="1"/>
    <xf numFmtId="0" fontId="0" fillId="16" borderId="0" xfId="0" applyFill="1" applyBorder="1" applyProtection="1"/>
    <xf numFmtId="0" fontId="0" fillId="16" borderId="0" xfId="0" applyFill="1" applyBorder="1" applyAlignment="1" applyProtection="1"/>
    <xf numFmtId="0" fontId="0" fillId="16" borderId="0" xfId="0" applyFill="1" applyBorder="1" applyAlignment="1" applyProtection="1">
      <alignment horizontal="right"/>
    </xf>
    <xf numFmtId="0" fontId="0" fillId="16" borderId="13" xfId="0" applyFill="1" applyBorder="1" applyProtection="1"/>
    <xf numFmtId="0" fontId="0" fillId="16" borderId="13" xfId="0" applyFill="1" applyBorder="1" applyAlignment="1" applyProtection="1">
      <alignment horizontal="right"/>
    </xf>
    <xf numFmtId="0" fontId="0" fillId="16" borderId="16" xfId="0" applyFill="1" applyBorder="1" applyProtection="1"/>
    <xf numFmtId="0" fontId="0" fillId="16" borderId="18" xfId="0" applyFill="1" applyBorder="1" applyProtection="1"/>
    <xf numFmtId="0" fontId="0" fillId="16" borderId="19" xfId="0" applyFill="1" applyBorder="1" applyProtection="1"/>
    <xf numFmtId="164" fontId="0" fillId="16" borderId="19" xfId="0" applyNumberFormat="1" applyFill="1" applyBorder="1" applyProtection="1"/>
    <xf numFmtId="164" fontId="0" fillId="16" borderId="19" xfId="0" applyNumberFormat="1" applyFill="1" applyBorder="1" applyAlignment="1" applyProtection="1">
      <alignment horizontal="right"/>
    </xf>
    <xf numFmtId="164" fontId="0" fillId="16" borderId="20" xfId="0" applyNumberFormat="1" applyFill="1" applyBorder="1" applyProtection="1"/>
    <xf numFmtId="0" fontId="4" fillId="5" borderId="1" xfId="0" applyFont="1" applyFill="1" applyBorder="1" applyAlignment="1" applyProtection="1">
      <alignment textRotation="45" wrapText="1"/>
      <protection locked="0"/>
    </xf>
    <xf numFmtId="0" fontId="3" fillId="17" borderId="0" xfId="0" applyFont="1" applyFill="1" applyAlignment="1" applyProtection="1">
      <alignment horizontal="center" vertical="center" wrapText="1"/>
    </xf>
    <xf numFmtId="164" fontId="2" fillId="11" borderId="2" xfId="0" applyNumberFormat="1" applyFont="1" applyFill="1" applyBorder="1" applyAlignment="1" applyProtection="1">
      <alignment horizontal="center" vertical="center"/>
    </xf>
    <xf numFmtId="0" fontId="2" fillId="11" borderId="6" xfId="0" applyFont="1" applyFill="1" applyBorder="1" applyAlignment="1" applyProtection="1">
      <alignment horizontal="center" vertical="center"/>
    </xf>
    <xf numFmtId="0" fontId="2" fillId="11" borderId="3" xfId="0" applyFont="1" applyFill="1" applyBorder="1" applyAlignment="1" applyProtection="1">
      <alignment horizontal="center" vertical="center"/>
    </xf>
    <xf numFmtId="0" fontId="0" fillId="6" borderId="2" xfId="0" applyFill="1" applyBorder="1" applyAlignment="1" applyProtection="1">
      <alignment horizontal="center"/>
      <protection locked="0"/>
    </xf>
    <xf numFmtId="0" fontId="0" fillId="6" borderId="3" xfId="0" applyFill="1" applyBorder="1" applyAlignment="1" applyProtection="1">
      <alignment horizontal="center"/>
      <protection locked="0"/>
    </xf>
    <xf numFmtId="165" fontId="0" fillId="6" borderId="2" xfId="0" applyNumberFormat="1" applyFill="1" applyBorder="1" applyAlignment="1" applyProtection="1">
      <alignment horizontal="center"/>
      <protection locked="0"/>
    </xf>
    <xf numFmtId="165" fontId="0" fillId="6" borderId="3" xfId="0" applyNumberFormat="1" applyFill="1" applyBorder="1" applyAlignment="1" applyProtection="1">
      <alignment horizontal="center"/>
      <protection locked="0"/>
    </xf>
    <xf numFmtId="0" fontId="1" fillId="11" borderId="1" xfId="0" applyFont="1" applyFill="1" applyBorder="1" applyAlignment="1" applyProtection="1">
      <alignment horizontal="right"/>
    </xf>
    <xf numFmtId="0" fontId="1" fillId="11" borderId="2" xfId="0" applyFont="1" applyFill="1" applyBorder="1" applyAlignment="1" applyProtection="1">
      <alignment horizontal="right"/>
    </xf>
    <xf numFmtId="0" fontId="0" fillId="6" borderId="0" xfId="0" applyFill="1" applyAlignment="1" applyProtection="1">
      <alignment horizontal="center"/>
    </xf>
    <xf numFmtId="0" fontId="0" fillId="11" borderId="0" xfId="0" applyFill="1" applyAlignment="1" applyProtection="1">
      <alignment horizontal="center"/>
    </xf>
    <xf numFmtId="0" fontId="1" fillId="4" borderId="4" xfId="0" applyFont="1" applyFill="1" applyBorder="1" applyAlignment="1">
      <alignment horizontal="right" vertical="center"/>
    </xf>
    <xf numFmtId="0" fontId="1" fillId="4" borderId="5" xfId="0" applyFont="1" applyFill="1" applyBorder="1" applyAlignment="1">
      <alignment horizontal="right" vertical="center"/>
    </xf>
    <xf numFmtId="0" fontId="1" fillId="5" borderId="11" xfId="0" applyFont="1" applyFill="1" applyBorder="1" applyAlignment="1">
      <alignment horizontal="right" vertical="center"/>
    </xf>
    <xf numFmtId="0" fontId="1" fillId="5" borderId="14" xfId="0" applyFont="1" applyFill="1" applyBorder="1" applyAlignment="1">
      <alignment horizontal="right" vertical="center"/>
    </xf>
    <xf numFmtId="164" fontId="1" fillId="3" borderId="9" xfId="0" applyNumberFormat="1" applyFont="1" applyFill="1" applyBorder="1" applyAlignment="1" applyProtection="1">
      <alignment horizontal="right"/>
    </xf>
    <xf numFmtId="164" fontId="1" fillId="3" borderId="10" xfId="0" applyNumberFormat="1" applyFont="1" applyFill="1" applyBorder="1" applyAlignment="1" applyProtection="1">
      <alignment horizontal="right"/>
    </xf>
    <xf numFmtId="0" fontId="1" fillId="2" borderId="0" xfId="0" applyFont="1" applyFill="1" applyBorder="1" applyAlignment="1" applyProtection="1">
      <alignment horizontal="center"/>
    </xf>
    <xf numFmtId="0" fontId="0" fillId="2" borderId="0" xfId="0" applyFill="1" applyAlignment="1" applyProtection="1">
      <alignment horizontal="center"/>
    </xf>
    <xf numFmtId="0" fontId="1" fillId="11" borderId="0" xfId="0" applyFont="1" applyFill="1" applyAlignment="1" applyProtection="1">
      <alignment horizontal="center"/>
    </xf>
    <xf numFmtId="0" fontId="0" fillId="0" borderId="0" xfId="0" applyFill="1" applyAlignment="1" applyProtection="1">
      <alignment horizontal="center"/>
      <protection locked="0"/>
    </xf>
    <xf numFmtId="164" fontId="1" fillId="15" borderId="4" xfId="0" applyNumberFormat="1" applyFont="1" applyFill="1" applyBorder="1" applyAlignment="1" applyProtection="1">
      <alignment horizontal="right"/>
    </xf>
    <xf numFmtId="164" fontId="1" fillId="15" borderId="5" xfId="0" applyNumberFormat="1" applyFont="1" applyFill="1" applyBorder="1" applyAlignment="1" applyProtection="1">
      <alignment horizontal="right"/>
    </xf>
    <xf numFmtId="164" fontId="1" fillId="11" borderId="17" xfId="0" applyNumberFormat="1" applyFont="1" applyFill="1" applyBorder="1" applyAlignment="1" applyProtection="1">
      <alignment horizontal="center" wrapText="1"/>
    </xf>
    <xf numFmtId="164" fontId="1" fillId="11" borderId="0" xfId="0" applyNumberFormat="1" applyFont="1" applyFill="1" applyAlignment="1" applyProtection="1">
      <alignment horizontal="center" wrapText="1"/>
    </xf>
    <xf numFmtId="0" fontId="1" fillId="11" borderId="17" xfId="0" applyFont="1" applyFill="1" applyBorder="1" applyAlignment="1" applyProtection="1">
      <alignment horizontal="center"/>
    </xf>
    <xf numFmtId="164" fontId="1" fillId="3" borderId="4" xfId="0" applyNumberFormat="1" applyFont="1" applyFill="1" applyBorder="1" applyAlignment="1" applyProtection="1">
      <alignment horizontal="right"/>
    </xf>
    <xf numFmtId="164" fontId="1" fillId="3" borderId="5" xfId="0" applyNumberFormat="1" applyFont="1" applyFill="1" applyBorder="1" applyAlignment="1" applyProtection="1">
      <alignment horizontal="right"/>
    </xf>
    <xf numFmtId="0" fontId="0" fillId="18" borderId="0" xfId="0" applyFill="1"/>
    <xf numFmtId="0" fontId="0" fillId="0" borderId="0" xfId="0" applyFill="1"/>
  </cellXfs>
  <cellStyles count="1">
    <cellStyle name="Normal" xfId="0" builtinId="0"/>
  </cellStyles>
  <dxfs count="5">
    <dxf>
      <font>
        <color theme="0"/>
      </font>
      <fill>
        <patternFill patternType="gray0625">
          <bgColor rgb="FFFF0000"/>
        </patternFill>
      </fill>
    </dxf>
    <dxf>
      <fill>
        <patternFill>
          <bgColor theme="0" tint="-4.9989318521683403E-2"/>
        </patternFill>
      </fill>
    </dxf>
    <dxf>
      <font>
        <color theme="0"/>
      </font>
      <fill>
        <patternFill patternType="gray0625">
          <bgColor rgb="FFFF0000"/>
        </patternFill>
      </fill>
    </dxf>
    <dxf>
      <font>
        <color theme="0"/>
      </font>
      <fill>
        <patternFill patternType="gray0625"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-1</xdr:colOff>
      <xdr:row>21</xdr:row>
      <xdr:rowOff>0</xdr:rowOff>
    </xdr:from>
    <xdr:to>
      <xdr:col>2</xdr:col>
      <xdr:colOff>6804</xdr:colOff>
      <xdr:row>22</xdr:row>
      <xdr:rowOff>176893</xdr:rowOff>
    </xdr:to>
    <xdr:sp macro="[1]!NewPhase" textlink="">
      <xdr:nvSpPr>
        <xdr:cNvPr id="2" name="Rectangle 1">
          <a:extLst>
            <a:ext uri="{FF2B5EF4-FFF2-40B4-BE49-F238E27FC236}">
              <a16:creationId xmlns:a16="http://schemas.microsoft.com/office/drawing/2014/main" id="{8EAE5F8C-44A5-B024-7730-CE3C4DA33A2C}"/>
            </a:ext>
          </a:extLst>
        </xdr:cNvPr>
        <xdr:cNvSpPr/>
      </xdr:nvSpPr>
      <xdr:spPr>
        <a:xfrm>
          <a:off x="1013732" y="4191000"/>
          <a:ext cx="2891518" cy="360589"/>
        </a:xfrm>
        <a:prstGeom prst="rect">
          <a:avLst/>
        </a:prstGeom>
        <a:solidFill>
          <a:schemeClr val="bg1">
            <a:lumMod val="65000"/>
          </a:schemeClr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400">
              <a:solidFill>
                <a:sysClr val="windowText" lastClr="000000"/>
              </a:solidFill>
            </a:rPr>
            <a:t>Add</a:t>
          </a:r>
          <a:r>
            <a:rPr lang="en-US" sz="1400" baseline="0">
              <a:solidFill>
                <a:sysClr val="windowText" lastClr="000000"/>
              </a:solidFill>
            </a:rPr>
            <a:t> Office / Phase</a:t>
          </a:r>
          <a:endParaRPr lang="en-US" sz="1400">
            <a:solidFill>
              <a:sysClr val="windowText" lastClr="000000"/>
            </a:solidFill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lr35/Desktop/Overview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view"/>
      <sheetName val="Project ABC Phase 1"/>
      <sheetName val="Project ABC Phase 2"/>
      <sheetName val="Project ABC Phase 3"/>
      <sheetName val="Project ABC Phase 4"/>
      <sheetName val="Project ABC Phase 5"/>
    </sheetNames>
    <definedNames>
      <definedName name="NewPhase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94481C-2968-487B-8CB5-689FD7F09736}">
  <sheetPr codeName="Sheet1">
    <tabColor theme="9" tint="0.59999389629810485"/>
  </sheetPr>
  <dimension ref="A1:H64"/>
  <sheetViews>
    <sheetView tabSelected="1" zoomScale="80" zoomScaleNormal="80" workbookViewId="0">
      <selection activeCell="B10" sqref="B10"/>
    </sheetView>
  </sheetViews>
  <sheetFormatPr defaultColWidth="0" defaultRowHeight="14.6" zeroHeight="1" x14ac:dyDescent="0.4"/>
  <cols>
    <col min="1" max="1" width="14.61328125" customWidth="1"/>
    <col min="2" max="2" width="40.765625" customWidth="1"/>
    <col min="3" max="3" width="14.61328125" customWidth="1"/>
    <col min="4" max="8" width="0" hidden="1" customWidth="1"/>
    <col min="9" max="16384" width="9.15234375" hidden="1"/>
  </cols>
  <sheetData>
    <row r="1" spans="1:8" ht="14.15" customHeight="1" x14ac:dyDescent="0.4">
      <c r="A1" s="70" t="s">
        <v>90</v>
      </c>
      <c r="B1" s="70"/>
      <c r="C1" s="70"/>
      <c r="D1" s="2"/>
      <c r="E1" s="2"/>
      <c r="F1" s="2"/>
      <c r="G1" s="2"/>
      <c r="H1" s="2"/>
    </row>
    <row r="2" spans="1:8" x14ac:dyDescent="0.4">
      <c r="A2" s="70"/>
      <c r="B2" s="70"/>
      <c r="C2" s="70"/>
    </row>
    <row r="3" spans="1:8" x14ac:dyDescent="0.4">
      <c r="A3" s="70"/>
      <c r="B3" s="70"/>
      <c r="C3" s="70"/>
    </row>
    <row r="4" spans="1:8" s="18" customFormat="1" ht="39" customHeight="1" x14ac:dyDescent="0.4">
      <c r="A4" s="71" t="str" cm="1">
        <f t="array" aca="1" ref="A4" ca="1">RIGHT(CELL("filename",TEMPLATE!A1),LEN(CELL("filename",TEMPLATE!A1))-FIND("]",CELL("filename",TEMPLATE!A1)))</f>
        <v>TEMPLATE</v>
      </c>
      <c r="B4" s="72"/>
      <c r="C4" s="73"/>
    </row>
    <row r="5" spans="1:8" s="18" customFormat="1" x14ac:dyDescent="0.4">
      <c r="A5" s="56" t="s">
        <v>0</v>
      </c>
      <c r="B5" s="74"/>
      <c r="C5" s="75"/>
    </row>
    <row r="6" spans="1:8" s="18" customFormat="1" x14ac:dyDescent="0.4">
      <c r="A6" s="56" t="s">
        <v>1</v>
      </c>
      <c r="B6" s="76"/>
      <c r="C6" s="77"/>
    </row>
    <row r="7" spans="1:8" s="18" customFormat="1" x14ac:dyDescent="0.4">
      <c r="A7" s="58"/>
      <c r="B7" s="60" t="s">
        <v>87</v>
      </c>
      <c r="C7" s="63">
        <f>COUNTIF(TEMPLATE!P1:XFD1,"*")</f>
        <v>1</v>
      </c>
    </row>
    <row r="8" spans="1:8" s="18" customFormat="1" x14ac:dyDescent="0.4">
      <c r="A8" s="61"/>
      <c r="B8" s="62" t="s">
        <v>88</v>
      </c>
      <c r="C8" s="64" t="str">
        <f>TEMPLATE!A37</f>
        <v/>
      </c>
    </row>
    <row r="9" spans="1:8" s="18" customFormat="1" x14ac:dyDescent="0.4">
      <c r="A9" s="58"/>
      <c r="B9" s="58"/>
      <c r="C9" s="65"/>
    </row>
    <row r="10" spans="1:8" s="18" customFormat="1" x14ac:dyDescent="0.4">
      <c r="A10" s="59"/>
      <c r="B10" s="60" t="s">
        <v>2</v>
      </c>
      <c r="C10" s="66">
        <f>TEMPLATE!L3</f>
        <v>0</v>
      </c>
    </row>
    <row r="11" spans="1:8" s="18" customFormat="1" x14ac:dyDescent="0.4">
      <c r="A11" s="59"/>
      <c r="B11" s="60" t="s">
        <v>3</v>
      </c>
      <c r="C11" s="66">
        <f>TEMPLATE!C3</f>
        <v>0</v>
      </c>
    </row>
    <row r="12" spans="1:8" s="18" customFormat="1" x14ac:dyDescent="0.4">
      <c r="A12" s="60"/>
      <c r="B12" s="60" t="s">
        <v>4</v>
      </c>
      <c r="C12" s="66">
        <f>SUM(C10:C11)</f>
        <v>0</v>
      </c>
    </row>
    <row r="13" spans="1:8" s="18" customFormat="1" x14ac:dyDescent="0.4">
      <c r="A13" s="60"/>
      <c r="B13" s="60" t="s">
        <v>86</v>
      </c>
      <c r="C13" s="66">
        <f>TEMPLATE!C47</f>
        <v>0</v>
      </c>
    </row>
    <row r="14" spans="1:8" s="18" customFormat="1" x14ac:dyDescent="0.4">
      <c r="A14" s="60"/>
      <c r="B14" s="60" t="s">
        <v>38</v>
      </c>
      <c r="C14" s="67" t="str">
        <f>TEMPLATE!C2</f>
        <v xml:space="preserve"> -SELECT-</v>
      </c>
    </row>
    <row r="15" spans="1:8" s="18" customFormat="1" x14ac:dyDescent="0.4">
      <c r="A15" s="58"/>
      <c r="B15" s="60" t="s">
        <v>5</v>
      </c>
      <c r="C15" s="66" t="str">
        <f>TEMPLATE!C42</f>
        <v/>
      </c>
    </row>
    <row r="16" spans="1:8" s="18" customFormat="1" ht="15" customHeight="1" x14ac:dyDescent="0.4">
      <c r="A16" s="58"/>
      <c r="B16" s="60" t="s">
        <v>6</v>
      </c>
      <c r="C16" s="66">
        <f>IFERROR(TEMPLATE!C47+TEMPLATE!C42,0)</f>
        <v>0</v>
      </c>
    </row>
    <row r="17" spans="1:3" s="18" customFormat="1" ht="15" customHeight="1" x14ac:dyDescent="0.4">
      <c r="A17" s="58"/>
      <c r="B17" s="60" t="s">
        <v>89</v>
      </c>
      <c r="C17" s="66">
        <f>C16*0.1</f>
        <v>0</v>
      </c>
    </row>
    <row r="18" spans="1:3" s="18" customFormat="1" ht="15" thickBot="1" x14ac:dyDescent="0.45">
      <c r="A18" s="58"/>
      <c r="B18" s="60"/>
      <c r="C18" s="68"/>
    </row>
    <row r="19" spans="1:3" s="18" customFormat="1" ht="15" thickBot="1" x14ac:dyDescent="0.45">
      <c r="A19" s="78" t="s">
        <v>7</v>
      </c>
      <c r="B19" s="79"/>
      <c r="C19" s="57" t="str">
        <f>IF(TEMPLATE!C1="Please Select Tax","---",TEMPLATE!C1)</f>
        <v>---</v>
      </c>
    </row>
    <row r="20" spans="1:3" x14ac:dyDescent="0.4">
      <c r="A20" s="99"/>
      <c r="B20" s="99"/>
      <c r="C20" s="99"/>
    </row>
    <row r="21" spans="1:3" x14ac:dyDescent="0.4">
      <c r="A21" s="99"/>
      <c r="B21" s="99"/>
      <c r="C21" s="99"/>
    </row>
    <row r="22" spans="1:3" x14ac:dyDescent="0.4">
      <c r="A22" s="99"/>
      <c r="B22" s="99"/>
      <c r="C22" s="99"/>
    </row>
    <row r="23" spans="1:3" x14ac:dyDescent="0.4">
      <c r="A23" s="99"/>
      <c r="B23" s="99"/>
      <c r="C23" s="99"/>
    </row>
    <row r="24" spans="1:3" x14ac:dyDescent="0.4">
      <c r="A24" s="99"/>
      <c r="B24" s="99"/>
      <c r="C24" s="99"/>
    </row>
    <row r="25" spans="1:3" x14ac:dyDescent="0.4">
      <c r="A25" s="99"/>
      <c r="B25" s="99"/>
      <c r="C25" s="99"/>
    </row>
    <row r="33" customFormat="1" hidden="1" x14ac:dyDescent="0.4"/>
    <row r="34" customFormat="1" hidden="1" x14ac:dyDescent="0.4"/>
    <row r="35" customFormat="1" hidden="1" x14ac:dyDescent="0.4"/>
    <row r="36" customFormat="1" hidden="1" x14ac:dyDescent="0.4"/>
    <row r="37" customFormat="1" hidden="1" x14ac:dyDescent="0.4"/>
    <row r="38" customFormat="1" hidden="1" x14ac:dyDescent="0.4"/>
    <row r="39" customFormat="1" hidden="1" x14ac:dyDescent="0.4"/>
    <row r="40" customFormat="1" hidden="1" x14ac:dyDescent="0.4"/>
    <row r="41" customFormat="1" hidden="1" x14ac:dyDescent="0.4"/>
    <row r="42" customFormat="1" hidden="1" x14ac:dyDescent="0.4"/>
    <row r="43" customFormat="1" hidden="1" x14ac:dyDescent="0.4"/>
    <row r="44" customFormat="1" hidden="1" x14ac:dyDescent="0.4"/>
    <row r="45" customFormat="1" hidden="1" x14ac:dyDescent="0.4"/>
    <row r="46" customFormat="1" hidden="1" x14ac:dyDescent="0.4"/>
    <row r="47" customFormat="1" hidden="1" x14ac:dyDescent="0.4"/>
    <row r="48" customFormat="1" hidden="1" x14ac:dyDescent="0.4"/>
    <row r="49" customFormat="1" hidden="1" x14ac:dyDescent="0.4"/>
    <row r="50" customFormat="1" hidden="1" x14ac:dyDescent="0.4"/>
    <row r="51" customFormat="1" hidden="1" x14ac:dyDescent="0.4"/>
    <row r="52" customFormat="1" hidden="1" x14ac:dyDescent="0.4"/>
    <row r="53" customFormat="1" hidden="1" x14ac:dyDescent="0.4"/>
    <row r="54" customFormat="1" hidden="1" x14ac:dyDescent="0.4"/>
    <row r="55" customFormat="1" hidden="1" x14ac:dyDescent="0.4"/>
    <row r="56" customFormat="1" hidden="1" x14ac:dyDescent="0.4"/>
    <row r="57" customFormat="1" hidden="1" x14ac:dyDescent="0.4"/>
    <row r="58" customFormat="1" hidden="1" x14ac:dyDescent="0.4"/>
    <row r="59" customFormat="1" hidden="1" x14ac:dyDescent="0.4"/>
    <row r="60" customFormat="1" hidden="1" x14ac:dyDescent="0.4"/>
    <row r="61" customFormat="1" hidden="1" x14ac:dyDescent="0.4"/>
    <row r="62" customFormat="1" hidden="1" x14ac:dyDescent="0.4"/>
    <row r="63" customFormat="1" hidden="1" x14ac:dyDescent="0.4"/>
    <row r="64" customFormat="1" hidden="1" x14ac:dyDescent="0.4"/>
  </sheetData>
  <mergeCells count="5">
    <mergeCell ref="A1:C3"/>
    <mergeCell ref="A4:C4"/>
    <mergeCell ref="B5:C5"/>
    <mergeCell ref="B6:C6"/>
    <mergeCell ref="A19:B19"/>
  </mergeCells>
  <conditionalFormatting sqref="C14">
    <cfRule type="containsText" dxfId="4" priority="1" operator="containsText" text=" -SELECT-">
      <formula>NOT(ISERROR(SEARCH(" -SELECT-",C14)))</formula>
    </cfRule>
  </conditionalFormatting>
  <pageMargins left="0.7" right="0.7" top="0.75" bottom="0.75" header="0.3" footer="0.3"/>
  <pageSetup orientation="portrait" r:id="rId1"/>
  <ignoredErrors>
    <ignoredError sqref="C14 A4" unlocked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54D0FF-8D51-465C-9580-67DB186B10C1}">
  <sheetPr codeName="Sheet2"/>
  <dimension ref="A1:S123"/>
  <sheetViews>
    <sheetView zoomScale="80" zoomScaleNormal="80" workbookViewId="0">
      <pane xSplit="15" topLeftCell="P1" activePane="topRight" state="frozen"/>
      <selection pane="topRight" activeCell="E82" sqref="E82"/>
    </sheetView>
  </sheetViews>
  <sheetFormatPr defaultColWidth="5.69140625" defaultRowHeight="14.6" zeroHeight="1" x14ac:dyDescent="0.4"/>
  <cols>
    <col min="1" max="1" width="10" style="4" customWidth="1"/>
    <col min="2" max="2" width="10" style="6" customWidth="1"/>
    <col min="3" max="3" width="13.07421875" style="6" customWidth="1"/>
    <col min="4" max="4" width="1.15234375" style="5" customWidth="1"/>
    <col min="5" max="5" width="38.4609375" style="4" customWidth="1"/>
    <col min="6" max="8" width="5.69140625" style="4" customWidth="1"/>
    <col min="9" max="9" width="1.15234375" style="9" customWidth="1"/>
    <col min="10" max="10" width="10" style="4" customWidth="1"/>
    <col min="11" max="11" width="10.3828125" style="6" customWidth="1"/>
    <col min="12" max="12" width="13.07421875" style="6" customWidth="1"/>
    <col min="13" max="13" width="1.15234375" style="5" customWidth="1"/>
    <col min="14" max="14" width="38.4609375" style="18" customWidth="1"/>
    <col min="15" max="15" width="1.15234375" style="5" customWidth="1"/>
    <col min="16" max="16384" width="5.69140625" style="3"/>
  </cols>
  <sheetData>
    <row r="1" spans="1:19" s="41" customFormat="1" ht="64.3" customHeight="1" thickBot="1" x14ac:dyDescent="0.45">
      <c r="A1" s="82" t="s">
        <v>64</v>
      </c>
      <c r="B1" s="83"/>
      <c r="C1" s="55" t="str">
        <f>IFERROR((C47+C42)*1.1,"Please Select Tax")</f>
        <v>Please Select Tax</v>
      </c>
      <c r="D1" s="84" t="s">
        <v>62</v>
      </c>
      <c r="E1" s="85"/>
      <c r="F1" s="36" t="s">
        <v>46</v>
      </c>
      <c r="G1" s="36" t="s">
        <v>45</v>
      </c>
      <c r="H1" s="36" t="s">
        <v>48</v>
      </c>
      <c r="I1" s="37"/>
      <c r="J1" s="38"/>
      <c r="K1" s="39"/>
      <c r="L1" s="39"/>
      <c r="M1" s="39"/>
      <c r="N1" s="40" t="s">
        <v>62</v>
      </c>
      <c r="O1" s="39"/>
      <c r="P1" s="69" t="s">
        <v>91</v>
      </c>
      <c r="Q1" s="69"/>
      <c r="R1" s="69"/>
      <c r="S1" s="69"/>
    </row>
    <row r="2" spans="1:19" s="14" customFormat="1" ht="14.6" customHeight="1" thickBot="1" x14ac:dyDescent="0.45">
      <c r="A2" s="92" t="s">
        <v>84</v>
      </c>
      <c r="B2" s="93"/>
      <c r="C2" s="54" t="s">
        <v>41</v>
      </c>
      <c r="D2" s="12"/>
      <c r="E2" s="12"/>
      <c r="F2" s="19"/>
      <c r="G2" s="19"/>
      <c r="H2" s="19"/>
      <c r="I2" s="8"/>
      <c r="J2" s="35"/>
      <c r="K2" s="35"/>
      <c r="L2" s="35"/>
      <c r="M2" s="35"/>
      <c r="N2" s="12"/>
      <c r="O2" s="35"/>
    </row>
    <row r="3" spans="1:19" s="14" customFormat="1" ht="14.6" customHeight="1" thickBot="1" x14ac:dyDescent="0.45">
      <c r="A3" s="97" t="s">
        <v>58</v>
      </c>
      <c r="B3" s="98"/>
      <c r="C3" s="42">
        <f>SUM(C5:C40)</f>
        <v>0</v>
      </c>
      <c r="D3" s="19"/>
      <c r="E3" s="12" t="s">
        <v>8</v>
      </c>
      <c r="F3" s="19"/>
      <c r="G3" s="19"/>
      <c r="H3" s="19"/>
      <c r="I3" s="8"/>
      <c r="J3" s="43"/>
      <c r="K3" s="44" t="s">
        <v>57</v>
      </c>
      <c r="L3" s="45">
        <f>SUM(L5:L1002)</f>
        <v>0</v>
      </c>
      <c r="M3" s="19"/>
      <c r="N3" s="12" t="s">
        <v>8</v>
      </c>
      <c r="O3" s="7"/>
    </row>
    <row r="4" spans="1:19" s="15" customFormat="1" x14ac:dyDescent="0.4">
      <c r="A4" s="20" t="s">
        <v>8</v>
      </c>
      <c r="B4" s="21" t="s">
        <v>43</v>
      </c>
      <c r="C4" s="21" t="s">
        <v>42</v>
      </c>
      <c r="D4" s="22"/>
      <c r="E4" s="13" t="s">
        <v>51</v>
      </c>
      <c r="F4" s="26"/>
      <c r="G4" s="26"/>
      <c r="H4" s="26"/>
      <c r="I4" s="9"/>
      <c r="J4" s="20" t="s">
        <v>8</v>
      </c>
      <c r="K4" s="21" t="s">
        <v>43</v>
      </c>
      <c r="L4" s="21" t="s">
        <v>42</v>
      </c>
      <c r="M4" s="22"/>
      <c r="N4" s="13" t="s">
        <v>69</v>
      </c>
      <c r="O4" s="5"/>
    </row>
    <row r="5" spans="1:19" x14ac:dyDescent="0.4">
      <c r="A5" s="17" t="str">
        <f>IF(SUM(F5:H5)=0,"",(SUM(F5:H5)))</f>
        <v/>
      </c>
      <c r="B5" s="23" t="str">
        <f>IFERROR(INDEX(Lists!$W$1:$W$102,MATCH(TEMPLATE!$E5,Lists!$V$1:$V$102,0)),"")</f>
        <v/>
      </c>
      <c r="C5" s="23" t="str">
        <f>IF(A5="","",SUM(A5*B5))</f>
        <v/>
      </c>
      <c r="D5" s="22"/>
      <c r="E5" s="11"/>
      <c r="F5" s="11"/>
      <c r="G5" s="11"/>
      <c r="H5" s="11"/>
      <c r="J5" s="17" t="str">
        <f>IF(SUM(P5:XFD5)=0,"",(SUM(P5:XFD5)))</f>
        <v/>
      </c>
      <c r="K5" s="23" t="str">
        <f>IFERROR(INDEX(Lists!$E$1:$E$201,MATCH(TEMPLATE!$N5,Lists!$D$1:$D$201,0)),"")</f>
        <v/>
      </c>
      <c r="L5" s="23" t="str">
        <f>IF(J5="","",SUM(J5*K5))</f>
        <v/>
      </c>
      <c r="M5" s="22"/>
      <c r="N5" s="3"/>
    </row>
    <row r="6" spans="1:19" x14ac:dyDescent="0.4">
      <c r="A6" s="17" t="str">
        <f>IF(SUM(F6:H6)=0,"",(SUM(F6:H6)))</f>
        <v/>
      </c>
      <c r="B6" s="23" t="str">
        <f>IFERROR(INDEX(Lists!$W$1:$W$102,MATCH(TEMPLATE!$E6,Lists!$V$1:$V$102,0)),"")</f>
        <v/>
      </c>
      <c r="C6" s="23" t="str">
        <f t="shared" ref="C6:C35" si="0">IF(A6="","",SUM(A6*B6))</f>
        <v/>
      </c>
      <c r="D6" s="22"/>
      <c r="E6" s="11"/>
      <c r="F6" s="11"/>
      <c r="G6" s="11"/>
      <c r="H6" s="11"/>
      <c r="J6" s="17" t="str">
        <f>IF(SUM(P6:XFD6)=0,"",(SUM(P6:XFD6)))</f>
        <v/>
      </c>
      <c r="K6" s="23" t="str">
        <f>IFERROR(INDEX(Lists!$E$1:$E$201,MATCH(TEMPLATE!$N6,Lists!$D$1:$D$201,0)),"")</f>
        <v/>
      </c>
      <c r="L6" s="23" t="str">
        <f t="shared" ref="L6" si="1">IF(J6="","",SUM(J6*K6))</f>
        <v/>
      </c>
      <c r="M6" s="22"/>
      <c r="N6" s="3"/>
    </row>
    <row r="7" spans="1:19" s="15" customFormat="1" x14ac:dyDescent="0.4">
      <c r="A7" s="17" t="str">
        <f>IF(SUM(F7:H7)=0,"",(SUM(F7:H7)))</f>
        <v/>
      </c>
      <c r="B7" s="23" t="str">
        <f>IFERROR(INDEX(Lists!$W$1:$W$102,MATCH(TEMPLATE!$E7,Lists!$V$1:$V$102,0)),"")</f>
        <v/>
      </c>
      <c r="C7" s="23" t="str">
        <f t="shared" si="0"/>
        <v/>
      </c>
      <c r="D7" s="22"/>
      <c r="E7" s="11"/>
      <c r="F7" s="11"/>
      <c r="G7" s="11"/>
      <c r="H7" s="11"/>
      <c r="I7" s="9"/>
      <c r="J7" s="24"/>
      <c r="K7" s="25"/>
      <c r="L7" s="25"/>
      <c r="M7" s="22"/>
      <c r="N7" s="13" t="s">
        <v>68</v>
      </c>
      <c r="O7" s="5"/>
    </row>
    <row r="8" spans="1:19" x14ac:dyDescent="0.4">
      <c r="A8" s="27"/>
      <c r="B8" s="28"/>
      <c r="C8" s="28"/>
      <c r="D8" s="22"/>
      <c r="E8" s="13" t="s">
        <v>52</v>
      </c>
      <c r="F8" s="22"/>
      <c r="G8" s="22"/>
      <c r="H8" s="22"/>
      <c r="J8" s="17" t="str">
        <f>IF(SUM(P8:XFD8)=0,"",(SUM(P8:XFD8)))</f>
        <v/>
      </c>
      <c r="K8" s="23" t="str">
        <f>IFERROR(INDEX(Lists!$H$1:$H$201,MATCH(TEMPLATE!$N8,Lists!$G$1:$G$201,0)),"")</f>
        <v/>
      </c>
      <c r="L8" s="23" t="str">
        <f t="shared" ref="L8:L12" si="2">IF(J8="","",SUM(J8*K8))</f>
        <v/>
      </c>
      <c r="M8" s="22"/>
      <c r="N8" s="3"/>
    </row>
    <row r="9" spans="1:19" x14ac:dyDescent="0.4">
      <c r="A9" s="17" t="str">
        <f t="shared" ref="A9:A18" si="3">IF(SUM(F9:H9)=0,"",(SUM(F9:H9)))</f>
        <v/>
      </c>
      <c r="B9" s="23" t="str">
        <f>IFERROR(INDEX(Lists!$T$1:$T$102,MATCH(TEMPLATE!$E9,Lists!$S$1:$S$102,0)),"")</f>
        <v/>
      </c>
      <c r="C9" s="23" t="str">
        <f t="shared" si="0"/>
        <v/>
      </c>
      <c r="D9" s="22"/>
      <c r="E9" s="11"/>
      <c r="F9" s="11"/>
      <c r="G9" s="11"/>
      <c r="H9" s="11"/>
      <c r="J9" s="17" t="str">
        <f>IF(SUM(P9:XFD9)=0,"",(SUM(P9:XFD9)))</f>
        <v/>
      </c>
      <c r="K9" s="23" t="str">
        <f>IFERROR(INDEX(Lists!$H$1:$H$201,MATCH(TEMPLATE!$N9,Lists!$G$1:$G$201,0)),"")</f>
        <v/>
      </c>
      <c r="L9" s="23" t="str">
        <f t="shared" si="2"/>
        <v/>
      </c>
      <c r="M9" s="22"/>
      <c r="N9" s="3"/>
    </row>
    <row r="10" spans="1:19" x14ac:dyDescent="0.4">
      <c r="A10" s="17" t="str">
        <f t="shared" si="3"/>
        <v/>
      </c>
      <c r="B10" s="23" t="str">
        <f>IFERROR(INDEX(Lists!$T$1:$T$102,MATCH(TEMPLATE!$E10,Lists!$S$1:$S$102,0)),"")</f>
        <v/>
      </c>
      <c r="C10" s="23" t="str">
        <f t="shared" si="0"/>
        <v/>
      </c>
      <c r="D10" s="22"/>
      <c r="E10" s="11"/>
      <c r="F10" s="11"/>
      <c r="G10" s="11"/>
      <c r="H10" s="11"/>
      <c r="J10" s="17" t="str">
        <f>IF(SUM(P10:XFD10)=0,"",(SUM(P10:XFD10)))</f>
        <v/>
      </c>
      <c r="K10" s="23" t="str">
        <f>IFERROR(INDEX(Lists!$H$1:$H$201,MATCH(TEMPLATE!$N10,Lists!$G$1:$G$201,0)),"")</f>
        <v/>
      </c>
      <c r="L10" s="23" t="str">
        <f t="shared" si="2"/>
        <v/>
      </c>
      <c r="M10" s="22"/>
      <c r="N10" s="3"/>
    </row>
    <row r="11" spans="1:19" x14ac:dyDescent="0.4">
      <c r="A11" s="17" t="str">
        <f t="shared" si="3"/>
        <v/>
      </c>
      <c r="B11" s="23" t="str">
        <f>IFERROR(INDEX(Lists!$T$1:$T$102,MATCH(TEMPLATE!$E11,Lists!$S$1:$S$102,0)),"")</f>
        <v/>
      </c>
      <c r="C11" s="23" t="str">
        <f t="shared" si="0"/>
        <v/>
      </c>
      <c r="D11" s="22"/>
      <c r="E11" s="11"/>
      <c r="F11" s="11"/>
      <c r="G11" s="11"/>
      <c r="H11" s="11"/>
      <c r="J11" s="17" t="str">
        <f>IF(SUM(P11:XFD11)=0,"",(SUM(P11:XFD11)))</f>
        <v/>
      </c>
      <c r="K11" s="23" t="str">
        <f>IFERROR(INDEX(Lists!$H$1:$H$201,MATCH(TEMPLATE!$N11,Lists!$G$1:$G$201,0)),"")</f>
        <v/>
      </c>
      <c r="L11" s="23" t="str">
        <f t="shared" si="2"/>
        <v/>
      </c>
      <c r="M11" s="22"/>
      <c r="N11" s="3"/>
    </row>
    <row r="12" spans="1:19" x14ac:dyDescent="0.4">
      <c r="A12" s="17" t="str">
        <f t="shared" si="3"/>
        <v/>
      </c>
      <c r="B12" s="23" t="str">
        <f>IFERROR(INDEX(Lists!$T$1:$T$102,MATCH(TEMPLATE!$E12,Lists!$S$1:$S$102,0)),"")</f>
        <v/>
      </c>
      <c r="C12" s="23" t="str">
        <f t="shared" si="0"/>
        <v/>
      </c>
      <c r="D12" s="22"/>
      <c r="E12" s="11"/>
      <c r="F12" s="11"/>
      <c r="G12" s="11"/>
      <c r="H12" s="11"/>
      <c r="J12" s="17" t="str">
        <f>IF(SUM(P12:XFD12)=0,"",(SUM(P12:XFD12)))</f>
        <v/>
      </c>
      <c r="K12" s="23" t="str">
        <f>IFERROR(INDEX(Lists!$H$1:$H$201,MATCH(TEMPLATE!$N12,Lists!$G$1:$G$201,0)),"")</f>
        <v/>
      </c>
      <c r="L12" s="23" t="str">
        <f t="shared" si="2"/>
        <v/>
      </c>
      <c r="M12" s="22"/>
      <c r="N12" s="3"/>
    </row>
    <row r="13" spans="1:19" s="15" customFormat="1" x14ac:dyDescent="0.4">
      <c r="A13" s="17" t="str">
        <f t="shared" si="3"/>
        <v/>
      </c>
      <c r="B13" s="23" t="str">
        <f>IFERROR(INDEX(Lists!$T$1:$T$102,MATCH(TEMPLATE!$E13,Lists!$S$1:$S$102,0)),"")</f>
        <v/>
      </c>
      <c r="C13" s="23" t="str">
        <f t="shared" si="0"/>
        <v/>
      </c>
      <c r="D13" s="22"/>
      <c r="E13" s="11"/>
      <c r="F13" s="11"/>
      <c r="G13" s="11"/>
      <c r="H13" s="11"/>
      <c r="I13" s="9"/>
      <c r="J13" s="24"/>
      <c r="K13" s="25"/>
      <c r="L13" s="25"/>
      <c r="M13" s="22"/>
      <c r="N13" s="13" t="s">
        <v>70</v>
      </c>
      <c r="O13" s="5"/>
    </row>
    <row r="14" spans="1:19" x14ac:dyDescent="0.4">
      <c r="A14" s="17" t="str">
        <f t="shared" si="3"/>
        <v/>
      </c>
      <c r="B14" s="23" t="str">
        <f>IFERROR(INDEX(Lists!$T$1:$T$102,MATCH(TEMPLATE!$E14,Lists!$S$1:$S$102,0)),"")</f>
        <v/>
      </c>
      <c r="C14" s="23" t="str">
        <f t="shared" si="0"/>
        <v/>
      </c>
      <c r="D14" s="22"/>
      <c r="E14" s="11"/>
      <c r="F14" s="11"/>
      <c r="G14" s="11"/>
      <c r="H14" s="11"/>
      <c r="J14" s="17" t="str">
        <f>IF(SUM(P14:XFD14)=0,"",(SUM(P14:XFD14)))</f>
        <v/>
      </c>
      <c r="K14" s="23" t="str">
        <f>IFERROR(INDEX(Lists!$K$1:$K$201,MATCH(TEMPLATE!$N14,Lists!$J$1:$J$201,0)),"")</f>
        <v/>
      </c>
      <c r="L14" s="23" t="str">
        <f t="shared" ref="L14:L16" si="4">IF(J14="","",SUM(J14*K14))</f>
        <v/>
      </c>
      <c r="M14" s="22"/>
      <c r="N14" s="3"/>
    </row>
    <row r="15" spans="1:19" x14ac:dyDescent="0.4">
      <c r="A15" s="17" t="str">
        <f t="shared" si="3"/>
        <v/>
      </c>
      <c r="B15" s="23" t="str">
        <f>IFERROR(INDEX(Lists!$T$1:$T$102,MATCH(TEMPLATE!$E15,Lists!$S$1:$S$102,0)),"")</f>
        <v/>
      </c>
      <c r="C15" s="23" t="str">
        <f t="shared" si="0"/>
        <v/>
      </c>
      <c r="D15" s="22"/>
      <c r="E15" s="11"/>
      <c r="F15" s="11"/>
      <c r="G15" s="11"/>
      <c r="H15" s="11"/>
      <c r="J15" s="17" t="str">
        <f>IF(SUM(P15:XFD15)=0,"",(SUM(P15:XFD15)))</f>
        <v/>
      </c>
      <c r="K15" s="23" t="str">
        <f>IFERROR(INDEX(Lists!$K$1:$K$201,MATCH(TEMPLATE!$N15,Lists!$J$1:$J$201,0)),"")</f>
        <v/>
      </c>
      <c r="L15" s="23" t="str">
        <f t="shared" si="4"/>
        <v/>
      </c>
      <c r="M15" s="22"/>
      <c r="N15" s="3"/>
    </row>
    <row r="16" spans="1:19" x14ac:dyDescent="0.4">
      <c r="A16" s="17" t="str">
        <f t="shared" si="3"/>
        <v/>
      </c>
      <c r="B16" s="23" t="str">
        <f>IFERROR(INDEX(Lists!$T$1:$T$102,MATCH(TEMPLATE!$E16,Lists!$S$1:$S$102,0)),"")</f>
        <v/>
      </c>
      <c r="C16" s="23" t="str">
        <f t="shared" si="0"/>
        <v/>
      </c>
      <c r="D16" s="22"/>
      <c r="E16" s="11"/>
      <c r="F16" s="11"/>
      <c r="G16" s="11"/>
      <c r="H16" s="11"/>
      <c r="J16" s="17" t="str">
        <f>IF(SUM(P16:XFD16)=0,"",(SUM(P16:XFD16)))</f>
        <v/>
      </c>
      <c r="K16" s="23" t="str">
        <f>IFERROR(INDEX(Lists!$K$1:$K$201,MATCH(TEMPLATE!$N16,Lists!$J$1:$J$201,0)),"")</f>
        <v/>
      </c>
      <c r="L16" s="23" t="str">
        <f t="shared" si="4"/>
        <v/>
      </c>
      <c r="M16" s="22"/>
      <c r="N16" s="3"/>
    </row>
    <row r="17" spans="1:15" s="15" customFormat="1" x14ac:dyDescent="0.4">
      <c r="A17" s="17" t="str">
        <f t="shared" si="3"/>
        <v/>
      </c>
      <c r="B17" s="23" t="str">
        <f>IFERROR(INDEX(Lists!$T$1:$T$102,MATCH(TEMPLATE!$E17,Lists!$S$1:$S$102,0)),"")</f>
        <v/>
      </c>
      <c r="C17" s="23" t="str">
        <f t="shared" si="0"/>
        <v/>
      </c>
      <c r="D17" s="22"/>
      <c r="E17" s="11"/>
      <c r="F17" s="11"/>
      <c r="G17" s="11"/>
      <c r="H17" s="11"/>
      <c r="I17" s="9"/>
      <c r="J17" s="24"/>
      <c r="K17" s="25"/>
      <c r="L17" s="25"/>
      <c r="M17" s="22"/>
      <c r="N17" s="13" t="s">
        <v>71</v>
      </c>
      <c r="O17" s="5"/>
    </row>
    <row r="18" spans="1:15" x14ac:dyDescent="0.4">
      <c r="A18" s="17" t="str">
        <f t="shared" si="3"/>
        <v/>
      </c>
      <c r="B18" s="23" t="str">
        <f>IFERROR(INDEX(Lists!$T$1:$T$102,MATCH(TEMPLATE!$E18,Lists!$S$1:$S$102,0)),"")</f>
        <v/>
      </c>
      <c r="C18" s="23" t="str">
        <f t="shared" si="0"/>
        <v/>
      </c>
      <c r="D18" s="22"/>
      <c r="E18" s="11"/>
      <c r="F18" s="11"/>
      <c r="G18" s="11"/>
      <c r="H18" s="11"/>
      <c r="J18" s="17" t="str">
        <f>IF(SUM(P18:XFD18)=0,"",(SUM(P18:XFD18)))</f>
        <v/>
      </c>
      <c r="K18" s="23" t="str">
        <f>IFERROR(INDEX(Lists!$N$1:$N$201,MATCH(TEMPLATE!$N18,Lists!$M$1:$M$201,0)),"")</f>
        <v/>
      </c>
      <c r="L18" s="23" t="str">
        <f t="shared" ref="L18:L22" si="5">IF(J18="","",SUM(J18*K18))</f>
        <v/>
      </c>
      <c r="M18" s="22"/>
      <c r="N18" s="3"/>
    </row>
    <row r="19" spans="1:15" x14ac:dyDescent="0.4">
      <c r="A19" s="27"/>
      <c r="B19" s="28"/>
      <c r="C19" s="28"/>
      <c r="D19" s="22"/>
      <c r="E19" s="13" t="s">
        <v>49</v>
      </c>
      <c r="F19" s="22"/>
      <c r="G19" s="22"/>
      <c r="H19" s="22"/>
      <c r="J19" s="17" t="str">
        <f>IF(SUM(P19:XFD19)=0,"",(SUM(P19:XFD19)))</f>
        <v/>
      </c>
      <c r="K19" s="23" t="str">
        <f>IFERROR(INDEX(Lists!$N$1:$N$201,MATCH(TEMPLATE!$N19,Lists!$M$1:$M$201,0)),"")</f>
        <v/>
      </c>
      <c r="L19" s="23" t="str">
        <f t="shared" si="5"/>
        <v/>
      </c>
      <c r="M19" s="22"/>
      <c r="N19" s="3"/>
    </row>
    <row r="20" spans="1:15" x14ac:dyDescent="0.4">
      <c r="A20" s="17" t="str">
        <f t="shared" ref="A20:A29" si="6">IF(SUM(F20:H20)=0,"",(SUM(F20:H20)))</f>
        <v/>
      </c>
      <c r="B20" s="23" t="str">
        <f>IFERROR(INDEX(Lists!$Q$1:$Q$102,MATCH(TEMPLATE!$E20,Lists!$P$1:$P$102,0)),"")</f>
        <v/>
      </c>
      <c r="C20" s="23" t="str">
        <f t="shared" si="0"/>
        <v/>
      </c>
      <c r="D20" s="22"/>
      <c r="E20" s="11"/>
      <c r="F20" s="11"/>
      <c r="G20" s="11"/>
      <c r="H20" s="11"/>
      <c r="J20" s="17" t="str">
        <f>IF(SUM(P20:XFD20)=0,"",(SUM(P20:XFD20)))</f>
        <v/>
      </c>
      <c r="K20" s="23" t="str">
        <f>IFERROR(INDEX(Lists!$N$1:$N$201,MATCH(TEMPLATE!$N20,Lists!$M$1:$M$201,0)),"")</f>
        <v/>
      </c>
      <c r="L20" s="23" t="str">
        <f t="shared" si="5"/>
        <v/>
      </c>
      <c r="M20" s="22"/>
      <c r="N20" s="3"/>
    </row>
    <row r="21" spans="1:15" x14ac:dyDescent="0.4">
      <c r="A21" s="17" t="str">
        <f t="shared" si="6"/>
        <v/>
      </c>
      <c r="B21" s="23" t="str">
        <f>IFERROR(INDEX(Lists!$Q$1:$Q$102,MATCH(TEMPLATE!$E21,Lists!$P$1:$P$102,0)),"")</f>
        <v/>
      </c>
      <c r="C21" s="23" t="str">
        <f t="shared" si="0"/>
        <v/>
      </c>
      <c r="D21" s="22"/>
      <c r="E21" s="11"/>
      <c r="F21" s="11"/>
      <c r="G21" s="11"/>
      <c r="H21" s="11"/>
      <c r="J21" s="17" t="str">
        <f>IF(SUM(P21:XFD21)=0,"",(SUM(P21:XFD21)))</f>
        <v/>
      </c>
      <c r="K21" s="23" t="str">
        <f>IFERROR(INDEX(Lists!$N$1:$N$201,MATCH(TEMPLATE!$N21,Lists!$M$1:$M$201,0)),"")</f>
        <v/>
      </c>
      <c r="L21" s="23" t="str">
        <f t="shared" si="5"/>
        <v/>
      </c>
      <c r="M21" s="22"/>
      <c r="N21" s="3"/>
    </row>
    <row r="22" spans="1:15" x14ac:dyDescent="0.4">
      <c r="A22" s="17" t="str">
        <f t="shared" si="6"/>
        <v/>
      </c>
      <c r="B22" s="23" t="str">
        <f>IFERROR(INDEX(Lists!$Q$1:$Q$102,MATCH(TEMPLATE!$E22,Lists!$P$1:$P$102,0)),"")</f>
        <v/>
      </c>
      <c r="C22" s="23" t="str">
        <f t="shared" si="0"/>
        <v/>
      </c>
      <c r="D22" s="22"/>
      <c r="E22" s="11"/>
      <c r="F22" s="11"/>
      <c r="G22" s="11"/>
      <c r="H22" s="11"/>
      <c r="J22" s="17" t="str">
        <f>IF(SUM(P22:XFD22)=0,"",(SUM(P22:XFD22)))</f>
        <v/>
      </c>
      <c r="K22" s="23" t="str">
        <f>IFERROR(INDEX(Lists!$N$1:$N$201,MATCH(TEMPLATE!$N22,Lists!$M$1:$M$201,0)),"")</f>
        <v/>
      </c>
      <c r="L22" s="23" t="str">
        <f t="shared" si="5"/>
        <v/>
      </c>
      <c r="M22" s="22"/>
      <c r="N22" s="3"/>
    </row>
    <row r="23" spans="1:15" s="15" customFormat="1" x14ac:dyDescent="0.4">
      <c r="A23" s="17" t="str">
        <f t="shared" si="6"/>
        <v/>
      </c>
      <c r="B23" s="23" t="str">
        <f>IFERROR(INDEX(Lists!$Q$1:$Q$102,MATCH(TEMPLATE!$E23,Lists!$P$1:$P$102,0)),"")</f>
        <v/>
      </c>
      <c r="C23" s="23" t="str">
        <f t="shared" si="0"/>
        <v/>
      </c>
      <c r="D23" s="22"/>
      <c r="E23" s="11"/>
      <c r="F23" s="11"/>
      <c r="G23" s="11"/>
      <c r="H23" s="11"/>
      <c r="I23" s="9"/>
      <c r="J23" s="24"/>
      <c r="K23" s="25"/>
      <c r="L23" s="25"/>
      <c r="M23" s="22"/>
      <c r="N23" s="13" t="s">
        <v>79</v>
      </c>
      <c r="O23" s="5"/>
    </row>
    <row r="24" spans="1:15" x14ac:dyDescent="0.4">
      <c r="A24" s="17" t="str">
        <f t="shared" si="6"/>
        <v/>
      </c>
      <c r="B24" s="23" t="str">
        <f>IFERROR(INDEX(Lists!$Q$1:$Q$102,MATCH(TEMPLATE!$E24,Lists!$P$1:$P$102,0)),"")</f>
        <v/>
      </c>
      <c r="C24" s="23" t="str">
        <f t="shared" si="0"/>
        <v/>
      </c>
      <c r="D24" s="22"/>
      <c r="E24" s="11"/>
      <c r="F24" s="11"/>
      <c r="G24" s="11"/>
      <c r="H24" s="11"/>
      <c r="J24" s="17" t="str">
        <f t="shared" ref="J24:J38" si="7">IF(SUM(P24:XFD24)=0,"",(SUM(P24:XFD24)))</f>
        <v/>
      </c>
      <c r="K24" s="23" t="str">
        <f>IFERROR(INDEX(Lists!$AK$1:$AK$201,MATCH(TEMPLATE!$N24,Lists!$AJ$1:$AJ$201,0)),"")</f>
        <v/>
      </c>
      <c r="L24" s="23" t="str">
        <f t="shared" ref="L24:L41" si="8">IF(J24="","",SUM(J24*K24))</f>
        <v/>
      </c>
      <c r="M24" s="22"/>
      <c r="N24" s="3"/>
    </row>
    <row r="25" spans="1:15" x14ac:dyDescent="0.4">
      <c r="A25" s="17" t="str">
        <f t="shared" si="6"/>
        <v/>
      </c>
      <c r="B25" s="23" t="str">
        <f>IFERROR(INDEX(Lists!$Q$1:$Q$102,MATCH(TEMPLATE!$E25,Lists!$P$1:$P$102,0)),"")</f>
        <v/>
      </c>
      <c r="C25" s="23" t="str">
        <f t="shared" si="0"/>
        <v/>
      </c>
      <c r="D25" s="22"/>
      <c r="E25" s="11"/>
      <c r="F25" s="11"/>
      <c r="G25" s="11"/>
      <c r="H25" s="11"/>
      <c r="J25" s="17" t="str">
        <f t="shared" si="7"/>
        <v/>
      </c>
      <c r="K25" s="23" t="str">
        <f>IFERROR(INDEX(Lists!$AK$1:$AK$201,MATCH(TEMPLATE!$N25,Lists!$AJ$1:$AJ$201,0)),"")</f>
        <v/>
      </c>
      <c r="L25" s="23" t="str">
        <f t="shared" si="8"/>
        <v/>
      </c>
      <c r="M25" s="22"/>
      <c r="N25" s="3"/>
    </row>
    <row r="26" spans="1:15" s="15" customFormat="1" x14ac:dyDescent="0.4">
      <c r="A26" s="17" t="str">
        <f t="shared" si="6"/>
        <v/>
      </c>
      <c r="B26" s="23" t="str">
        <f>IFERROR(INDEX(Lists!$Q$1:$Q$102,MATCH(TEMPLATE!$E26,Lists!$P$1:$P$102,0)),"")</f>
        <v/>
      </c>
      <c r="C26" s="23" t="str">
        <f t="shared" si="0"/>
        <v/>
      </c>
      <c r="D26" s="22"/>
      <c r="E26" s="11"/>
      <c r="F26" s="11"/>
      <c r="G26" s="11"/>
      <c r="H26" s="11"/>
      <c r="I26" s="9"/>
      <c r="J26" s="24"/>
      <c r="K26" s="25"/>
      <c r="L26" s="25"/>
      <c r="M26" s="22"/>
      <c r="N26" s="13" t="s">
        <v>78</v>
      </c>
      <c r="O26" s="5"/>
    </row>
    <row r="27" spans="1:15" x14ac:dyDescent="0.4">
      <c r="A27" s="17" t="str">
        <f t="shared" si="6"/>
        <v/>
      </c>
      <c r="B27" s="23" t="str">
        <f>IFERROR(INDEX(Lists!$Q$1:$Q$102,MATCH(TEMPLATE!$E27,Lists!$P$1:$P$102,0)),"")</f>
        <v/>
      </c>
      <c r="C27" s="23" t="str">
        <f t="shared" si="0"/>
        <v/>
      </c>
      <c r="D27" s="22"/>
      <c r="E27" s="11"/>
      <c r="F27" s="11"/>
      <c r="G27" s="11"/>
      <c r="H27" s="11"/>
      <c r="J27" s="17" t="str">
        <f t="shared" ref="J27:J28" si="9">IF(SUM(P27:XFD27)=0,"",(SUM(P27:XFD27)))</f>
        <v/>
      </c>
      <c r="K27" s="23" t="str">
        <f>IFERROR(INDEX(Lists!$AH$1:$AH$201,MATCH(TEMPLATE!$N27,Lists!$AG$1:$AG$201,0)),"")</f>
        <v/>
      </c>
      <c r="L27" s="23" t="str">
        <f t="shared" ref="L27:L28" si="10">IF(J27="","",SUM(J27*K27))</f>
        <v/>
      </c>
      <c r="M27" s="22"/>
      <c r="N27" s="3"/>
    </row>
    <row r="28" spans="1:15" x14ac:dyDescent="0.4">
      <c r="A28" s="17" t="str">
        <f t="shared" si="6"/>
        <v/>
      </c>
      <c r="B28" s="23" t="str">
        <f>IFERROR(INDEX(Lists!$Q$1:$Q$102,MATCH(TEMPLATE!$E28,Lists!$P$1:$P$102,0)),"")</f>
        <v/>
      </c>
      <c r="C28" s="23" t="str">
        <f t="shared" si="0"/>
        <v/>
      </c>
      <c r="D28" s="22"/>
      <c r="E28" s="11"/>
      <c r="F28" s="11"/>
      <c r="G28" s="11"/>
      <c r="H28" s="11"/>
      <c r="J28" s="17" t="str">
        <f t="shared" si="9"/>
        <v/>
      </c>
      <c r="K28" s="23" t="str">
        <f>IFERROR(INDEX(Lists!$AH$1:$AH$201,MATCH(TEMPLATE!$N28,Lists!$AG$1:$AG$201,0)),"")</f>
        <v/>
      </c>
      <c r="L28" s="23" t="str">
        <f t="shared" si="10"/>
        <v/>
      </c>
      <c r="M28" s="22"/>
      <c r="N28" s="3"/>
    </row>
    <row r="29" spans="1:15" s="15" customFormat="1" x14ac:dyDescent="0.4">
      <c r="A29" s="17" t="str">
        <f t="shared" si="6"/>
        <v/>
      </c>
      <c r="B29" s="23" t="str">
        <f>IFERROR(INDEX(Lists!$Q$1:$Q$102,MATCH(TEMPLATE!$E29,Lists!$P$1:$P$102,0)),"")</f>
        <v/>
      </c>
      <c r="C29" s="23" t="str">
        <f t="shared" si="0"/>
        <v/>
      </c>
      <c r="D29" s="22"/>
      <c r="E29" s="11"/>
      <c r="F29" s="11"/>
      <c r="G29" s="11"/>
      <c r="H29" s="11"/>
      <c r="I29" s="9"/>
      <c r="J29" s="24"/>
      <c r="K29" s="25"/>
      <c r="L29" s="25"/>
      <c r="M29" s="22"/>
      <c r="N29" s="13" t="s">
        <v>72</v>
      </c>
      <c r="O29" s="5"/>
    </row>
    <row r="30" spans="1:15" x14ac:dyDescent="0.4">
      <c r="A30" s="27"/>
      <c r="B30" s="25"/>
      <c r="C30" s="28"/>
      <c r="D30" s="22"/>
      <c r="E30" s="13" t="s">
        <v>60</v>
      </c>
      <c r="F30" s="22"/>
      <c r="G30" s="22"/>
      <c r="H30" s="22"/>
      <c r="J30" s="17" t="str">
        <f t="shared" ref="J30:J32" si="11">IF(SUM(P30:XFD30)=0,"",(SUM(P30:XFD30)))</f>
        <v/>
      </c>
      <c r="K30" s="23" t="str">
        <f>IFERROR(INDEX(Lists!$B$1:$B$201,MATCH(TEMPLATE!$N30,Lists!$A$1:$A$201,0)),"")</f>
        <v/>
      </c>
      <c r="L30" s="23" t="str">
        <f t="shared" ref="L30:L32" si="12">IF(J30="","",SUM(J30*K30))</f>
        <v/>
      </c>
      <c r="M30" s="22"/>
      <c r="N30" s="3"/>
    </row>
    <row r="31" spans="1:15" x14ac:dyDescent="0.4">
      <c r="A31" s="17" t="str">
        <f>IF(SUM(F31:H31)=0,"",(SUM(F31:H31)))</f>
        <v/>
      </c>
      <c r="B31" s="23" t="str">
        <f>IFERROR(INDEX(Lists!$Q$1:$Q$102,MATCH(TEMPLATE!$E31,Lists!$P$1:$P$102,0)),"")</f>
        <v/>
      </c>
      <c r="C31" s="23" t="str">
        <f t="shared" si="0"/>
        <v/>
      </c>
      <c r="D31" s="22"/>
      <c r="E31" s="11"/>
      <c r="F31" s="11"/>
      <c r="G31" s="11"/>
      <c r="H31" s="11"/>
      <c r="J31" s="17" t="str">
        <f t="shared" si="11"/>
        <v/>
      </c>
      <c r="K31" s="23" t="str">
        <f>IFERROR(INDEX(Lists!$B$1:$B$201,MATCH(TEMPLATE!$N31,Lists!$A$1:$A$201,0)),"")</f>
        <v/>
      </c>
      <c r="L31" s="23" t="str">
        <f t="shared" si="12"/>
        <v/>
      </c>
      <c r="M31" s="22"/>
      <c r="N31" s="3"/>
    </row>
    <row r="32" spans="1:15" x14ac:dyDescent="0.4">
      <c r="A32" s="17" t="str">
        <f>IF(SUM(F32:H32)=0,"",(SUM(F32:H32)))</f>
        <v/>
      </c>
      <c r="B32" s="23" t="str">
        <f>IFERROR(INDEX(Lists!$Q$1:$Q$102,MATCH(TEMPLATE!$E32,Lists!$P$1:$P$102,0)),"")</f>
        <v/>
      </c>
      <c r="C32" s="23" t="str">
        <f t="shared" si="0"/>
        <v/>
      </c>
      <c r="D32" s="22"/>
      <c r="E32" s="11"/>
      <c r="F32" s="11"/>
      <c r="G32" s="11"/>
      <c r="H32" s="11"/>
      <c r="J32" s="17" t="str">
        <f t="shared" si="11"/>
        <v/>
      </c>
      <c r="K32" s="23" t="str">
        <f>IFERROR(INDEX(Lists!$B$1:$B$201,MATCH(TEMPLATE!$N32,Lists!$A$1:$A$201,0)),"")</f>
        <v/>
      </c>
      <c r="L32" s="23" t="str">
        <f t="shared" si="12"/>
        <v/>
      </c>
      <c r="M32" s="22"/>
      <c r="N32" s="3"/>
    </row>
    <row r="33" spans="1:14" x14ac:dyDescent="0.4">
      <c r="A33" s="17" t="str">
        <f>IF(SUM(F33:H33)=0,"",(SUM(F33:H33)))</f>
        <v/>
      </c>
      <c r="B33" s="23" t="str">
        <f>IFERROR(INDEX(Lists!$Q$1:$Q$102,MATCH(TEMPLATE!$E33,Lists!$P$1:$P$102,0)),"")</f>
        <v/>
      </c>
      <c r="C33" s="23" t="str">
        <f t="shared" si="0"/>
        <v/>
      </c>
      <c r="D33" s="22"/>
      <c r="E33" s="11"/>
      <c r="F33" s="11"/>
      <c r="G33" s="11"/>
      <c r="H33" s="11"/>
      <c r="J33" s="17"/>
      <c r="K33" s="23"/>
      <c r="L33" s="23"/>
      <c r="M33" s="22"/>
      <c r="N33" s="3"/>
    </row>
    <row r="34" spans="1:14" x14ac:dyDescent="0.4">
      <c r="A34" s="17" t="str">
        <f>IF(SUM(F34:H34)=0,"",(SUM(F34:H34)))</f>
        <v/>
      </c>
      <c r="B34" s="23" t="str">
        <f>IFERROR(INDEX(Lists!$Q$1:$Q$102,MATCH(TEMPLATE!$E34,Lists!$P$1:$P$102,0)),"")</f>
        <v/>
      </c>
      <c r="C34" s="23" t="str">
        <f t="shared" si="0"/>
        <v/>
      </c>
      <c r="D34" s="22"/>
      <c r="E34" s="11"/>
      <c r="F34" s="11"/>
      <c r="G34" s="11"/>
      <c r="H34" s="11"/>
      <c r="J34" s="17" t="str">
        <f t="shared" si="7"/>
        <v/>
      </c>
      <c r="K34" s="23" t="str">
        <f>IFERROR(INDEX(Lists!$B$1:$B$201,MATCH(TEMPLATE!$N34,Lists!$A$1:$A$201,0)),"")</f>
        <v/>
      </c>
      <c r="L34" s="23" t="str">
        <f t="shared" si="8"/>
        <v/>
      </c>
      <c r="M34" s="22"/>
      <c r="N34" s="3"/>
    </row>
    <row r="35" spans="1:14" x14ac:dyDescent="0.4">
      <c r="A35" s="17" t="str">
        <f>IF(SUM(F35:H35)=0,"",(SUM(F35:H35)))</f>
        <v/>
      </c>
      <c r="B35" s="23" t="str">
        <f>IFERROR(INDEX(Lists!$Q$1:$Q$102,MATCH(TEMPLATE!$E35,Lists!$P$1:$P$102,0)),"")</f>
        <v/>
      </c>
      <c r="C35" s="23" t="str">
        <f t="shared" si="0"/>
        <v/>
      </c>
      <c r="D35" s="22"/>
      <c r="E35" s="11"/>
      <c r="F35" s="11"/>
      <c r="G35" s="11"/>
      <c r="H35" s="11"/>
      <c r="J35" s="17" t="str">
        <f t="shared" si="7"/>
        <v/>
      </c>
      <c r="K35" s="23" t="str">
        <f>IFERROR(INDEX(Lists!$B$1:$B$201,MATCH(TEMPLATE!$N35,Lists!$A$1:$A$201,0)),"")</f>
        <v/>
      </c>
      <c r="L35" s="23" t="str">
        <f t="shared" si="8"/>
        <v/>
      </c>
      <c r="M35" s="22"/>
      <c r="N35" s="3"/>
    </row>
    <row r="36" spans="1:14" x14ac:dyDescent="0.4">
      <c r="A36" s="53"/>
      <c r="B36" s="52"/>
      <c r="C36" s="52"/>
      <c r="D36" s="48"/>
      <c r="E36" s="51" t="s">
        <v>61</v>
      </c>
      <c r="F36" s="48"/>
      <c r="G36" s="48"/>
      <c r="H36" s="48"/>
      <c r="J36" s="17" t="str">
        <f t="shared" si="7"/>
        <v/>
      </c>
      <c r="K36" s="23" t="str">
        <f>IFERROR(INDEX(Lists!$B$1:$B$201,MATCH(TEMPLATE!$N36,Lists!$A$1:$A$201,0)),"")</f>
        <v/>
      </c>
      <c r="L36" s="23" t="str">
        <f t="shared" si="8"/>
        <v/>
      </c>
      <c r="M36" s="22"/>
      <c r="N36" s="3"/>
    </row>
    <row r="37" spans="1:14" x14ac:dyDescent="0.4">
      <c r="A37" s="46" t="str">
        <f>IF(SUM(A5:A7)=0,"",(SUM(A5:A7)))</f>
        <v/>
      </c>
      <c r="B37" s="47">
        <f>IFERROR(INDEX(Lists!$Z$1:$Z$102,MATCH(TEMPLATE!$E37,Lists!$Y$1:$Y$102,0)),"")</f>
        <v>9.99</v>
      </c>
      <c r="C37" s="47" t="str">
        <f t="shared" ref="C37:C40" si="13">IF(A37="","",SUM(A37*B37))</f>
        <v/>
      </c>
      <c r="D37" s="48"/>
      <c r="E37" s="46" t="s">
        <v>36</v>
      </c>
      <c r="F37" s="46"/>
      <c r="G37" s="46"/>
      <c r="H37" s="46"/>
      <c r="J37" s="17" t="str">
        <f t="shared" si="7"/>
        <v/>
      </c>
      <c r="K37" s="23" t="str">
        <f>IFERROR(INDEX(Lists!$B$1:$B$201,MATCH(TEMPLATE!$N37,Lists!$A$1:$A$201,0)),"")</f>
        <v/>
      </c>
      <c r="L37" s="23" t="str">
        <f t="shared" si="8"/>
        <v/>
      </c>
      <c r="M37" s="22"/>
      <c r="N37" s="3"/>
    </row>
    <row r="38" spans="1:14" x14ac:dyDescent="0.4">
      <c r="A38" s="46" t="str">
        <f>IF(SUM(F38:H38)=0,"",(SUM(F38:H38)))</f>
        <v/>
      </c>
      <c r="B38" s="47">
        <f>IFERROR(INDEX(Lists!$Z$1:$Z$102,MATCH(TEMPLATE!$E38,Lists!$Y$1:$Y$102,0)),"")</f>
        <v>100</v>
      </c>
      <c r="C38" s="47" t="str">
        <f t="shared" si="13"/>
        <v/>
      </c>
      <c r="D38" s="48"/>
      <c r="E38" s="46" t="s">
        <v>35</v>
      </c>
      <c r="F38" s="46"/>
      <c r="G38" s="46"/>
      <c r="H38" s="46"/>
      <c r="J38" s="17" t="str">
        <f t="shared" si="7"/>
        <v/>
      </c>
      <c r="K38" s="23" t="str">
        <f>IFERROR(INDEX(Lists!$B$1:$B$201,MATCH(TEMPLATE!$N38,Lists!$A$1:$A$201,0)),"")</f>
        <v/>
      </c>
      <c r="L38" s="23" t="str">
        <f t="shared" si="8"/>
        <v/>
      </c>
      <c r="M38" s="22"/>
      <c r="N38" s="3"/>
    </row>
    <row r="39" spans="1:14" x14ac:dyDescent="0.4">
      <c r="A39" s="46" t="str">
        <f>IF(SUM(SUM(J5:J6)+SUM(J18:J22)+SUM(J24:J25)+SUM(J27:J28))=0,"",(SUM(SUM(J5:J6)+SUM(J18:J22)+SUM(J24:J25)+SUM(J27:J28))))</f>
        <v/>
      </c>
      <c r="B39" s="47">
        <f>IFERROR(INDEX(Lists!$AE$1:$AE$102,MATCH(TEMPLATE!$E39,Lists!$AD$1:$AD$102,0)),"")</f>
        <v>5</v>
      </c>
      <c r="C39" s="47" t="str">
        <f t="shared" si="13"/>
        <v/>
      </c>
      <c r="D39" s="48"/>
      <c r="E39" s="46" t="s">
        <v>65</v>
      </c>
      <c r="F39" s="46"/>
      <c r="G39" s="46"/>
      <c r="H39" s="46"/>
      <c r="J39" s="17"/>
      <c r="K39" s="23" t="str">
        <f>IFERROR(INDEX(Lists!$B$1:$B$201,MATCH(TEMPLATE!$N39,Lists!$A$1:$A$201,0)),"")</f>
        <v/>
      </c>
      <c r="L39" s="23"/>
      <c r="M39" s="22"/>
      <c r="N39" s="3"/>
    </row>
    <row r="40" spans="1:14" x14ac:dyDescent="0.4">
      <c r="A40" s="46" t="str">
        <f t="shared" ref="A40" si="14">IF(SUM(F40:H40)=0,"",(SUM(F40:H40)))</f>
        <v/>
      </c>
      <c r="B40" s="47" t="str">
        <f>IFERROR(INDEX(Lists!$AE$1:$AE$102,MATCH(TEMPLATE!$E40,Lists!$AD$1:$AD$102,0)),"")</f>
        <v/>
      </c>
      <c r="C40" s="47" t="str">
        <f t="shared" si="13"/>
        <v/>
      </c>
      <c r="D40" s="48"/>
      <c r="E40" s="46"/>
      <c r="F40" s="46"/>
      <c r="G40" s="46"/>
      <c r="H40" s="46"/>
      <c r="J40" s="17"/>
      <c r="K40" s="23" t="str">
        <f>IFERROR(INDEX(Lists!$B$1:$B$201,MATCH(TEMPLATE!$N40,Lists!$A$1:$A$201,0)),"")</f>
        <v/>
      </c>
      <c r="L40" s="23"/>
      <c r="M40" s="22"/>
      <c r="N40" s="3"/>
    </row>
    <row r="41" spans="1:14" x14ac:dyDescent="0.4">
      <c r="A41" s="53"/>
      <c r="B41" s="52"/>
      <c r="C41" s="52"/>
      <c r="D41" s="48"/>
      <c r="E41" s="51" t="s">
        <v>63</v>
      </c>
      <c r="F41" s="48"/>
      <c r="G41" s="48"/>
      <c r="H41" s="48"/>
      <c r="J41" s="17" t="str">
        <f>IF(SUM(P41:XFD41)=0,"",(SUM(P41:XFD41)))</f>
        <v/>
      </c>
      <c r="K41" s="23" t="str">
        <f>IFERROR(INDEX(Lists!#REF!,MATCH(TEMPLATE!$N41,Lists!#REF!,0)),"")</f>
        <v/>
      </c>
      <c r="L41" s="23" t="str">
        <f t="shared" si="8"/>
        <v/>
      </c>
      <c r="M41" s="22"/>
      <c r="N41" s="3"/>
    </row>
    <row r="42" spans="1:14" x14ac:dyDescent="0.4">
      <c r="A42" s="46"/>
      <c r="B42" s="47"/>
      <c r="C42" s="47" t="str">
        <f>IF(C2="Yes",0, IF(C2="No",(C3+L3)*(0.08625), IF(C2=" -SELECT-","")))</f>
        <v/>
      </c>
      <c r="D42" s="48"/>
      <c r="E42" s="49" t="s">
        <v>63</v>
      </c>
      <c r="F42" s="50"/>
      <c r="G42" s="50"/>
      <c r="H42" s="50"/>
      <c r="J42" s="17"/>
      <c r="K42" s="23"/>
      <c r="L42" s="23"/>
      <c r="M42" s="22"/>
      <c r="N42" s="3"/>
    </row>
    <row r="43" spans="1:14" x14ac:dyDescent="0.4">
      <c r="A43" s="29"/>
      <c r="B43" s="30"/>
      <c r="C43" s="30"/>
      <c r="D43" s="29"/>
      <c r="E43" s="29"/>
      <c r="F43" s="29"/>
      <c r="G43" s="29"/>
      <c r="H43" s="29"/>
      <c r="J43" s="29"/>
      <c r="K43" s="29"/>
      <c r="L43" s="29"/>
      <c r="M43" s="29"/>
      <c r="N43" s="29"/>
    </row>
    <row r="44" spans="1:14" ht="15" customHeight="1" x14ac:dyDescent="0.4">
      <c r="A44" s="89"/>
      <c r="B44" s="89"/>
      <c r="C44" s="89"/>
      <c r="D44" s="89"/>
      <c r="E44" s="89"/>
      <c r="F44" s="89"/>
      <c r="G44" s="89"/>
      <c r="H44" s="89"/>
      <c r="J44" s="17"/>
      <c r="K44" s="23"/>
      <c r="L44" s="23"/>
      <c r="M44" s="22"/>
      <c r="N44" s="17"/>
    </row>
    <row r="45" spans="1:14" ht="15" customHeight="1" x14ac:dyDescent="0.4">
      <c r="A45" s="88" t="s">
        <v>83</v>
      </c>
      <c r="B45" s="88"/>
      <c r="C45" s="88"/>
      <c r="D45" s="88"/>
      <c r="E45" s="88"/>
      <c r="F45" s="88"/>
      <c r="G45" s="88"/>
      <c r="H45" s="88"/>
      <c r="J45" s="17"/>
      <c r="K45" s="23"/>
      <c r="L45" s="23"/>
      <c r="M45" s="22"/>
      <c r="N45" s="17"/>
    </row>
    <row r="46" spans="1:14" ht="15" customHeight="1" x14ac:dyDescent="0.4">
      <c r="A46" s="88"/>
      <c r="B46" s="88"/>
      <c r="C46" s="88"/>
      <c r="D46" s="88"/>
      <c r="E46" s="88"/>
      <c r="F46" s="88"/>
      <c r="G46" s="88"/>
      <c r="H46" s="88"/>
      <c r="J46" s="17"/>
      <c r="K46" s="23"/>
      <c r="L46" s="23"/>
      <c r="M46" s="22"/>
      <c r="N46" s="17"/>
    </row>
    <row r="47" spans="1:14" ht="15" customHeight="1" thickBot="1" x14ac:dyDescent="0.45">
      <c r="A47" s="86" t="s">
        <v>82</v>
      </c>
      <c r="B47" s="87"/>
      <c r="C47" s="31">
        <f>SUM(SUM(C50:C118)+(SUM(C37:C40)))</f>
        <v>0</v>
      </c>
      <c r="D47" s="32"/>
      <c r="E47" s="33"/>
      <c r="F47" s="34"/>
      <c r="G47" s="34"/>
      <c r="H47" s="34"/>
      <c r="J47" s="17"/>
      <c r="K47" s="23"/>
      <c r="L47" s="23"/>
      <c r="M47" s="22"/>
      <c r="N47" s="17"/>
    </row>
    <row r="48" spans="1:14" x14ac:dyDescent="0.4">
      <c r="A48" s="96" t="s">
        <v>75</v>
      </c>
      <c r="B48" s="96"/>
      <c r="C48" s="94" t="s">
        <v>85</v>
      </c>
      <c r="D48" s="22"/>
      <c r="E48" s="13" t="s">
        <v>73</v>
      </c>
      <c r="F48" s="90"/>
      <c r="G48" s="90"/>
      <c r="H48" s="90"/>
      <c r="J48" s="17"/>
      <c r="K48" s="23"/>
      <c r="L48" s="23"/>
      <c r="M48" s="22"/>
      <c r="N48" s="17"/>
    </row>
    <row r="49" spans="1:14" x14ac:dyDescent="0.4">
      <c r="A49" s="90"/>
      <c r="B49" s="90"/>
      <c r="C49" s="95"/>
      <c r="D49" s="22"/>
      <c r="E49" s="13" t="s">
        <v>51</v>
      </c>
      <c r="F49" s="90" t="s">
        <v>74</v>
      </c>
      <c r="G49" s="90"/>
      <c r="H49" s="90"/>
      <c r="J49" s="17"/>
      <c r="K49" s="23"/>
      <c r="L49" s="23"/>
      <c r="M49" s="22"/>
      <c r="N49" s="17"/>
    </row>
    <row r="50" spans="1:14" x14ac:dyDescent="0.4">
      <c r="A50" s="80" t="str">
        <f>IF(A5="","",IF(F50="",A5,IF(A5-F50&lt;=0,0,IF(A5-F50&gt;0,A5-F50))))</f>
        <v/>
      </c>
      <c r="B50" s="80"/>
      <c r="C50" s="23" t="str">
        <f>IF(A50="","",SUM(A50*B5))</f>
        <v/>
      </c>
      <c r="D50" s="22"/>
      <c r="E50" s="17" t="str">
        <f>IF(E5="","",E5)</f>
        <v/>
      </c>
      <c r="F50" s="91"/>
      <c r="G50" s="91"/>
      <c r="H50" s="91"/>
      <c r="J50" s="17"/>
      <c r="K50" s="23"/>
      <c r="L50" s="23"/>
      <c r="M50" s="22"/>
      <c r="N50" s="17"/>
    </row>
    <row r="51" spans="1:14" x14ac:dyDescent="0.4">
      <c r="A51" s="80" t="str">
        <f t="shared" ref="A51:A52" si="15">IF(A6="","",IF(F51="",A6,IF(A6-F51&lt;=0,0,IF(A6-F51&gt;0,A6-F51))))</f>
        <v/>
      </c>
      <c r="B51" s="80"/>
      <c r="C51" s="23" t="str">
        <f t="shared" ref="C51:C80" si="16">IF(A51="","",SUM(A51*B6))</f>
        <v/>
      </c>
      <c r="D51" s="22"/>
      <c r="E51" s="17" t="str">
        <f t="shared" ref="E51:E80" si="17">IF(E6="","",E6)</f>
        <v/>
      </c>
      <c r="F51" s="91"/>
      <c r="G51" s="91"/>
      <c r="H51" s="91"/>
      <c r="J51" s="17"/>
      <c r="K51" s="23"/>
      <c r="L51" s="23"/>
      <c r="M51" s="22"/>
      <c r="N51" s="17"/>
    </row>
    <row r="52" spans="1:14" x14ac:dyDescent="0.4">
      <c r="A52" s="80" t="str">
        <f t="shared" si="15"/>
        <v/>
      </c>
      <c r="B52" s="80"/>
      <c r="C52" s="23" t="str">
        <f t="shared" si="16"/>
        <v/>
      </c>
      <c r="D52" s="22"/>
      <c r="E52" s="17" t="str">
        <f t="shared" si="17"/>
        <v/>
      </c>
      <c r="F52" s="91"/>
      <c r="G52" s="91"/>
      <c r="H52" s="91"/>
      <c r="J52" s="17"/>
      <c r="K52" s="23"/>
      <c r="L52" s="23"/>
      <c r="M52" s="22"/>
      <c r="N52" s="17"/>
    </row>
    <row r="53" spans="1:14" x14ac:dyDescent="0.4">
      <c r="A53" s="81"/>
      <c r="B53" s="81"/>
      <c r="C53" s="25"/>
      <c r="D53" s="22"/>
      <c r="E53" s="13" t="s">
        <v>52</v>
      </c>
      <c r="F53" s="22"/>
      <c r="G53" s="22"/>
      <c r="H53" s="22"/>
      <c r="J53" s="17"/>
      <c r="K53" s="23"/>
      <c r="L53" s="23"/>
      <c r="M53" s="22"/>
      <c r="N53" s="17"/>
    </row>
    <row r="54" spans="1:14" x14ac:dyDescent="0.4">
      <c r="A54" s="80" t="str">
        <f>IF(A9="","",IF(F54="",A9,IF(A9-F54&lt;=0,0,IF(A9-F54&gt;0,A9-F54))))</f>
        <v/>
      </c>
      <c r="B54" s="80"/>
      <c r="C54" s="23" t="str">
        <f t="shared" si="16"/>
        <v/>
      </c>
      <c r="D54" s="22"/>
      <c r="E54" s="17" t="str">
        <f t="shared" si="17"/>
        <v/>
      </c>
      <c r="F54" s="91"/>
      <c r="G54" s="91"/>
      <c r="H54" s="91"/>
      <c r="J54" s="17"/>
      <c r="K54" s="23"/>
      <c r="L54" s="23"/>
      <c r="M54" s="22"/>
      <c r="N54" s="17"/>
    </row>
    <row r="55" spans="1:14" x14ac:dyDescent="0.4">
      <c r="A55" s="80" t="str">
        <f t="shared" ref="A55:A63" si="18">IF(A10="","",IF(F55="",A10,IF(A10-F55&lt;=0,0,IF(A10-F55&gt;0,A10-F55))))</f>
        <v/>
      </c>
      <c r="B55" s="80"/>
      <c r="C55" s="23" t="str">
        <f t="shared" si="16"/>
        <v/>
      </c>
      <c r="D55" s="22"/>
      <c r="E55" s="17" t="str">
        <f t="shared" si="17"/>
        <v/>
      </c>
      <c r="F55" s="91"/>
      <c r="G55" s="91"/>
      <c r="H55" s="91"/>
      <c r="J55" s="17"/>
      <c r="K55" s="23"/>
      <c r="L55" s="23"/>
      <c r="M55" s="22"/>
      <c r="N55" s="17"/>
    </row>
    <row r="56" spans="1:14" x14ac:dyDescent="0.4">
      <c r="A56" s="80" t="str">
        <f t="shared" si="18"/>
        <v/>
      </c>
      <c r="B56" s="80"/>
      <c r="C56" s="23" t="str">
        <f t="shared" si="16"/>
        <v/>
      </c>
      <c r="D56" s="22"/>
      <c r="E56" s="17" t="str">
        <f t="shared" si="17"/>
        <v/>
      </c>
      <c r="F56" s="91"/>
      <c r="G56" s="91"/>
      <c r="H56" s="91"/>
      <c r="J56" s="17"/>
      <c r="K56" s="23"/>
      <c r="L56" s="23"/>
      <c r="M56" s="22"/>
      <c r="N56" s="17"/>
    </row>
    <row r="57" spans="1:14" x14ac:dyDescent="0.4">
      <c r="A57" s="80" t="str">
        <f t="shared" si="18"/>
        <v/>
      </c>
      <c r="B57" s="80"/>
      <c r="C57" s="23" t="str">
        <f t="shared" si="16"/>
        <v/>
      </c>
      <c r="D57" s="22"/>
      <c r="E57" s="17" t="str">
        <f t="shared" si="17"/>
        <v/>
      </c>
      <c r="F57" s="91"/>
      <c r="G57" s="91"/>
      <c r="H57" s="91"/>
      <c r="J57" s="17"/>
      <c r="K57" s="23"/>
      <c r="L57" s="23"/>
      <c r="M57" s="22"/>
      <c r="N57" s="17"/>
    </row>
    <row r="58" spans="1:14" x14ac:dyDescent="0.4">
      <c r="A58" s="80" t="str">
        <f t="shared" si="18"/>
        <v/>
      </c>
      <c r="B58" s="80"/>
      <c r="C58" s="23" t="str">
        <f t="shared" si="16"/>
        <v/>
      </c>
      <c r="D58" s="22"/>
      <c r="E58" s="17" t="str">
        <f t="shared" si="17"/>
        <v/>
      </c>
      <c r="F58" s="91"/>
      <c r="G58" s="91"/>
      <c r="H58" s="91"/>
      <c r="J58" s="17"/>
      <c r="K58" s="23"/>
      <c r="L58" s="23"/>
      <c r="M58" s="22"/>
      <c r="N58" s="17"/>
    </row>
    <row r="59" spans="1:14" x14ac:dyDescent="0.4">
      <c r="A59" s="80" t="str">
        <f t="shared" si="18"/>
        <v/>
      </c>
      <c r="B59" s="80"/>
      <c r="C59" s="23" t="str">
        <f t="shared" si="16"/>
        <v/>
      </c>
      <c r="D59" s="22"/>
      <c r="E59" s="17" t="str">
        <f t="shared" si="17"/>
        <v/>
      </c>
      <c r="F59" s="91"/>
      <c r="G59" s="91"/>
      <c r="H59" s="91"/>
      <c r="J59" s="17"/>
      <c r="K59" s="23"/>
      <c r="L59" s="23"/>
      <c r="M59" s="22"/>
      <c r="N59" s="17"/>
    </row>
    <row r="60" spans="1:14" x14ac:dyDescent="0.4">
      <c r="A60" s="80" t="str">
        <f t="shared" si="18"/>
        <v/>
      </c>
      <c r="B60" s="80"/>
      <c r="C60" s="23" t="str">
        <f t="shared" si="16"/>
        <v/>
      </c>
      <c r="D60" s="22"/>
      <c r="E60" s="17" t="str">
        <f t="shared" si="17"/>
        <v/>
      </c>
      <c r="F60" s="91"/>
      <c r="G60" s="91"/>
      <c r="H60" s="91"/>
      <c r="J60" s="17"/>
      <c r="K60" s="23"/>
      <c r="L60" s="23"/>
      <c r="M60" s="22"/>
      <c r="N60" s="17"/>
    </row>
    <row r="61" spans="1:14" x14ac:dyDescent="0.4">
      <c r="A61" s="80" t="str">
        <f t="shared" si="18"/>
        <v/>
      </c>
      <c r="B61" s="80"/>
      <c r="C61" s="23" t="str">
        <f t="shared" si="16"/>
        <v/>
      </c>
      <c r="D61" s="22"/>
      <c r="E61" s="17" t="str">
        <f t="shared" si="17"/>
        <v/>
      </c>
      <c r="F61" s="91"/>
      <c r="G61" s="91"/>
      <c r="H61" s="91"/>
      <c r="J61" s="17"/>
      <c r="K61" s="23"/>
      <c r="L61" s="23"/>
      <c r="M61" s="22"/>
      <c r="N61" s="17"/>
    </row>
    <row r="62" spans="1:14" x14ac:dyDescent="0.4">
      <c r="A62" s="80" t="str">
        <f t="shared" si="18"/>
        <v/>
      </c>
      <c r="B62" s="80"/>
      <c r="C62" s="23" t="str">
        <f t="shared" si="16"/>
        <v/>
      </c>
      <c r="D62" s="22"/>
      <c r="E62" s="17" t="str">
        <f t="shared" si="17"/>
        <v/>
      </c>
      <c r="F62" s="91"/>
      <c r="G62" s="91"/>
      <c r="H62" s="91"/>
      <c r="J62" s="17"/>
      <c r="K62" s="23"/>
      <c r="L62" s="23"/>
      <c r="M62" s="22"/>
      <c r="N62" s="17"/>
    </row>
    <row r="63" spans="1:14" x14ac:dyDescent="0.4">
      <c r="A63" s="80" t="str">
        <f t="shared" si="18"/>
        <v/>
      </c>
      <c r="B63" s="80"/>
      <c r="C63" s="23" t="str">
        <f t="shared" si="16"/>
        <v/>
      </c>
      <c r="D63" s="22"/>
      <c r="E63" s="17" t="str">
        <f t="shared" si="17"/>
        <v/>
      </c>
      <c r="F63" s="91"/>
      <c r="G63" s="91"/>
      <c r="H63" s="91"/>
      <c r="J63" s="17"/>
      <c r="K63" s="23"/>
      <c r="L63" s="23"/>
      <c r="M63" s="22"/>
      <c r="N63" s="17"/>
    </row>
    <row r="64" spans="1:14" x14ac:dyDescent="0.4">
      <c r="A64" s="81"/>
      <c r="B64" s="81"/>
      <c r="C64" s="25"/>
      <c r="D64" s="22"/>
      <c r="E64" s="13" t="s">
        <v>49</v>
      </c>
      <c r="F64" s="22"/>
      <c r="G64" s="22"/>
      <c r="H64" s="22"/>
      <c r="J64" s="17"/>
      <c r="K64" s="23"/>
      <c r="L64" s="23"/>
      <c r="M64" s="22"/>
      <c r="N64" s="17"/>
    </row>
    <row r="65" spans="1:14" x14ac:dyDescent="0.4">
      <c r="A65" s="80" t="str">
        <f>IF(A20="","",IF(F65="",A20,IF(A20-F65&lt;=0,0,IF(A20-F65&gt;0,A20-F65))))</f>
        <v/>
      </c>
      <c r="B65" s="80"/>
      <c r="C65" s="23" t="str">
        <f t="shared" si="16"/>
        <v/>
      </c>
      <c r="D65" s="22"/>
      <c r="E65" s="17" t="str">
        <f t="shared" si="17"/>
        <v/>
      </c>
      <c r="F65" s="91"/>
      <c r="G65" s="91"/>
      <c r="H65" s="91"/>
      <c r="J65" s="17"/>
      <c r="K65" s="23"/>
      <c r="L65" s="23"/>
      <c r="M65" s="22"/>
      <c r="N65" s="17"/>
    </row>
    <row r="66" spans="1:14" x14ac:dyDescent="0.4">
      <c r="A66" s="80" t="str">
        <f t="shared" ref="A66:A74" si="19">IF(A21="","",IF(F66="",A21,IF(A21-F66&lt;=0,0,IF(A21-F66&gt;0,A21-F66))))</f>
        <v/>
      </c>
      <c r="B66" s="80"/>
      <c r="C66" s="23" t="str">
        <f t="shared" si="16"/>
        <v/>
      </c>
      <c r="D66" s="22"/>
      <c r="E66" s="17" t="str">
        <f t="shared" si="17"/>
        <v/>
      </c>
      <c r="F66" s="91"/>
      <c r="G66" s="91"/>
      <c r="H66" s="91"/>
      <c r="J66" s="17"/>
      <c r="K66" s="23"/>
      <c r="L66" s="23"/>
      <c r="M66" s="22"/>
      <c r="N66" s="17"/>
    </row>
    <row r="67" spans="1:14" x14ac:dyDescent="0.4">
      <c r="A67" s="80" t="str">
        <f t="shared" si="19"/>
        <v/>
      </c>
      <c r="B67" s="80"/>
      <c r="C67" s="23" t="str">
        <f t="shared" si="16"/>
        <v/>
      </c>
      <c r="D67" s="22"/>
      <c r="E67" s="17" t="str">
        <f t="shared" si="17"/>
        <v/>
      </c>
      <c r="F67" s="91"/>
      <c r="G67" s="91"/>
      <c r="H67" s="91"/>
      <c r="J67" s="17"/>
      <c r="K67" s="23"/>
      <c r="L67" s="23"/>
      <c r="M67" s="22"/>
      <c r="N67" s="17"/>
    </row>
    <row r="68" spans="1:14" x14ac:dyDescent="0.4">
      <c r="A68" s="80" t="str">
        <f t="shared" si="19"/>
        <v/>
      </c>
      <c r="B68" s="80"/>
      <c r="C68" s="23" t="str">
        <f t="shared" si="16"/>
        <v/>
      </c>
      <c r="D68" s="22"/>
      <c r="E68" s="17" t="str">
        <f t="shared" si="17"/>
        <v/>
      </c>
      <c r="F68" s="91"/>
      <c r="G68" s="91"/>
      <c r="H68" s="91"/>
      <c r="J68" s="17"/>
      <c r="K68" s="23"/>
      <c r="L68" s="23"/>
      <c r="M68" s="22"/>
      <c r="N68" s="17"/>
    </row>
    <row r="69" spans="1:14" x14ac:dyDescent="0.4">
      <c r="A69" s="80" t="str">
        <f t="shared" si="19"/>
        <v/>
      </c>
      <c r="B69" s="80"/>
      <c r="C69" s="23" t="str">
        <f t="shared" si="16"/>
        <v/>
      </c>
      <c r="D69" s="22"/>
      <c r="E69" s="17" t="str">
        <f t="shared" si="17"/>
        <v/>
      </c>
      <c r="F69" s="91"/>
      <c r="G69" s="91"/>
      <c r="H69" s="91"/>
      <c r="J69" s="17"/>
      <c r="K69" s="23"/>
      <c r="L69" s="23"/>
      <c r="M69" s="22"/>
      <c r="N69" s="17"/>
    </row>
    <row r="70" spans="1:14" x14ac:dyDescent="0.4">
      <c r="A70" s="80" t="str">
        <f t="shared" si="19"/>
        <v/>
      </c>
      <c r="B70" s="80"/>
      <c r="C70" s="23" t="str">
        <f t="shared" si="16"/>
        <v/>
      </c>
      <c r="D70" s="22"/>
      <c r="E70" s="17" t="str">
        <f t="shared" si="17"/>
        <v/>
      </c>
      <c r="F70" s="91"/>
      <c r="G70" s="91"/>
      <c r="H70" s="91"/>
      <c r="J70" s="17"/>
      <c r="K70" s="23"/>
      <c r="L70" s="23"/>
      <c r="M70" s="22"/>
      <c r="N70" s="17"/>
    </row>
    <row r="71" spans="1:14" x14ac:dyDescent="0.4">
      <c r="A71" s="80" t="str">
        <f t="shared" si="19"/>
        <v/>
      </c>
      <c r="B71" s="80"/>
      <c r="C71" s="23" t="str">
        <f t="shared" si="16"/>
        <v/>
      </c>
      <c r="D71" s="22"/>
      <c r="E71" s="17" t="str">
        <f t="shared" si="17"/>
        <v/>
      </c>
      <c r="F71" s="91"/>
      <c r="G71" s="91"/>
      <c r="H71" s="91"/>
      <c r="J71" s="17"/>
      <c r="K71" s="23"/>
      <c r="L71" s="23"/>
      <c r="M71" s="22"/>
      <c r="N71" s="17"/>
    </row>
    <row r="72" spans="1:14" x14ac:dyDescent="0.4">
      <c r="A72" s="80" t="str">
        <f t="shared" si="19"/>
        <v/>
      </c>
      <c r="B72" s="80"/>
      <c r="C72" s="23" t="str">
        <f t="shared" si="16"/>
        <v/>
      </c>
      <c r="D72" s="22"/>
      <c r="E72" s="17" t="str">
        <f t="shared" si="17"/>
        <v/>
      </c>
      <c r="F72" s="91"/>
      <c r="G72" s="91"/>
      <c r="H72" s="91"/>
      <c r="J72" s="17"/>
      <c r="K72" s="23"/>
      <c r="L72" s="23"/>
      <c r="M72" s="22"/>
      <c r="N72" s="17"/>
    </row>
    <row r="73" spans="1:14" x14ac:dyDescent="0.4">
      <c r="A73" s="80" t="str">
        <f t="shared" si="19"/>
        <v/>
      </c>
      <c r="B73" s="80"/>
      <c r="C73" s="23" t="str">
        <f t="shared" si="16"/>
        <v/>
      </c>
      <c r="D73" s="22"/>
      <c r="E73" s="17" t="str">
        <f t="shared" si="17"/>
        <v/>
      </c>
      <c r="F73" s="91"/>
      <c r="G73" s="91"/>
      <c r="H73" s="91"/>
      <c r="J73" s="17"/>
      <c r="K73" s="23"/>
      <c r="L73" s="23"/>
      <c r="M73" s="22"/>
      <c r="N73" s="17"/>
    </row>
    <row r="74" spans="1:14" x14ac:dyDescent="0.4">
      <c r="A74" s="80" t="str">
        <f t="shared" si="19"/>
        <v/>
      </c>
      <c r="B74" s="80"/>
      <c r="C74" s="23" t="str">
        <f t="shared" si="16"/>
        <v/>
      </c>
      <c r="D74" s="22"/>
      <c r="E74" s="17" t="str">
        <f t="shared" si="17"/>
        <v/>
      </c>
      <c r="F74" s="91"/>
      <c r="G74" s="91"/>
      <c r="H74" s="91"/>
      <c r="J74" s="17"/>
      <c r="K74" s="23"/>
      <c r="L74" s="23"/>
      <c r="M74" s="22"/>
      <c r="N74" s="17"/>
    </row>
    <row r="75" spans="1:14" x14ac:dyDescent="0.4">
      <c r="A75" s="81"/>
      <c r="B75" s="81"/>
      <c r="C75" s="25"/>
      <c r="D75" s="22"/>
      <c r="E75" s="13" t="s">
        <v>60</v>
      </c>
      <c r="F75" s="22"/>
      <c r="G75" s="22"/>
      <c r="H75" s="22"/>
      <c r="J75" s="17"/>
      <c r="K75" s="23"/>
      <c r="L75" s="23"/>
      <c r="M75" s="22"/>
      <c r="N75" s="17"/>
    </row>
    <row r="76" spans="1:14" x14ac:dyDescent="0.4">
      <c r="A76" s="80" t="str">
        <f>IF(A31="","",IF(F76="",A31,IF(A31-F76&lt;=0,0,IF(A31-F76&gt;0,A31-F76))))</f>
        <v/>
      </c>
      <c r="B76" s="80"/>
      <c r="C76" s="23" t="str">
        <f t="shared" si="16"/>
        <v/>
      </c>
      <c r="D76" s="22"/>
      <c r="E76" s="17" t="str">
        <f t="shared" si="17"/>
        <v/>
      </c>
      <c r="F76" s="91"/>
      <c r="G76" s="91"/>
      <c r="H76" s="91"/>
      <c r="J76" s="17"/>
      <c r="K76" s="23"/>
      <c r="L76" s="23"/>
      <c r="M76" s="22"/>
      <c r="N76" s="17"/>
    </row>
    <row r="77" spans="1:14" x14ac:dyDescent="0.4">
      <c r="A77" s="80" t="str">
        <f t="shared" ref="A77:A80" si="20">IF(A32="","",IF(F77="",A32,IF(A32-F77&lt;=0,0,IF(A32-F77&gt;0,A32-F77))))</f>
        <v/>
      </c>
      <c r="B77" s="80"/>
      <c r="C77" s="23" t="str">
        <f t="shared" si="16"/>
        <v/>
      </c>
      <c r="D77" s="22"/>
      <c r="E77" s="17" t="str">
        <f t="shared" si="17"/>
        <v/>
      </c>
      <c r="F77" s="91"/>
      <c r="G77" s="91"/>
      <c r="H77" s="91"/>
      <c r="J77" s="17"/>
      <c r="K77" s="23"/>
      <c r="L77" s="23"/>
      <c r="M77" s="22"/>
      <c r="N77" s="17"/>
    </row>
    <row r="78" spans="1:14" x14ac:dyDescent="0.4">
      <c r="A78" s="80" t="str">
        <f t="shared" si="20"/>
        <v/>
      </c>
      <c r="B78" s="80"/>
      <c r="C78" s="23" t="str">
        <f t="shared" si="16"/>
        <v/>
      </c>
      <c r="D78" s="22"/>
      <c r="E78" s="17" t="str">
        <f t="shared" si="17"/>
        <v/>
      </c>
      <c r="F78" s="91"/>
      <c r="G78" s="91"/>
      <c r="H78" s="91"/>
      <c r="J78" s="17"/>
      <c r="K78" s="23"/>
      <c r="L78" s="23"/>
      <c r="M78" s="22"/>
      <c r="N78" s="17"/>
    </row>
    <row r="79" spans="1:14" x14ac:dyDescent="0.4">
      <c r="A79" s="80" t="str">
        <f t="shared" si="20"/>
        <v/>
      </c>
      <c r="B79" s="80"/>
      <c r="C79" s="23" t="str">
        <f t="shared" si="16"/>
        <v/>
      </c>
      <c r="D79" s="22"/>
      <c r="E79" s="17" t="str">
        <f t="shared" si="17"/>
        <v/>
      </c>
      <c r="F79" s="91"/>
      <c r="G79" s="91"/>
      <c r="H79" s="91"/>
      <c r="J79" s="17"/>
      <c r="K79" s="23"/>
      <c r="L79" s="23"/>
      <c r="M79" s="22"/>
      <c r="N79" s="17"/>
    </row>
    <row r="80" spans="1:14" x14ac:dyDescent="0.4">
      <c r="A80" s="80" t="str">
        <f t="shared" si="20"/>
        <v/>
      </c>
      <c r="B80" s="80"/>
      <c r="C80" s="23" t="str">
        <f t="shared" si="16"/>
        <v/>
      </c>
      <c r="D80" s="22"/>
      <c r="E80" s="17" t="str">
        <f t="shared" si="17"/>
        <v/>
      </c>
      <c r="F80" s="91"/>
      <c r="G80" s="91"/>
      <c r="H80" s="91"/>
      <c r="J80" s="17"/>
      <c r="K80" s="23"/>
      <c r="L80" s="23"/>
      <c r="M80" s="22"/>
      <c r="N80" s="17"/>
    </row>
    <row r="81" spans="1:14" x14ac:dyDescent="0.4">
      <c r="A81" s="81" t="str">
        <f t="shared" ref="A81" si="21">IF(A36="","",(SUM(A36-F81)))</f>
        <v/>
      </c>
      <c r="B81" s="81"/>
      <c r="C81" s="25"/>
      <c r="D81" s="22"/>
      <c r="E81" s="13" t="s">
        <v>92</v>
      </c>
      <c r="F81" s="22"/>
      <c r="G81" s="22"/>
      <c r="H81" s="22"/>
      <c r="J81" s="17"/>
      <c r="K81" s="23"/>
      <c r="L81" s="23"/>
      <c r="M81" s="22"/>
      <c r="N81" s="17"/>
    </row>
    <row r="82" spans="1:14" x14ac:dyDescent="0.4">
      <c r="A82" s="81"/>
      <c r="B82" s="81"/>
      <c r="C82" s="25"/>
      <c r="D82" s="22"/>
      <c r="E82" s="13" t="s">
        <v>69</v>
      </c>
      <c r="F82" s="22"/>
      <c r="G82" s="22"/>
      <c r="H82" s="22"/>
      <c r="J82" s="17"/>
      <c r="K82" s="23"/>
      <c r="L82" s="23"/>
      <c r="M82" s="22"/>
      <c r="N82" s="17"/>
    </row>
    <row r="83" spans="1:14" x14ac:dyDescent="0.4">
      <c r="A83" s="80" t="str">
        <f>IF(J5="","",IF(F83="",J5,IF(J5-F83&lt;=0,0,IF(J5-F83&gt;0,J5-F83))))</f>
        <v/>
      </c>
      <c r="B83" s="80"/>
      <c r="C83" s="23" t="str">
        <f>IF(A83="","",SUM(A83*K5))</f>
        <v/>
      </c>
      <c r="D83" s="22"/>
      <c r="E83" s="17" t="str">
        <f>IF(N5="","",N5)</f>
        <v/>
      </c>
      <c r="F83" s="91"/>
      <c r="G83" s="91"/>
      <c r="H83" s="91"/>
      <c r="J83" s="17"/>
      <c r="K83" s="23"/>
      <c r="L83" s="23"/>
      <c r="M83" s="22"/>
      <c r="N83" s="17"/>
    </row>
    <row r="84" spans="1:14" x14ac:dyDescent="0.4">
      <c r="A84" s="80" t="str">
        <f>IF(J6="","",IF(F84="",J6,IF(J6-F84&lt;=0,0,IF(J6-F84&gt;0,J6-F84))))</f>
        <v/>
      </c>
      <c r="B84" s="80"/>
      <c r="C84" s="23" t="str">
        <f t="shared" ref="C84:C120" si="22">IF(A84="","",SUM(A84*K6))</f>
        <v/>
      </c>
      <c r="D84" s="22"/>
      <c r="E84" s="17" t="str">
        <f t="shared" ref="E84:E120" si="23">IF(N6="","",N6)</f>
        <v/>
      </c>
      <c r="F84" s="91"/>
      <c r="G84" s="91"/>
      <c r="H84" s="91"/>
      <c r="J84" s="17"/>
      <c r="K84" s="23"/>
      <c r="L84" s="23"/>
      <c r="M84" s="22"/>
      <c r="N84" s="17"/>
    </row>
    <row r="85" spans="1:14" x14ac:dyDescent="0.4">
      <c r="A85" s="81"/>
      <c r="B85" s="81"/>
      <c r="C85" s="25"/>
      <c r="D85" s="22"/>
      <c r="E85" s="13" t="str">
        <f t="shared" si="23"/>
        <v>Laptops</v>
      </c>
      <c r="F85" s="22"/>
      <c r="G85" s="22"/>
      <c r="H85" s="22"/>
      <c r="J85" s="17"/>
      <c r="K85" s="23"/>
      <c r="L85" s="23"/>
      <c r="M85" s="22"/>
      <c r="N85" s="17"/>
    </row>
    <row r="86" spans="1:14" x14ac:dyDescent="0.4">
      <c r="A86" s="80" t="str">
        <f>IF(J8="","",IF(F86="",J8,IF(J8-F86&lt;=0,0,IF(J8-F86&gt;0,J8-F86))))</f>
        <v/>
      </c>
      <c r="B86" s="80"/>
      <c r="C86" s="23" t="str">
        <f t="shared" si="22"/>
        <v/>
      </c>
      <c r="D86" s="22"/>
      <c r="E86" s="17" t="str">
        <f t="shared" si="23"/>
        <v/>
      </c>
      <c r="F86" s="91"/>
      <c r="G86" s="91"/>
      <c r="H86" s="91"/>
      <c r="J86" s="17"/>
      <c r="K86" s="23"/>
      <c r="L86" s="23"/>
      <c r="M86" s="22"/>
      <c r="N86" s="17"/>
    </row>
    <row r="87" spans="1:14" x14ac:dyDescent="0.4">
      <c r="A87" s="80" t="str">
        <f t="shared" ref="A87:A90" si="24">IF(J9="","",IF(F87="",J9,IF(J9-F87&lt;=0,0,IF(J9-F87&gt;0,J9-F87))))</f>
        <v/>
      </c>
      <c r="B87" s="80"/>
      <c r="C87" s="23" t="str">
        <f t="shared" si="22"/>
        <v/>
      </c>
      <c r="D87" s="22"/>
      <c r="E87" s="17" t="str">
        <f t="shared" si="23"/>
        <v/>
      </c>
      <c r="F87" s="91"/>
      <c r="G87" s="91"/>
      <c r="H87" s="91"/>
      <c r="J87" s="17"/>
      <c r="K87" s="23"/>
      <c r="L87" s="23"/>
      <c r="M87" s="22"/>
      <c r="N87" s="17"/>
    </row>
    <row r="88" spans="1:14" x14ac:dyDescent="0.4">
      <c r="A88" s="80" t="str">
        <f t="shared" si="24"/>
        <v/>
      </c>
      <c r="B88" s="80"/>
      <c r="C88" s="23" t="str">
        <f t="shared" si="22"/>
        <v/>
      </c>
      <c r="D88" s="22"/>
      <c r="E88" s="17" t="str">
        <f t="shared" si="23"/>
        <v/>
      </c>
      <c r="F88" s="91"/>
      <c r="G88" s="91"/>
      <c r="H88" s="91"/>
      <c r="J88" s="17"/>
      <c r="K88" s="23"/>
      <c r="L88" s="23"/>
      <c r="M88" s="22"/>
      <c r="N88" s="17"/>
    </row>
    <row r="89" spans="1:14" x14ac:dyDescent="0.4">
      <c r="A89" s="80" t="str">
        <f t="shared" si="24"/>
        <v/>
      </c>
      <c r="B89" s="80"/>
      <c r="C89" s="23" t="str">
        <f t="shared" si="22"/>
        <v/>
      </c>
      <c r="D89" s="22"/>
      <c r="E89" s="17" t="str">
        <f t="shared" si="23"/>
        <v/>
      </c>
      <c r="F89" s="91"/>
      <c r="G89" s="91"/>
      <c r="H89" s="91"/>
      <c r="J89" s="17"/>
      <c r="K89" s="23"/>
      <c r="L89" s="23"/>
      <c r="M89" s="22"/>
      <c r="N89" s="17"/>
    </row>
    <row r="90" spans="1:14" x14ac:dyDescent="0.4">
      <c r="A90" s="80" t="str">
        <f t="shared" si="24"/>
        <v/>
      </c>
      <c r="B90" s="80"/>
      <c r="C90" s="23" t="str">
        <f t="shared" si="22"/>
        <v/>
      </c>
      <c r="D90" s="22"/>
      <c r="E90" s="17" t="str">
        <f t="shared" si="23"/>
        <v/>
      </c>
      <c r="F90" s="91"/>
      <c r="G90" s="91"/>
      <c r="H90" s="91"/>
      <c r="J90" s="17"/>
      <c r="K90" s="23"/>
      <c r="L90" s="23"/>
      <c r="M90" s="22"/>
      <c r="N90" s="17"/>
    </row>
    <row r="91" spans="1:14" x14ac:dyDescent="0.4">
      <c r="A91" s="81"/>
      <c r="B91" s="81"/>
      <c r="C91" s="25"/>
      <c r="D91" s="22"/>
      <c r="E91" s="13" t="str">
        <f t="shared" si="23"/>
        <v>Monitors</v>
      </c>
      <c r="F91" s="22"/>
      <c r="G91" s="22"/>
      <c r="H91" s="22"/>
      <c r="J91" s="17"/>
      <c r="K91" s="23"/>
      <c r="L91" s="23"/>
      <c r="M91" s="22"/>
      <c r="N91" s="17"/>
    </row>
    <row r="92" spans="1:14" x14ac:dyDescent="0.4">
      <c r="A92" s="80" t="str">
        <f>IF(J14="","",IF(F92="",J14,IF(J14-F92&lt;=0,0,IF(J14-F92&gt;0,J14-F92))))</f>
        <v/>
      </c>
      <c r="B92" s="80"/>
      <c r="C92" s="23" t="str">
        <f t="shared" si="22"/>
        <v/>
      </c>
      <c r="D92" s="22"/>
      <c r="E92" s="17" t="str">
        <f t="shared" si="23"/>
        <v/>
      </c>
      <c r="F92" s="91"/>
      <c r="G92" s="91"/>
      <c r="H92" s="91"/>
      <c r="J92" s="17"/>
      <c r="K92" s="23"/>
      <c r="L92" s="23"/>
      <c r="M92" s="22"/>
      <c r="N92" s="17"/>
    </row>
    <row r="93" spans="1:14" x14ac:dyDescent="0.4">
      <c r="A93" s="80" t="str">
        <f t="shared" ref="A93:A94" si="25">IF(J15="","",IF(F93="",J15,IF(J15-F93&lt;=0,0,IF(J15-F93&gt;0,J15-F93))))</f>
        <v/>
      </c>
      <c r="B93" s="80"/>
      <c r="C93" s="23" t="str">
        <f t="shared" si="22"/>
        <v/>
      </c>
      <c r="D93" s="22"/>
      <c r="E93" s="17" t="str">
        <f t="shared" si="23"/>
        <v/>
      </c>
      <c r="F93" s="91"/>
      <c r="G93" s="91"/>
      <c r="H93" s="91"/>
      <c r="J93" s="17"/>
      <c r="K93" s="23"/>
      <c r="L93" s="23"/>
      <c r="M93" s="22"/>
      <c r="N93" s="17"/>
    </row>
    <row r="94" spans="1:14" x14ac:dyDescent="0.4">
      <c r="A94" s="80" t="str">
        <f t="shared" si="25"/>
        <v/>
      </c>
      <c r="B94" s="80"/>
      <c r="C94" s="23" t="str">
        <f t="shared" si="22"/>
        <v/>
      </c>
      <c r="D94" s="22"/>
      <c r="E94" s="17" t="str">
        <f t="shared" si="23"/>
        <v/>
      </c>
      <c r="F94" s="91"/>
      <c r="G94" s="91"/>
      <c r="H94" s="91"/>
      <c r="J94" s="17"/>
      <c r="K94" s="23"/>
      <c r="L94" s="23"/>
      <c r="M94" s="22"/>
      <c r="N94" s="17"/>
    </row>
    <row r="95" spans="1:14" x14ac:dyDescent="0.4">
      <c r="A95" s="81"/>
      <c r="B95" s="81"/>
      <c r="C95" s="25"/>
      <c r="D95" s="22"/>
      <c r="E95" s="13" t="str">
        <f t="shared" si="23"/>
        <v>Printers</v>
      </c>
      <c r="F95" s="22"/>
      <c r="G95" s="22"/>
      <c r="H95" s="22"/>
      <c r="J95" s="17"/>
      <c r="K95" s="23"/>
      <c r="L95" s="23"/>
      <c r="M95" s="22"/>
      <c r="N95" s="17"/>
    </row>
    <row r="96" spans="1:14" x14ac:dyDescent="0.4">
      <c r="A96" s="80" t="str">
        <f>IF(J18="","",IF(F96="",J18,IF(J18-F96&lt;=0,0,IF(J18-F96&gt;0,J18-F96))))</f>
        <v/>
      </c>
      <c r="B96" s="80"/>
      <c r="C96" s="23" t="str">
        <f t="shared" si="22"/>
        <v/>
      </c>
      <c r="D96" s="22"/>
      <c r="E96" s="17" t="str">
        <f t="shared" si="23"/>
        <v/>
      </c>
      <c r="F96" s="91"/>
      <c r="G96" s="91"/>
      <c r="H96" s="91"/>
      <c r="J96" s="17"/>
      <c r="K96" s="23"/>
      <c r="L96" s="23"/>
      <c r="M96" s="22"/>
      <c r="N96" s="17"/>
    </row>
    <row r="97" spans="1:14" x14ac:dyDescent="0.4">
      <c r="A97" s="80" t="str">
        <f t="shared" ref="A97:A100" si="26">IF(J19="","",IF(F97="",J19,IF(J19-F97&lt;=0,0,IF(J19-F97&gt;0,J19-F97))))</f>
        <v/>
      </c>
      <c r="B97" s="80"/>
      <c r="C97" s="23" t="str">
        <f t="shared" si="22"/>
        <v/>
      </c>
      <c r="D97" s="22"/>
      <c r="E97" s="17" t="str">
        <f t="shared" si="23"/>
        <v/>
      </c>
      <c r="F97" s="91"/>
      <c r="G97" s="91"/>
      <c r="H97" s="91"/>
      <c r="J97" s="17"/>
      <c r="K97" s="23"/>
      <c r="L97" s="23"/>
      <c r="M97" s="22"/>
      <c r="N97" s="17"/>
    </row>
    <row r="98" spans="1:14" x14ac:dyDescent="0.4">
      <c r="A98" s="80" t="str">
        <f t="shared" si="26"/>
        <v/>
      </c>
      <c r="B98" s="80"/>
      <c r="C98" s="23" t="str">
        <f t="shared" si="22"/>
        <v/>
      </c>
      <c r="D98" s="22"/>
      <c r="E98" s="17" t="str">
        <f t="shared" si="23"/>
        <v/>
      </c>
      <c r="F98" s="91"/>
      <c r="G98" s="91"/>
      <c r="H98" s="91"/>
      <c r="J98" s="17"/>
      <c r="K98" s="23"/>
      <c r="L98" s="23"/>
      <c r="M98" s="22"/>
      <c r="N98" s="17"/>
    </row>
    <row r="99" spans="1:14" x14ac:dyDescent="0.4">
      <c r="A99" s="80" t="str">
        <f t="shared" si="26"/>
        <v/>
      </c>
      <c r="B99" s="80"/>
      <c r="C99" s="23" t="str">
        <f t="shared" si="22"/>
        <v/>
      </c>
      <c r="D99" s="22"/>
      <c r="E99" s="17" t="str">
        <f t="shared" si="23"/>
        <v/>
      </c>
      <c r="F99" s="91"/>
      <c r="G99" s="91"/>
      <c r="H99" s="91"/>
      <c r="J99" s="17"/>
      <c r="K99" s="23"/>
      <c r="L99" s="23"/>
      <c r="M99" s="22"/>
      <c r="N99" s="17"/>
    </row>
    <row r="100" spans="1:14" x14ac:dyDescent="0.4">
      <c r="A100" s="80" t="str">
        <f t="shared" si="26"/>
        <v/>
      </c>
      <c r="B100" s="80"/>
      <c r="C100" s="23" t="str">
        <f t="shared" si="22"/>
        <v/>
      </c>
      <c r="D100" s="22"/>
      <c r="E100" s="17" t="str">
        <f t="shared" si="23"/>
        <v/>
      </c>
      <c r="F100" s="91"/>
      <c r="G100" s="91"/>
      <c r="H100" s="91"/>
      <c r="J100" s="17"/>
      <c r="K100" s="23"/>
      <c r="L100" s="23"/>
      <c r="M100" s="22"/>
      <c r="N100" s="17"/>
    </row>
    <row r="101" spans="1:14" x14ac:dyDescent="0.4">
      <c r="A101" s="81"/>
      <c r="B101" s="81"/>
      <c r="C101" s="25"/>
      <c r="D101" s="22"/>
      <c r="E101" s="13" t="str">
        <f t="shared" si="23"/>
        <v>Phones</v>
      </c>
      <c r="F101" s="22"/>
      <c r="G101" s="22"/>
      <c r="H101" s="22"/>
      <c r="J101" s="17"/>
      <c r="K101" s="23"/>
      <c r="L101" s="23"/>
      <c r="M101" s="22"/>
      <c r="N101" s="17"/>
    </row>
    <row r="102" spans="1:14" x14ac:dyDescent="0.4">
      <c r="A102" s="80" t="str">
        <f>IF(J24="","",IF(F102="",J24,IF(J24-F102&lt;=0,0,IF(J24-F102&gt;0,J24-F102))))</f>
        <v/>
      </c>
      <c r="B102" s="80"/>
      <c r="C102" s="23" t="str">
        <f t="shared" si="22"/>
        <v/>
      </c>
      <c r="D102" s="22"/>
      <c r="E102" s="17" t="str">
        <f t="shared" si="23"/>
        <v/>
      </c>
      <c r="F102" s="91"/>
      <c r="G102" s="91"/>
      <c r="H102" s="91"/>
      <c r="J102" s="17"/>
      <c r="K102" s="23"/>
      <c r="L102" s="23"/>
      <c r="M102" s="22"/>
      <c r="N102" s="17"/>
    </row>
    <row r="103" spans="1:14" x14ac:dyDescent="0.4">
      <c r="A103" s="80" t="str">
        <f>IF(J25="","",IF(F103="",J25,IF(J25-F103&lt;=0,0,IF(J25-F103&gt;0,J25-F103))))</f>
        <v/>
      </c>
      <c r="B103" s="80"/>
      <c r="C103" s="23" t="str">
        <f t="shared" si="22"/>
        <v/>
      </c>
      <c r="D103" s="22"/>
      <c r="E103" s="17" t="str">
        <f t="shared" si="23"/>
        <v/>
      </c>
      <c r="F103" s="91"/>
      <c r="G103" s="91"/>
      <c r="H103" s="91"/>
      <c r="J103" s="17"/>
      <c r="K103" s="23"/>
      <c r="L103" s="23"/>
      <c r="M103" s="22"/>
      <c r="N103" s="17"/>
    </row>
    <row r="104" spans="1:14" x14ac:dyDescent="0.4">
      <c r="A104" s="81"/>
      <c r="B104" s="81"/>
      <c r="C104" s="25"/>
      <c r="D104" s="22"/>
      <c r="E104" s="13" t="str">
        <f t="shared" si="23"/>
        <v>Televisions</v>
      </c>
      <c r="F104" s="22"/>
      <c r="G104" s="22"/>
      <c r="H104" s="22"/>
      <c r="J104" s="17"/>
      <c r="K104" s="23"/>
      <c r="L104" s="23"/>
      <c r="M104" s="22"/>
      <c r="N104" s="17"/>
    </row>
    <row r="105" spans="1:14" x14ac:dyDescent="0.4">
      <c r="A105" s="80" t="str">
        <f>IF(J27="","",IF(F105="",J27,IF(J27-F105&lt;=0,0,IF(J27-F105&gt;0,J27-F105))))</f>
        <v/>
      </c>
      <c r="B105" s="80"/>
      <c r="C105" s="23" t="str">
        <f t="shared" si="22"/>
        <v/>
      </c>
      <c r="D105" s="22"/>
      <c r="E105" s="17" t="str">
        <f t="shared" si="23"/>
        <v/>
      </c>
      <c r="F105" s="91"/>
      <c r="G105" s="91"/>
      <c r="H105" s="91"/>
      <c r="J105" s="17"/>
      <c r="K105" s="23"/>
      <c r="L105" s="23"/>
      <c r="M105" s="22"/>
      <c r="N105" s="17"/>
    </row>
    <row r="106" spans="1:14" x14ac:dyDescent="0.4">
      <c r="A106" s="80" t="str">
        <f>IF(J28="","",IF(F106="",J28,IF(J28-F106&lt;=0,0,IF(J28-F106&gt;0,J28-F106))))</f>
        <v/>
      </c>
      <c r="B106" s="80"/>
      <c r="C106" s="23" t="str">
        <f t="shared" si="22"/>
        <v/>
      </c>
      <c r="D106" s="22"/>
      <c r="E106" s="17" t="str">
        <f t="shared" si="23"/>
        <v/>
      </c>
      <c r="F106" s="91"/>
      <c r="G106" s="91"/>
      <c r="H106" s="91"/>
      <c r="J106" s="17"/>
      <c r="K106" s="23"/>
      <c r="L106" s="23"/>
      <c r="M106" s="22"/>
      <c r="N106" s="17"/>
    </row>
    <row r="107" spans="1:14" x14ac:dyDescent="0.4">
      <c r="A107" s="81"/>
      <c r="B107" s="81"/>
      <c r="C107" s="25"/>
      <c r="D107" s="22"/>
      <c r="E107" s="13" t="str">
        <f t="shared" si="23"/>
        <v>Additional Equipment</v>
      </c>
      <c r="F107" s="22"/>
      <c r="G107" s="22"/>
      <c r="H107" s="22"/>
      <c r="J107" s="17"/>
      <c r="K107" s="23"/>
      <c r="L107" s="23"/>
      <c r="M107" s="22"/>
      <c r="N107" s="17"/>
    </row>
    <row r="108" spans="1:14" x14ac:dyDescent="0.4">
      <c r="A108" s="80" t="str">
        <f>IF(J30="","",IF(F108="",J30,IF(J30-F108&lt;=0,0,IF(J30-F108&gt;0,J30-F108))))</f>
        <v/>
      </c>
      <c r="B108" s="80"/>
      <c r="C108" s="23" t="str">
        <f t="shared" si="22"/>
        <v/>
      </c>
      <c r="D108" s="22"/>
      <c r="E108" s="17" t="str">
        <f t="shared" si="23"/>
        <v/>
      </c>
      <c r="F108" s="91"/>
      <c r="G108" s="91"/>
      <c r="H108" s="91"/>
      <c r="J108" s="17"/>
      <c r="K108" s="23"/>
      <c r="L108" s="23"/>
      <c r="M108" s="22"/>
      <c r="N108" s="17"/>
    </row>
    <row r="109" spans="1:14" x14ac:dyDescent="0.4">
      <c r="A109" s="80" t="str">
        <f t="shared" ref="A109:A120" si="27">IF(J31="","",IF(F109="",J31,IF(J31-F109&lt;=0,0,IF(J31-F109&gt;0,J31-F109))))</f>
        <v/>
      </c>
      <c r="B109" s="80"/>
      <c r="C109" s="23" t="str">
        <f t="shared" si="22"/>
        <v/>
      </c>
      <c r="D109" s="22"/>
      <c r="E109" s="17" t="str">
        <f t="shared" si="23"/>
        <v/>
      </c>
      <c r="F109" s="91"/>
      <c r="G109" s="91"/>
      <c r="H109" s="91"/>
      <c r="J109" s="17"/>
      <c r="K109" s="23"/>
      <c r="L109" s="23"/>
      <c r="M109" s="22"/>
      <c r="N109" s="17"/>
    </row>
    <row r="110" spans="1:14" x14ac:dyDescent="0.4">
      <c r="A110" s="80" t="str">
        <f t="shared" si="27"/>
        <v/>
      </c>
      <c r="B110" s="80"/>
      <c r="C110" s="23" t="str">
        <f t="shared" si="22"/>
        <v/>
      </c>
      <c r="D110" s="22"/>
      <c r="E110" s="17" t="str">
        <f t="shared" si="23"/>
        <v/>
      </c>
      <c r="F110" s="91"/>
      <c r="G110" s="91"/>
      <c r="H110" s="91"/>
      <c r="J110" s="17"/>
      <c r="K110" s="23"/>
      <c r="L110" s="23"/>
      <c r="M110" s="22"/>
      <c r="N110" s="17"/>
    </row>
    <row r="111" spans="1:14" x14ac:dyDescent="0.4">
      <c r="A111" s="80" t="str">
        <f t="shared" si="27"/>
        <v/>
      </c>
      <c r="B111" s="80"/>
      <c r="C111" s="23" t="str">
        <f t="shared" si="22"/>
        <v/>
      </c>
      <c r="D111" s="22"/>
      <c r="E111" s="17" t="str">
        <f t="shared" si="23"/>
        <v/>
      </c>
      <c r="F111" s="91"/>
      <c r="G111" s="91"/>
      <c r="H111" s="91"/>
      <c r="J111" s="17"/>
      <c r="K111" s="23"/>
      <c r="L111" s="23"/>
      <c r="M111" s="22"/>
      <c r="N111" s="17"/>
    </row>
    <row r="112" spans="1:14" x14ac:dyDescent="0.4">
      <c r="A112" s="80" t="str">
        <f t="shared" si="27"/>
        <v/>
      </c>
      <c r="B112" s="80"/>
      <c r="C112" s="23" t="str">
        <f t="shared" si="22"/>
        <v/>
      </c>
      <c r="D112" s="22"/>
      <c r="E112" s="17" t="str">
        <f>IF(N34="","",N34)</f>
        <v/>
      </c>
      <c r="F112" s="91"/>
      <c r="G112" s="91"/>
      <c r="H112" s="91"/>
      <c r="J112" s="17"/>
      <c r="K112" s="23"/>
      <c r="L112" s="23"/>
      <c r="M112" s="22"/>
      <c r="N112" s="17"/>
    </row>
    <row r="113" spans="1:14" x14ac:dyDescent="0.4">
      <c r="A113" s="80" t="str">
        <f t="shared" si="27"/>
        <v/>
      </c>
      <c r="B113" s="80"/>
      <c r="C113" s="23" t="str">
        <f t="shared" si="22"/>
        <v/>
      </c>
      <c r="D113" s="22"/>
      <c r="E113" s="17" t="str">
        <f t="shared" si="23"/>
        <v/>
      </c>
      <c r="F113" s="91"/>
      <c r="G113" s="91"/>
      <c r="H113" s="91"/>
      <c r="J113" s="17"/>
      <c r="K113" s="23"/>
      <c r="L113" s="23"/>
      <c r="M113" s="22"/>
      <c r="N113" s="17"/>
    </row>
    <row r="114" spans="1:14" x14ac:dyDescent="0.4">
      <c r="A114" s="80" t="str">
        <f t="shared" si="27"/>
        <v/>
      </c>
      <c r="B114" s="80"/>
      <c r="C114" s="23" t="str">
        <f t="shared" si="22"/>
        <v/>
      </c>
      <c r="D114" s="22"/>
      <c r="E114" s="17" t="str">
        <f t="shared" si="23"/>
        <v/>
      </c>
      <c r="F114" s="91"/>
      <c r="G114" s="91"/>
      <c r="H114" s="91"/>
      <c r="J114" s="17"/>
      <c r="K114" s="23"/>
      <c r="L114" s="23"/>
      <c r="M114" s="22"/>
      <c r="N114" s="17"/>
    </row>
    <row r="115" spans="1:14" x14ac:dyDescent="0.4">
      <c r="A115" s="80" t="str">
        <f t="shared" si="27"/>
        <v/>
      </c>
      <c r="B115" s="80"/>
      <c r="C115" s="23" t="str">
        <f t="shared" si="22"/>
        <v/>
      </c>
      <c r="D115" s="22"/>
      <c r="E115" s="17" t="str">
        <f t="shared" si="23"/>
        <v/>
      </c>
      <c r="F115" s="91"/>
      <c r="G115" s="91"/>
      <c r="H115" s="91"/>
      <c r="J115" s="17"/>
      <c r="K115" s="23"/>
      <c r="L115" s="23"/>
      <c r="M115" s="22"/>
      <c r="N115" s="17"/>
    </row>
    <row r="116" spans="1:14" x14ac:dyDescent="0.4">
      <c r="A116" s="80" t="str">
        <f t="shared" si="27"/>
        <v/>
      </c>
      <c r="B116" s="80"/>
      <c r="C116" s="23" t="str">
        <f t="shared" si="22"/>
        <v/>
      </c>
      <c r="D116" s="22"/>
      <c r="E116" s="17" t="str">
        <f t="shared" si="23"/>
        <v/>
      </c>
      <c r="F116" s="91"/>
      <c r="G116" s="91"/>
      <c r="H116" s="91"/>
      <c r="J116" s="17"/>
      <c r="K116" s="23"/>
      <c r="L116" s="23"/>
      <c r="M116" s="22"/>
      <c r="N116" s="17"/>
    </row>
    <row r="117" spans="1:14" x14ac:dyDescent="0.4">
      <c r="A117" s="80" t="str">
        <f t="shared" si="27"/>
        <v/>
      </c>
      <c r="B117" s="80"/>
      <c r="C117" s="23" t="str">
        <f t="shared" si="22"/>
        <v/>
      </c>
      <c r="D117" s="22"/>
      <c r="E117" s="17" t="str">
        <f t="shared" si="23"/>
        <v/>
      </c>
      <c r="F117" s="91"/>
      <c r="G117" s="91"/>
      <c r="H117" s="91"/>
      <c r="J117" s="17"/>
      <c r="K117" s="23"/>
      <c r="L117" s="23"/>
      <c r="M117" s="22"/>
      <c r="N117" s="17"/>
    </row>
    <row r="118" spans="1:14" x14ac:dyDescent="0.4">
      <c r="A118" s="80" t="str">
        <f t="shared" si="27"/>
        <v/>
      </c>
      <c r="B118" s="80"/>
      <c r="C118" s="23" t="str">
        <f t="shared" si="22"/>
        <v/>
      </c>
      <c r="D118" s="22"/>
      <c r="E118" s="17" t="str">
        <f t="shared" si="23"/>
        <v/>
      </c>
      <c r="F118" s="91"/>
      <c r="G118" s="91"/>
      <c r="H118" s="91"/>
      <c r="J118" s="17"/>
      <c r="K118" s="23"/>
      <c r="L118" s="23"/>
      <c r="M118" s="22"/>
      <c r="N118" s="17"/>
    </row>
    <row r="119" spans="1:14" x14ac:dyDescent="0.4">
      <c r="A119" s="80" t="str">
        <f t="shared" si="27"/>
        <v/>
      </c>
      <c r="B119" s="80"/>
      <c r="C119" s="23" t="str">
        <f t="shared" si="22"/>
        <v/>
      </c>
      <c r="D119" s="22"/>
      <c r="E119" s="17" t="str">
        <f t="shared" si="23"/>
        <v/>
      </c>
      <c r="F119" s="91"/>
      <c r="G119" s="91"/>
      <c r="H119" s="91"/>
      <c r="J119" s="17"/>
      <c r="K119" s="23"/>
      <c r="L119" s="23"/>
      <c r="M119" s="22"/>
      <c r="N119" s="17"/>
    </row>
    <row r="120" spans="1:14" x14ac:dyDescent="0.4">
      <c r="A120" s="80" t="str">
        <f t="shared" si="27"/>
        <v/>
      </c>
      <c r="B120" s="80"/>
      <c r="C120" s="23" t="str">
        <f t="shared" si="22"/>
        <v/>
      </c>
      <c r="D120" s="22"/>
      <c r="E120" s="17" t="str">
        <f t="shared" si="23"/>
        <v/>
      </c>
      <c r="F120" s="91"/>
      <c r="G120" s="91"/>
      <c r="H120" s="91"/>
      <c r="J120" s="17"/>
      <c r="K120" s="23"/>
      <c r="L120" s="23"/>
      <c r="M120" s="22"/>
      <c r="N120" s="17"/>
    </row>
    <row r="121" spans="1:14" hidden="1" x14ac:dyDescent="0.4">
      <c r="A121" s="80"/>
      <c r="B121" s="80"/>
      <c r="C121" s="23"/>
      <c r="D121" s="22"/>
      <c r="E121" s="17"/>
      <c r="F121" s="91"/>
      <c r="G121" s="91"/>
      <c r="H121" s="91"/>
      <c r="J121" s="17"/>
      <c r="K121" s="23"/>
      <c r="L121" s="23"/>
      <c r="M121" s="22"/>
      <c r="N121" s="17"/>
    </row>
    <row r="122" spans="1:14" hidden="1" x14ac:dyDescent="0.4">
      <c r="A122" s="80"/>
      <c r="B122" s="80"/>
      <c r="C122" s="23"/>
      <c r="D122" s="22"/>
      <c r="E122" s="17"/>
      <c r="F122" s="91"/>
      <c r="G122" s="91"/>
      <c r="H122" s="91"/>
      <c r="J122" s="17"/>
      <c r="K122" s="23"/>
      <c r="L122" s="23"/>
      <c r="M122" s="22"/>
      <c r="N122" s="17"/>
    </row>
    <row r="123" spans="1:14" hidden="1" x14ac:dyDescent="0.4">
      <c r="A123" s="80"/>
      <c r="B123" s="80"/>
      <c r="E123" s="16"/>
      <c r="F123" s="91"/>
      <c r="G123" s="91"/>
      <c r="H123" s="91"/>
      <c r="N123" s="17"/>
    </row>
  </sheetData>
  <sheetProtection sheet="1" objects="1" scenarios="1"/>
  <mergeCells count="149">
    <mergeCell ref="A2:B2"/>
    <mergeCell ref="C48:C49"/>
    <mergeCell ref="A48:B49"/>
    <mergeCell ref="F121:H121"/>
    <mergeCell ref="F122:H122"/>
    <mergeCell ref="F123:H123"/>
    <mergeCell ref="F49:H49"/>
    <mergeCell ref="A3:B3"/>
    <mergeCell ref="F116:H116"/>
    <mergeCell ref="F117:H117"/>
    <mergeCell ref="F118:H118"/>
    <mergeCell ref="F119:H119"/>
    <mergeCell ref="F120:H120"/>
    <mergeCell ref="F111:H111"/>
    <mergeCell ref="F112:H112"/>
    <mergeCell ref="F113:H113"/>
    <mergeCell ref="F114:H114"/>
    <mergeCell ref="F115:H115"/>
    <mergeCell ref="F105:H105"/>
    <mergeCell ref="F106:H106"/>
    <mergeCell ref="F108:H108"/>
    <mergeCell ref="F109:H109"/>
    <mergeCell ref="F110:H110"/>
    <mergeCell ref="F98:H98"/>
    <mergeCell ref="F99:H99"/>
    <mergeCell ref="F100:H100"/>
    <mergeCell ref="F102:H102"/>
    <mergeCell ref="F103:H103"/>
    <mergeCell ref="F92:H92"/>
    <mergeCell ref="F93:H93"/>
    <mergeCell ref="F94:H94"/>
    <mergeCell ref="F96:H96"/>
    <mergeCell ref="F97:H97"/>
    <mergeCell ref="F86:H86"/>
    <mergeCell ref="F87:H87"/>
    <mergeCell ref="F88:H88"/>
    <mergeCell ref="F89:H89"/>
    <mergeCell ref="F90:H90"/>
    <mergeCell ref="F78:H78"/>
    <mergeCell ref="F79:H79"/>
    <mergeCell ref="F80:H80"/>
    <mergeCell ref="F83:H83"/>
    <mergeCell ref="F84:H84"/>
    <mergeCell ref="F72:H72"/>
    <mergeCell ref="F73:H73"/>
    <mergeCell ref="F74:H74"/>
    <mergeCell ref="F76:H76"/>
    <mergeCell ref="F77:H77"/>
    <mergeCell ref="F67:H67"/>
    <mergeCell ref="F68:H68"/>
    <mergeCell ref="F69:H69"/>
    <mergeCell ref="F70:H70"/>
    <mergeCell ref="F71:H71"/>
    <mergeCell ref="F61:H61"/>
    <mergeCell ref="F62:H62"/>
    <mergeCell ref="F63:H63"/>
    <mergeCell ref="F65:H65"/>
    <mergeCell ref="F66:H66"/>
    <mergeCell ref="F56:H56"/>
    <mergeCell ref="F57:H57"/>
    <mergeCell ref="F58:H58"/>
    <mergeCell ref="F59:H59"/>
    <mergeCell ref="F60:H60"/>
    <mergeCell ref="F50:H50"/>
    <mergeCell ref="F51:H51"/>
    <mergeCell ref="F52:H52"/>
    <mergeCell ref="F54:H54"/>
    <mergeCell ref="F55:H55"/>
    <mergeCell ref="A119:B119"/>
    <mergeCell ref="A120:B120"/>
    <mergeCell ref="A121:B121"/>
    <mergeCell ref="A122:B122"/>
    <mergeCell ref="A66:B66"/>
    <mergeCell ref="A67:B67"/>
    <mergeCell ref="A68:B68"/>
    <mergeCell ref="A69:B69"/>
    <mergeCell ref="A70:B70"/>
    <mergeCell ref="A71:B71"/>
    <mergeCell ref="A72:B72"/>
    <mergeCell ref="A73:B73"/>
    <mergeCell ref="A74:B74"/>
    <mergeCell ref="A75:B75"/>
    <mergeCell ref="A76:B76"/>
    <mergeCell ref="A77:B77"/>
    <mergeCell ref="A78:B78"/>
    <mergeCell ref="A79:B79"/>
    <mergeCell ref="A80:B80"/>
    <mergeCell ref="A123:B123"/>
    <mergeCell ref="A1:B1"/>
    <mergeCell ref="D1:E1"/>
    <mergeCell ref="A47:B47"/>
    <mergeCell ref="A46:H46"/>
    <mergeCell ref="A45:H45"/>
    <mergeCell ref="A44:H44"/>
    <mergeCell ref="F48:H48"/>
    <mergeCell ref="A50:B50"/>
    <mergeCell ref="A51:B51"/>
    <mergeCell ref="A52:B52"/>
    <mergeCell ref="A53:B53"/>
    <mergeCell ref="A54:B54"/>
    <mergeCell ref="A55:B55"/>
    <mergeCell ref="A56:B56"/>
    <mergeCell ref="A57:B57"/>
    <mergeCell ref="A58:B58"/>
    <mergeCell ref="A59:B59"/>
    <mergeCell ref="A60:B60"/>
    <mergeCell ref="A61:B61"/>
    <mergeCell ref="A62:B62"/>
    <mergeCell ref="A63:B63"/>
    <mergeCell ref="A64:B64"/>
    <mergeCell ref="A65:B65"/>
    <mergeCell ref="A81:B81"/>
    <mergeCell ref="A82:B82"/>
    <mergeCell ref="A83:B83"/>
    <mergeCell ref="A84:B84"/>
    <mergeCell ref="A85:B85"/>
    <mergeCell ref="A86:B86"/>
    <mergeCell ref="A87:B87"/>
    <mergeCell ref="A88:B88"/>
    <mergeCell ref="A89:B89"/>
    <mergeCell ref="A90:B90"/>
    <mergeCell ref="A91:B91"/>
    <mergeCell ref="A92:B92"/>
    <mergeCell ref="A93:B93"/>
    <mergeCell ref="A94:B94"/>
    <mergeCell ref="A95:B95"/>
    <mergeCell ref="A96:B96"/>
    <mergeCell ref="A97:B97"/>
    <mergeCell ref="A98:B98"/>
    <mergeCell ref="A99:B99"/>
    <mergeCell ref="A100:B100"/>
    <mergeCell ref="A101:B101"/>
    <mergeCell ref="A102:B102"/>
    <mergeCell ref="A103:B103"/>
    <mergeCell ref="A104:B104"/>
    <mergeCell ref="A105:B105"/>
    <mergeCell ref="A106:B106"/>
    <mergeCell ref="A107:B107"/>
    <mergeCell ref="A108:B108"/>
    <mergeCell ref="A109:B109"/>
    <mergeCell ref="A115:B115"/>
    <mergeCell ref="A116:B116"/>
    <mergeCell ref="A117:B117"/>
    <mergeCell ref="A118:B118"/>
    <mergeCell ref="A110:B110"/>
    <mergeCell ref="A111:B111"/>
    <mergeCell ref="A112:B112"/>
    <mergeCell ref="A113:B113"/>
    <mergeCell ref="A114:B114"/>
  </mergeCells>
  <conditionalFormatting sqref="C1">
    <cfRule type="containsText" dxfId="3" priority="4" operator="containsText" text="Please Select Tax">
      <formula>NOT(ISERROR(SEARCH("Please Select Tax",C1)))</formula>
    </cfRule>
  </conditionalFormatting>
  <conditionalFormatting sqref="F42">
    <cfRule type="containsText" dxfId="2" priority="3" operator="containsText" text=" -SELECT">
      <formula>NOT(ISERROR(SEARCH(" -SELECT",F42)))</formula>
    </cfRule>
  </conditionalFormatting>
  <conditionalFormatting sqref="F52">
    <cfRule type="expression" dxfId="1" priority="2">
      <formula>"if($E$51="""</formula>
    </cfRule>
  </conditionalFormatting>
  <conditionalFormatting sqref="C2">
    <cfRule type="containsText" dxfId="0" priority="1" operator="containsText" text=" -SELECT">
      <formula>NOT(ISERROR(SEARCH(" -SELECT",C2)))</formula>
    </cfRule>
  </conditionalFormatting>
  <dataValidations count="1">
    <dataValidation allowBlank="1" showInputMessage="1" sqref="F42" xr:uid="{C80BC040-616C-4A6C-A67C-783CB06DA199}"/>
  </dataValidations>
  <pageMargins left="0.7" right="0.7" top="0.75" bottom="0.75" header="0.3" footer="0.3"/>
  <pageSetup orientation="portrait" horizontalDpi="203" verticalDpi="98" r:id="rId1"/>
  <ignoredErrors>
    <ignoredError sqref="E83:E85 E100:E104 E86:E99 E105:E120" unlockedFormula="1"/>
    <ignoredError sqref="A39" formula="1"/>
  </ignoredErrors>
  <extLst>
    <ext xmlns:x14="http://schemas.microsoft.com/office/spreadsheetml/2009/9/main" uri="{CCE6A557-97BC-4b89-ADB6-D9C93CAAB3DF}">
      <x14:dataValidations xmlns:xm="http://schemas.microsoft.com/office/excel/2006/main" count="11">
        <x14:dataValidation type="list" allowBlank="1" showInputMessage="1" showErrorMessage="1" xr:uid="{9161117C-E5D5-4701-B2AE-C8FBA48868BE}">
          <x14:formula1>
            <xm:f>Lists!$D$1</xm:f>
          </x14:formula1>
          <xm:sqref>N5:N6</xm:sqref>
        </x14:dataValidation>
        <x14:dataValidation type="list" allowBlank="1" showInputMessage="1" showErrorMessage="1" xr:uid="{203A86A6-532B-4358-B8FA-BDFCC714D51F}">
          <x14:formula1>
            <xm:f>Lists!$G$1:$G$5</xm:f>
          </x14:formula1>
          <xm:sqref>N8:N12</xm:sqref>
        </x14:dataValidation>
        <x14:dataValidation type="list" allowBlank="1" showInputMessage="1" showErrorMessage="1" xr:uid="{935AC388-97BC-4266-A402-637DA2FD19AE}">
          <x14:formula1>
            <xm:f>Lists!$S$1:$S$6</xm:f>
          </x14:formula1>
          <xm:sqref>E9:E18</xm:sqref>
        </x14:dataValidation>
        <x14:dataValidation type="list" allowBlank="1" showInputMessage="1" showErrorMessage="1" xr:uid="{0B3A9D81-55E5-426E-AA9E-7821F75EF400}">
          <x14:formula1>
            <xm:f>Lists!$P$1:$P$7</xm:f>
          </x14:formula1>
          <xm:sqref>E20:E29 E31:E35</xm:sqref>
        </x14:dataValidation>
        <x14:dataValidation type="list" allowBlank="1" showInputMessage="1" showErrorMessage="1" xr:uid="{C5C8FB0A-9D35-4268-8165-63C2544E1D9F}">
          <x14:formula1>
            <xm:f>Lists!$V$1:$V$2</xm:f>
          </x14:formula1>
          <xm:sqref>E5:E7</xm:sqref>
        </x14:dataValidation>
        <x14:dataValidation type="list" allowBlank="1" showInputMessage="1" promptTitle="Please Select" prompt="Tax Exempt: SBUH, SBSH, ELIH, MHL, CPMP_x000a__x000a_Tax: SBAS" xr:uid="{A8B9496A-0B9A-4E50-A3AB-306A6FBE154F}">
          <x14:formula1>
            <xm:f>Lists!$AB$1:$AB$3</xm:f>
          </x14:formula1>
          <xm:sqref>C2</xm:sqref>
        </x14:dataValidation>
        <x14:dataValidation type="list" allowBlank="1" showInputMessage="1" showErrorMessage="1" xr:uid="{052CBC2E-A024-4F03-BC5E-1F63DD5D0A3B}">
          <x14:formula1>
            <xm:f>Lists!$AJ$1</xm:f>
          </x14:formula1>
          <xm:sqref>N24:N25</xm:sqref>
        </x14:dataValidation>
        <x14:dataValidation type="list" allowBlank="1" showInputMessage="1" showErrorMessage="1" xr:uid="{FFEBB737-D0CF-4B1E-8112-19A2A0D59703}">
          <x14:formula1>
            <xm:f>Lists!$AG$1:$AG$2</xm:f>
          </x14:formula1>
          <xm:sqref>N27:N28</xm:sqref>
        </x14:dataValidation>
        <x14:dataValidation type="list" allowBlank="1" showInputMessage="1" showErrorMessage="1" xr:uid="{14CAC3AD-FF72-477B-8290-A3AA42DA6632}">
          <x14:formula1>
            <xm:f>Lists!$A$1:$A$4</xm:f>
          </x14:formula1>
          <xm:sqref>N30:N42</xm:sqref>
        </x14:dataValidation>
        <x14:dataValidation type="list" allowBlank="1" showInputMessage="1" showErrorMessage="1" xr:uid="{DC3E6BC2-C4E5-4A1C-AAF1-73F75980CD68}">
          <x14:formula1>
            <xm:f>Lists!$M$1:$M$9</xm:f>
          </x14:formula1>
          <xm:sqref>N18:N22</xm:sqref>
        </x14:dataValidation>
        <x14:dataValidation type="list" allowBlank="1" showInputMessage="1" showErrorMessage="1" xr:uid="{6AE0FA9C-1F79-4B87-8365-72757CCC78ED}">
          <x14:formula1>
            <xm:f>Lists!$J$1:$J$2</xm:f>
          </x14:formula1>
          <xm:sqref>N14:N16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0AA0F6-9F71-4926-B8FA-FC65B89F815F}">
  <sheetPr codeName="Sheet3"/>
  <dimension ref="A1:AL201"/>
  <sheetViews>
    <sheetView workbookViewId="0">
      <selection activeCell="V1" sqref="V1"/>
    </sheetView>
  </sheetViews>
  <sheetFormatPr defaultColWidth="9.15234375" defaultRowHeight="14.6" zeroHeight="1" x14ac:dyDescent="0.4"/>
  <cols>
    <col min="1" max="1" width="25.15234375" bestFit="1" customWidth="1"/>
    <col min="3" max="3" width="1.15234375" style="10" customWidth="1"/>
    <col min="4" max="4" width="25.15234375" bestFit="1" customWidth="1"/>
    <col min="6" max="6" width="1.15234375" style="10" customWidth="1"/>
    <col min="7" max="7" width="21.69140625" bestFit="1" customWidth="1"/>
    <col min="9" max="9" width="1.15234375" style="10" customWidth="1"/>
    <col min="10" max="10" width="21.15234375" bestFit="1" customWidth="1"/>
    <col min="12" max="12" width="1.15234375" style="10" customWidth="1"/>
    <col min="13" max="13" width="39.15234375" bestFit="1" customWidth="1"/>
    <col min="15" max="15" width="1.15234375" style="10" customWidth="1"/>
    <col min="16" max="16" width="30.765625" bestFit="1" customWidth="1"/>
    <col min="17" max="17" width="9.15234375" style="1" customWidth="1"/>
    <col min="18" max="18" width="1.15234375" style="10" customWidth="1"/>
    <col min="19" max="19" width="38.15234375" bestFit="1" customWidth="1"/>
    <col min="20" max="20" width="9.15234375" style="1"/>
    <col min="21" max="21" width="1.15234375" style="10" customWidth="1"/>
    <col min="22" max="22" width="14.69140625" bestFit="1" customWidth="1"/>
    <col min="23" max="23" width="9.15234375" style="1"/>
    <col min="24" max="24" width="1.15234375" style="10" customWidth="1"/>
    <col min="25" max="25" width="25.765625" bestFit="1" customWidth="1"/>
    <col min="26" max="26" width="9.15234375" style="1"/>
    <col min="27" max="27" width="1.15234375" style="10" customWidth="1"/>
    <col min="29" max="29" width="1.15234375" style="10" customWidth="1"/>
    <col min="30" max="30" width="21.765625" bestFit="1" customWidth="1"/>
    <col min="31" max="31" width="9.15234375" style="1"/>
    <col min="32" max="32" width="1.15234375" style="10" customWidth="1"/>
    <col min="33" max="33" width="25.4609375" bestFit="1" customWidth="1"/>
    <col min="35" max="35" width="1.15234375" style="10" customWidth="1"/>
    <col min="36" max="36" width="15.3046875" bestFit="1" customWidth="1"/>
    <col min="38" max="38" width="1.15234375" style="10" customWidth="1"/>
  </cols>
  <sheetData>
    <row r="1" spans="1:37" x14ac:dyDescent="0.4">
      <c r="A1" t="s">
        <v>44</v>
      </c>
      <c r="B1" s="1">
        <v>299.99</v>
      </c>
      <c r="D1" t="s">
        <v>9</v>
      </c>
      <c r="E1" s="1">
        <v>615</v>
      </c>
      <c r="G1" t="s">
        <v>12</v>
      </c>
      <c r="H1" s="1">
        <v>1136</v>
      </c>
      <c r="J1" t="s">
        <v>15</v>
      </c>
      <c r="K1" s="1">
        <v>182</v>
      </c>
      <c r="M1" t="s">
        <v>26</v>
      </c>
      <c r="N1" s="1">
        <v>664</v>
      </c>
      <c r="P1" t="s">
        <v>18</v>
      </c>
      <c r="Q1" s="1">
        <v>266</v>
      </c>
      <c r="S1" t="s">
        <v>50</v>
      </c>
      <c r="T1" s="1">
        <v>350</v>
      </c>
      <c r="V1" t="s">
        <v>47</v>
      </c>
      <c r="W1" s="1">
        <v>200</v>
      </c>
      <c r="Y1" t="s">
        <v>36</v>
      </c>
      <c r="Z1" s="1">
        <v>9.99</v>
      </c>
      <c r="AB1" t="s">
        <v>41</v>
      </c>
      <c r="AD1" s="100" t="s">
        <v>65</v>
      </c>
      <c r="AE1" s="1">
        <v>5</v>
      </c>
      <c r="AG1" t="s">
        <v>80</v>
      </c>
      <c r="AH1" s="1">
        <v>600</v>
      </c>
      <c r="AJ1" t="s">
        <v>18</v>
      </c>
      <c r="AK1" s="1">
        <v>266</v>
      </c>
    </row>
    <row r="2" spans="1:37" x14ac:dyDescent="0.4">
      <c r="A2" t="s">
        <v>19</v>
      </c>
      <c r="B2" s="1">
        <v>881</v>
      </c>
      <c r="E2" s="1"/>
      <c r="G2" t="s">
        <v>11</v>
      </c>
      <c r="H2" s="1">
        <v>892</v>
      </c>
      <c r="J2" t="s">
        <v>16</v>
      </c>
      <c r="K2" s="1">
        <v>235</v>
      </c>
      <c r="M2" t="s">
        <v>20</v>
      </c>
      <c r="N2" s="1">
        <v>413</v>
      </c>
      <c r="P2" t="s">
        <v>30</v>
      </c>
      <c r="Q2" s="1">
        <v>6125</v>
      </c>
      <c r="S2" t="s">
        <v>55</v>
      </c>
      <c r="T2" s="1">
        <v>799.99</v>
      </c>
      <c r="V2" t="s">
        <v>37</v>
      </c>
      <c r="W2" s="1">
        <v>200</v>
      </c>
      <c r="Y2" t="s">
        <v>35</v>
      </c>
      <c r="Z2" s="1">
        <v>100</v>
      </c>
      <c r="AB2" t="s">
        <v>39</v>
      </c>
      <c r="AD2" s="100" t="s">
        <v>66</v>
      </c>
      <c r="AE2" s="1">
        <v>7</v>
      </c>
      <c r="AG2" t="s">
        <v>81</v>
      </c>
      <c r="AH2" s="1">
        <v>500</v>
      </c>
      <c r="AK2" s="1"/>
    </row>
    <row r="3" spans="1:37" x14ac:dyDescent="0.4">
      <c r="A3" t="s">
        <v>17</v>
      </c>
      <c r="B3" s="1">
        <v>882</v>
      </c>
      <c r="E3" s="1"/>
      <c r="G3" t="s">
        <v>10</v>
      </c>
      <c r="H3" s="1">
        <v>706</v>
      </c>
      <c r="M3" t="s">
        <v>23</v>
      </c>
      <c r="N3" s="1">
        <v>389</v>
      </c>
      <c r="P3" t="s">
        <v>76</v>
      </c>
      <c r="Q3" s="1">
        <v>650</v>
      </c>
      <c r="S3" t="s">
        <v>54</v>
      </c>
      <c r="T3" s="1">
        <v>1199.99</v>
      </c>
      <c r="AB3" t="s">
        <v>40</v>
      </c>
      <c r="AH3" s="1"/>
      <c r="AK3" s="1"/>
    </row>
    <row r="4" spans="1:37" x14ac:dyDescent="0.4">
      <c r="A4" t="s">
        <v>29</v>
      </c>
      <c r="B4" s="1">
        <v>270</v>
      </c>
      <c r="E4" s="1"/>
      <c r="G4" t="s">
        <v>14</v>
      </c>
      <c r="H4" s="1">
        <v>1131</v>
      </c>
      <c r="M4" t="s">
        <v>25</v>
      </c>
      <c r="N4" s="1">
        <v>365</v>
      </c>
      <c r="P4" t="s">
        <v>34</v>
      </c>
      <c r="Q4" s="1">
        <v>275</v>
      </c>
      <c r="S4" t="s">
        <v>59</v>
      </c>
      <c r="T4" s="1">
        <v>149.99</v>
      </c>
      <c r="AH4" s="1"/>
      <c r="AK4" s="1"/>
    </row>
    <row r="5" spans="1:37" x14ac:dyDescent="0.4">
      <c r="B5" s="1"/>
      <c r="E5" s="1"/>
      <c r="G5" t="s">
        <v>13</v>
      </c>
      <c r="H5" s="1">
        <v>1360</v>
      </c>
      <c r="M5" t="s">
        <v>22</v>
      </c>
      <c r="N5" s="1">
        <v>459</v>
      </c>
      <c r="P5" t="s">
        <v>53</v>
      </c>
      <c r="Q5" s="1">
        <v>450</v>
      </c>
      <c r="S5" t="s">
        <v>31</v>
      </c>
      <c r="T5" s="1">
        <v>1610</v>
      </c>
      <c r="AH5" s="1"/>
      <c r="AK5" s="1"/>
    </row>
    <row r="6" spans="1:37" x14ac:dyDescent="0.4">
      <c r="B6" s="1"/>
      <c r="E6" s="1"/>
      <c r="H6" s="1"/>
      <c r="M6" t="s">
        <v>21</v>
      </c>
      <c r="N6" s="1">
        <v>1036</v>
      </c>
      <c r="P6" t="s">
        <v>56</v>
      </c>
      <c r="Q6" s="1">
        <v>8.5</v>
      </c>
      <c r="S6" t="s">
        <v>32</v>
      </c>
      <c r="AH6" s="1"/>
      <c r="AK6" s="1"/>
    </row>
    <row r="7" spans="1:37" x14ac:dyDescent="0.4">
      <c r="M7" t="s">
        <v>24</v>
      </c>
      <c r="N7" s="1">
        <v>640</v>
      </c>
      <c r="P7" t="s">
        <v>33</v>
      </c>
      <c r="Q7" s="1">
        <v>2300</v>
      </c>
      <c r="S7" t="s">
        <v>67</v>
      </c>
      <c r="T7" s="1">
        <v>260</v>
      </c>
    </row>
    <row r="8" spans="1:37" x14ac:dyDescent="0.4">
      <c r="M8" t="s">
        <v>27</v>
      </c>
      <c r="N8" s="1"/>
      <c r="P8" t="s">
        <v>77</v>
      </c>
      <c r="Q8" s="1">
        <v>100</v>
      </c>
    </row>
    <row r="9" spans="1:37" x14ac:dyDescent="0.4">
      <c r="M9" t="s">
        <v>28</v>
      </c>
      <c r="N9" s="1"/>
    </row>
    <row r="10" spans="1:37" x14ac:dyDescent="0.4"/>
    <row r="11" spans="1:37" x14ac:dyDescent="0.4"/>
    <row r="12" spans="1:37" x14ac:dyDescent="0.4"/>
    <row r="13" spans="1:37" x14ac:dyDescent="0.4"/>
    <row r="14" spans="1:37" x14ac:dyDescent="0.4"/>
    <row r="15" spans="1:37" x14ac:dyDescent="0.4"/>
    <row r="16" spans="1:37" x14ac:dyDescent="0.4"/>
    <row r="17" x14ac:dyDescent="0.4"/>
    <row r="18" x14ac:dyDescent="0.4"/>
    <row r="19" x14ac:dyDescent="0.4"/>
    <row r="20" x14ac:dyDescent="0.4"/>
    <row r="21" x14ac:dyDescent="0.4"/>
    <row r="22" x14ac:dyDescent="0.4"/>
    <row r="23" x14ac:dyDescent="0.4"/>
    <row r="24" x14ac:dyDescent="0.4"/>
    <row r="25" x14ac:dyDescent="0.4"/>
    <row r="26" x14ac:dyDescent="0.4"/>
    <row r="27" x14ac:dyDescent="0.4"/>
    <row r="28" x14ac:dyDescent="0.4"/>
    <row r="29" x14ac:dyDescent="0.4"/>
    <row r="30" x14ac:dyDescent="0.4"/>
    <row r="31" x14ac:dyDescent="0.4"/>
    <row r="32" x14ac:dyDescent="0.4"/>
    <row r="33" x14ac:dyDescent="0.4"/>
    <row r="34" x14ac:dyDescent="0.4"/>
    <row r="35" x14ac:dyDescent="0.4"/>
    <row r="36" x14ac:dyDescent="0.4"/>
    <row r="37" x14ac:dyDescent="0.4"/>
    <row r="38" x14ac:dyDescent="0.4"/>
    <row r="39" x14ac:dyDescent="0.4"/>
    <row r="40" x14ac:dyDescent="0.4"/>
    <row r="41" x14ac:dyDescent="0.4"/>
    <row r="42" x14ac:dyDescent="0.4"/>
    <row r="43" x14ac:dyDescent="0.4"/>
    <row r="44" x14ac:dyDescent="0.4"/>
    <row r="45" x14ac:dyDescent="0.4"/>
    <row r="46" x14ac:dyDescent="0.4"/>
    <row r="47" x14ac:dyDescent="0.4"/>
    <row r="48" x14ac:dyDescent="0.4"/>
    <row r="49" x14ac:dyDescent="0.4"/>
    <row r="50" x14ac:dyDescent="0.4"/>
    <row r="51" x14ac:dyDescent="0.4"/>
    <row r="52" x14ac:dyDescent="0.4"/>
    <row r="53" x14ac:dyDescent="0.4"/>
    <row r="54" x14ac:dyDescent="0.4"/>
    <row r="55" x14ac:dyDescent="0.4"/>
    <row r="56" x14ac:dyDescent="0.4"/>
    <row r="57" x14ac:dyDescent="0.4"/>
    <row r="58" x14ac:dyDescent="0.4"/>
    <row r="59" x14ac:dyDescent="0.4"/>
    <row r="60" x14ac:dyDescent="0.4"/>
    <row r="61" x14ac:dyDescent="0.4"/>
    <row r="62" x14ac:dyDescent="0.4"/>
    <row r="63" x14ac:dyDescent="0.4"/>
    <row r="64" x14ac:dyDescent="0.4"/>
    <row r="65" x14ac:dyDescent="0.4"/>
    <row r="66" x14ac:dyDescent="0.4"/>
    <row r="67" x14ac:dyDescent="0.4"/>
    <row r="68" x14ac:dyDescent="0.4"/>
    <row r="69" x14ac:dyDescent="0.4"/>
    <row r="70" x14ac:dyDescent="0.4"/>
    <row r="71" x14ac:dyDescent="0.4"/>
    <row r="72" x14ac:dyDescent="0.4"/>
    <row r="73" x14ac:dyDescent="0.4"/>
    <row r="74" x14ac:dyDescent="0.4"/>
    <row r="75" x14ac:dyDescent="0.4"/>
    <row r="76" x14ac:dyDescent="0.4"/>
    <row r="77" x14ac:dyDescent="0.4"/>
    <row r="78" x14ac:dyDescent="0.4"/>
    <row r="79" x14ac:dyDescent="0.4"/>
    <row r="80" x14ac:dyDescent="0.4"/>
    <row r="81" x14ac:dyDescent="0.4"/>
    <row r="82" x14ac:dyDescent="0.4"/>
    <row r="83" x14ac:dyDescent="0.4"/>
    <row r="84" x14ac:dyDescent="0.4"/>
    <row r="85" x14ac:dyDescent="0.4"/>
    <row r="86" x14ac:dyDescent="0.4"/>
    <row r="87" x14ac:dyDescent="0.4"/>
    <row r="88" x14ac:dyDescent="0.4"/>
    <row r="89" x14ac:dyDescent="0.4"/>
    <row r="90" x14ac:dyDescent="0.4"/>
    <row r="91" x14ac:dyDescent="0.4"/>
    <row r="92" x14ac:dyDescent="0.4"/>
    <row r="93" x14ac:dyDescent="0.4"/>
    <row r="94" x14ac:dyDescent="0.4"/>
    <row r="95" x14ac:dyDescent="0.4"/>
    <row r="96" x14ac:dyDescent="0.4"/>
    <row r="97" x14ac:dyDescent="0.4"/>
    <row r="98" x14ac:dyDescent="0.4"/>
    <row r="99" x14ac:dyDescent="0.4"/>
    <row r="100" x14ac:dyDescent="0.4"/>
    <row r="101" x14ac:dyDescent="0.4"/>
    <row r="102" x14ac:dyDescent="0.4"/>
    <row r="103" x14ac:dyDescent="0.4"/>
    <row r="104" x14ac:dyDescent="0.4"/>
    <row r="105" x14ac:dyDescent="0.4"/>
    <row r="106" x14ac:dyDescent="0.4"/>
    <row r="107" x14ac:dyDescent="0.4"/>
    <row r="108" x14ac:dyDescent="0.4"/>
    <row r="109" x14ac:dyDescent="0.4"/>
    <row r="110" x14ac:dyDescent="0.4"/>
    <row r="111" x14ac:dyDescent="0.4"/>
    <row r="112" x14ac:dyDescent="0.4"/>
    <row r="113" x14ac:dyDescent="0.4"/>
    <row r="114" x14ac:dyDescent="0.4"/>
    <row r="115" x14ac:dyDescent="0.4"/>
    <row r="116" x14ac:dyDescent="0.4"/>
    <row r="117" x14ac:dyDescent="0.4"/>
    <row r="118" x14ac:dyDescent="0.4"/>
    <row r="119" x14ac:dyDescent="0.4"/>
    <row r="120" x14ac:dyDescent="0.4"/>
    <row r="121" x14ac:dyDescent="0.4"/>
    <row r="122" x14ac:dyDescent="0.4"/>
    <row r="123" x14ac:dyDescent="0.4"/>
    <row r="124" x14ac:dyDescent="0.4"/>
    <row r="125" x14ac:dyDescent="0.4"/>
    <row r="126" x14ac:dyDescent="0.4"/>
    <row r="127" x14ac:dyDescent="0.4"/>
    <row r="128" x14ac:dyDescent="0.4"/>
    <row r="129" x14ac:dyDescent="0.4"/>
    <row r="130" x14ac:dyDescent="0.4"/>
    <row r="131" x14ac:dyDescent="0.4"/>
    <row r="132" x14ac:dyDescent="0.4"/>
    <row r="133" x14ac:dyDescent="0.4"/>
    <row r="134" x14ac:dyDescent="0.4"/>
    <row r="135" x14ac:dyDescent="0.4"/>
    <row r="136" x14ac:dyDescent="0.4"/>
    <row r="137" x14ac:dyDescent="0.4"/>
    <row r="138" x14ac:dyDescent="0.4"/>
    <row r="139" x14ac:dyDescent="0.4"/>
    <row r="140" x14ac:dyDescent="0.4"/>
    <row r="141" x14ac:dyDescent="0.4"/>
    <row r="142" x14ac:dyDescent="0.4"/>
    <row r="143" x14ac:dyDescent="0.4"/>
    <row r="144" x14ac:dyDescent="0.4"/>
    <row r="145" x14ac:dyDescent="0.4"/>
    <row r="146" x14ac:dyDescent="0.4"/>
    <row r="147" x14ac:dyDescent="0.4"/>
    <row r="148" x14ac:dyDescent="0.4"/>
    <row r="149" x14ac:dyDescent="0.4"/>
    <row r="150" x14ac:dyDescent="0.4"/>
    <row r="151" x14ac:dyDescent="0.4"/>
    <row r="152" x14ac:dyDescent="0.4"/>
    <row r="153" x14ac:dyDescent="0.4"/>
    <row r="154" x14ac:dyDescent="0.4"/>
    <row r="155" x14ac:dyDescent="0.4"/>
    <row r="156" x14ac:dyDescent="0.4"/>
    <row r="157" x14ac:dyDescent="0.4"/>
    <row r="158" x14ac:dyDescent="0.4"/>
    <row r="159" x14ac:dyDescent="0.4"/>
    <row r="160" x14ac:dyDescent="0.4"/>
    <row r="161" x14ac:dyDescent="0.4"/>
    <row r="162" x14ac:dyDescent="0.4"/>
    <row r="163" x14ac:dyDescent="0.4"/>
    <row r="164" x14ac:dyDescent="0.4"/>
    <row r="165" x14ac:dyDescent="0.4"/>
    <row r="166" x14ac:dyDescent="0.4"/>
    <row r="167" x14ac:dyDescent="0.4"/>
    <row r="168" x14ac:dyDescent="0.4"/>
    <row r="169" x14ac:dyDescent="0.4"/>
    <row r="170" x14ac:dyDescent="0.4"/>
    <row r="171" x14ac:dyDescent="0.4"/>
    <row r="172" x14ac:dyDescent="0.4"/>
    <row r="173" x14ac:dyDescent="0.4"/>
    <row r="174" x14ac:dyDescent="0.4"/>
    <row r="175" x14ac:dyDescent="0.4"/>
    <row r="176" x14ac:dyDescent="0.4"/>
    <row r="177" x14ac:dyDescent="0.4"/>
    <row r="178" x14ac:dyDescent="0.4"/>
    <row r="179" x14ac:dyDescent="0.4"/>
    <row r="180" x14ac:dyDescent="0.4"/>
    <row r="181" x14ac:dyDescent="0.4"/>
    <row r="182" x14ac:dyDescent="0.4"/>
    <row r="183" x14ac:dyDescent="0.4"/>
    <row r="184" x14ac:dyDescent="0.4"/>
    <row r="185" x14ac:dyDescent="0.4"/>
    <row r="186" x14ac:dyDescent="0.4"/>
    <row r="187" x14ac:dyDescent="0.4"/>
    <row r="188" x14ac:dyDescent="0.4"/>
    <row r="189" x14ac:dyDescent="0.4"/>
    <row r="190" x14ac:dyDescent="0.4"/>
    <row r="191" x14ac:dyDescent="0.4"/>
    <row r="192" x14ac:dyDescent="0.4"/>
    <row r="193" x14ac:dyDescent="0.4"/>
    <row r="194" x14ac:dyDescent="0.4"/>
    <row r="195" x14ac:dyDescent="0.4"/>
    <row r="196" x14ac:dyDescent="0.4"/>
    <row r="197" x14ac:dyDescent="0.4"/>
    <row r="198" x14ac:dyDescent="0.4"/>
    <row r="199" x14ac:dyDescent="0.4"/>
    <row r="200" x14ac:dyDescent="0.4"/>
    <row r="201" x14ac:dyDescent="0.4"/>
  </sheetData>
  <sortState xmlns:xlrd2="http://schemas.microsoft.com/office/spreadsheetml/2017/richdata2" ref="A1:B201">
    <sortCondition ref="A1:A202"/>
  </sortState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E1400DD7A7E26479176051FDC387817" ma:contentTypeVersion="2" ma:contentTypeDescription="Create a new document." ma:contentTypeScope="" ma:versionID="ea08034abf78513675f4b768430c311b">
  <xsd:schema xmlns:xsd="http://www.w3.org/2001/XMLSchema" xmlns:xs="http://www.w3.org/2001/XMLSchema" xmlns:p="http://schemas.microsoft.com/office/2006/metadata/properties" xmlns:ns2="31ed41d4-7c71-4f5b-bf6d-26600b838cf2" targetNamespace="http://schemas.microsoft.com/office/2006/metadata/properties" ma:root="true" ma:fieldsID="52b7eab0ca378bae1107fc82000a1fb5" ns2:_="">
    <xsd:import namespace="31ed41d4-7c71-4f5b-bf6d-26600b838cf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ed41d4-7c71-4f5b-bf6d-26600b838c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805076C-2D6B-4AE5-A220-22FE7CB9704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1ed41d4-7c71-4f5b-bf6d-26600b838cf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5DB0BFD-7610-4AA5-A7F4-376F06A74E8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D37A2C3-6202-4892-8209-3563297CCF74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Estimate Overview</vt:lpstr>
      <vt:lpstr>TEMPLATE</vt:lpstr>
      <vt:lpstr>Lists</vt:lpstr>
    </vt:vector>
  </TitlesOfParts>
  <Manager/>
  <Company>Stony Brook University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Romano, Steven</dc:creator>
  <cp:keywords/>
  <dc:description/>
  <cp:lastModifiedBy>Steven Romano</cp:lastModifiedBy>
  <cp:revision/>
  <dcterms:created xsi:type="dcterms:W3CDTF">2022-07-14T14:42:19Z</dcterms:created>
  <dcterms:modified xsi:type="dcterms:W3CDTF">2022-07-24T21:13:30Z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0x0101007E1400DD7A7E26479176051FDC387817</vt:lpwstr>
  </property>
</Properties>
</file>