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503"/>
  <workbookPr filterPrivacy="1"/>
  <xr:revisionPtr revIDLastSave="45" documentId="13_ncr:1_{664A5968-B799-4DC8-A149-5CE0C6D9926A}" xr6:coauthVersionLast="47" xr6:coauthVersionMax="47" xr10:uidLastSave="{E2B881F2-ECD5-2F41-B392-7A50A0E2ECB5}"/>
  <bookViews>
    <workbookView xWindow="-120" yWindow="500" windowWidth="29040" windowHeight="15720" xr2:uid="{00000000-000D-0000-FFFF-FFFF00000000}"/>
  </bookViews>
  <sheets>
    <sheet name="Monthly Planner" sheetId="2" r:id="rId1"/>
    <sheet name="Lists" sheetId="1" r:id="rId2"/>
  </sheets>
  <definedNames>
    <definedName name="LastMonth_WeekStart">DATE(YEAR(LastMonth),MONTH(LastMonth),1)-WEEKDAY(DATE(YEAR(LastMonth),MONTH(LastMonth),1))</definedName>
    <definedName name="List_Categories">Lists!$E$1:$E$5</definedName>
    <definedName name="List_Months">Lists!$B$1:$B$27</definedName>
    <definedName name="NextMonth_WeekStart">DATE(YEAR(NextMonth),MONTH(NextMonth),1)-WEEKDAY(DATE(YEAR(NextMonth),MONTH(NextMonth),1))</definedName>
    <definedName name="October_2022">Lists!$B$9</definedName>
    <definedName name="_xlnm.Print_Titles" localSheetId="0">'Monthly Planner'!$A:$A</definedName>
    <definedName name="ThisMonth">'Monthly Planner'!$B$2</definedName>
    <definedName name="ThisMonth_WeekStart">DATE(YEAR(ThisMonth),MONTH(ThisMonth),1)-WEEKDAY(DATE(YEAR(ThisMonth),MONTH(ThisMonth),1))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2" l="1"/>
  <c r="I6" i="2" s="1"/>
  <c r="I15" i="2"/>
  <c r="I16" i="2" s="1"/>
  <c r="I25" i="2"/>
  <c r="I26" i="2" s="1"/>
  <c r="I35" i="2"/>
  <c r="I36" i="2" s="1"/>
  <c r="I46" i="2"/>
  <c r="I45" i="2"/>
  <c r="I51" i="2"/>
  <c r="C1" i="1"/>
  <c r="B1" i="1" s="1"/>
  <c r="B25" i="1" l="1"/>
  <c r="B21" i="1"/>
  <c r="B17" i="1"/>
  <c r="B13" i="1"/>
  <c r="B9" i="1"/>
  <c r="B5" i="1"/>
  <c r="B23" i="1"/>
  <c r="B15" i="1"/>
  <c r="B3" i="1"/>
  <c r="B24" i="1"/>
  <c r="B20" i="1"/>
  <c r="B16" i="1"/>
  <c r="B12" i="1"/>
  <c r="B8" i="1"/>
  <c r="B4" i="1"/>
  <c r="B27" i="1"/>
  <c r="B19" i="1"/>
  <c r="B11" i="1"/>
  <c r="B7" i="1"/>
  <c r="B26" i="1"/>
  <c r="B22" i="1"/>
  <c r="B18" i="1"/>
  <c r="B14" i="1"/>
  <c r="B10" i="1"/>
  <c r="B6" i="1"/>
  <c r="B2" i="1"/>
  <c r="F25" i="2"/>
  <c r="E25" i="2"/>
  <c r="D25" i="2"/>
  <c r="C25" i="2"/>
  <c r="H15" i="2"/>
  <c r="G15" i="2"/>
  <c r="F15" i="2"/>
  <c r="E15" i="2"/>
  <c r="D15" i="2"/>
  <c r="H51" i="2" l="1"/>
  <c r="G51" i="2"/>
  <c r="F51" i="2"/>
  <c r="E51" i="2"/>
  <c r="D51" i="2"/>
  <c r="C51" i="2"/>
  <c r="B51" i="2"/>
  <c r="H45" i="2"/>
  <c r="G45" i="2"/>
  <c r="F45" i="2"/>
  <c r="E45" i="2"/>
  <c r="D45" i="2"/>
  <c r="C45" i="2"/>
  <c r="H35" i="2"/>
  <c r="G35" i="2"/>
  <c r="F35" i="2"/>
  <c r="E35" i="2"/>
  <c r="D35" i="2"/>
  <c r="C35" i="2"/>
  <c r="H25" i="2"/>
  <c r="G25" i="2"/>
  <c r="C15" i="2"/>
  <c r="H5" i="2"/>
  <c r="G5" i="2"/>
  <c r="F5" i="2"/>
  <c r="E5" i="2"/>
  <c r="D5" i="2"/>
  <c r="C5" i="2"/>
</calcChain>
</file>

<file path=xl/sharedStrings.xml><?xml version="1.0" encoding="utf-8"?>
<sst xmlns="http://schemas.openxmlformats.org/spreadsheetml/2006/main" count="102" uniqueCount="44">
  <si>
    <t>Other</t>
  </si>
  <si>
    <t>Work</t>
  </si>
  <si>
    <t>Home</t>
  </si>
  <si>
    <t>Sunday</t>
  </si>
  <si>
    <t>Monday</t>
  </si>
  <si>
    <t>Tuesday</t>
  </si>
  <si>
    <t>Wednesday</t>
  </si>
  <si>
    <t>Thursday</t>
  </si>
  <si>
    <t>Friday</t>
  </si>
  <si>
    <t>Saturday</t>
  </si>
  <si>
    <t>Birthday</t>
  </si>
  <si>
    <t>Personal</t>
  </si>
  <si>
    <t>May 2022</t>
  </si>
  <si>
    <t>9am to 11am</t>
  </si>
  <si>
    <t>11am to 1pm</t>
  </si>
  <si>
    <t>1pm to 3pm</t>
  </si>
  <si>
    <t>S.ARIAS</t>
  </si>
  <si>
    <t>P.STONER</t>
  </si>
  <si>
    <t>L.ELLIOT</t>
  </si>
  <si>
    <t>I.VULTAGGIO</t>
  </si>
  <si>
    <t>A.BING/BARBARA TRAVIS</t>
  </si>
  <si>
    <t>C.SMITH</t>
  </si>
  <si>
    <t>M.MCCANDLESS</t>
  </si>
  <si>
    <t>A.DAVENPORT</t>
  </si>
  <si>
    <t>M.YANNACCONE</t>
  </si>
  <si>
    <t>S.HERFURTH</t>
  </si>
  <si>
    <t>DEBBIE WOLF</t>
  </si>
  <si>
    <t>F.FARMER</t>
  </si>
  <si>
    <t>S.DYER</t>
  </si>
  <si>
    <t>L.SMITH</t>
  </si>
  <si>
    <t>D.TAYLOR</t>
  </si>
  <si>
    <t>N.CARSON</t>
  </si>
  <si>
    <t>C.BACKUS</t>
  </si>
  <si>
    <t>L.SCHLAGETER</t>
  </si>
  <si>
    <t>P.SIMMS</t>
  </si>
  <si>
    <t>E.HERBST</t>
  </si>
  <si>
    <t>R.AHUJA</t>
  </si>
  <si>
    <t>C.JOHANSON</t>
  </si>
  <si>
    <t xml:space="preserve">E.HERBST </t>
  </si>
  <si>
    <t>B.STILLMAN</t>
  </si>
  <si>
    <t>L.GATIS</t>
  </si>
  <si>
    <t xml:space="preserve">T.KHALIL </t>
  </si>
  <si>
    <t xml:space="preserve">L.GATIS </t>
  </si>
  <si>
    <t>T.KHALIL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</si>
</sst>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mmm\ yyyy"/>
    <numFmt numFmtId="165" formatCode="dd"/>
    <numFmt numFmtId="166" formatCode="&quot;• &quot;@"/>
    <numFmt numFmtId="167" formatCode=";;;"/>
    <numFmt numFmtId="168" formatCode="mmmm\ yyyy"/>
  </numFmts>
  <fonts count="23" x14ac:knownFonts="1">
    <font>
      <sz val="11"/>
      <color theme="1"/>
      <name val="Consolas"/>
      <family val="2"/>
      <scheme val="minor"/>
    </font>
    <font>
      <sz val="11"/>
      <color theme="1" tint="0.14999847407452621"/>
      <name val="Consolas"/>
      <family val="2"/>
      <scheme val="minor"/>
    </font>
    <font>
      <sz val="11"/>
      <color theme="1" tint="0.14999847407452621"/>
      <name val="Consolas"/>
      <family val="3"/>
      <scheme val="minor"/>
    </font>
    <font>
      <sz val="12"/>
      <color theme="1" tint="0.14999847407452621"/>
      <name val="Consolas"/>
      <family val="3"/>
      <scheme val="minor"/>
    </font>
    <font>
      <sz val="14"/>
      <color theme="1" tint="0.249977111117893"/>
      <name val="Century Gothic"/>
      <family val="2"/>
      <scheme val="major"/>
    </font>
    <font>
      <sz val="12"/>
      <color theme="1" tint="0.249977111117893"/>
      <name val="Century Gothic"/>
      <family val="2"/>
      <scheme val="major"/>
    </font>
    <font>
      <sz val="36"/>
      <color theme="1" tint="0.249977111117893"/>
      <name val="Century Gothic"/>
      <family val="2"/>
      <scheme val="major"/>
    </font>
    <font>
      <sz val="36"/>
      <color theme="1" tint="0.14999847407452621"/>
      <name val="Consolas"/>
      <family val="3"/>
      <scheme val="minor"/>
    </font>
    <font>
      <b/>
      <sz val="12"/>
      <color theme="1" tint="0.249977111117893"/>
      <name val="Century Gothic"/>
      <family val="2"/>
      <scheme val="major"/>
    </font>
    <font>
      <b/>
      <sz val="18"/>
      <color theme="1" tint="0.14999847407452621"/>
      <name val="Arial"/>
      <family val="2"/>
    </font>
    <font>
      <b/>
      <sz val="18"/>
      <color theme="1" tint="0.249977111117893"/>
      <name val="Arial"/>
      <family val="2"/>
    </font>
    <font>
      <sz val="18"/>
      <color theme="1" tint="0.14999847407452621"/>
      <name val="Consolas"/>
      <family val="3"/>
      <scheme val="minor"/>
    </font>
    <font>
      <sz val="18"/>
      <color theme="1" tint="0.249977111117893"/>
      <name val="Century Gothic"/>
      <family val="2"/>
      <scheme val="major"/>
    </font>
    <font>
      <b/>
      <sz val="13"/>
      <color theme="1" tint="0.14999847407452621"/>
      <name val="Consolas"/>
      <family val="3"/>
      <scheme val="minor"/>
    </font>
    <font>
      <b/>
      <sz val="13"/>
      <color theme="1" tint="0.249977111117893"/>
      <name val="Century Gothic"/>
      <family val="2"/>
      <scheme val="major"/>
    </font>
    <font>
      <sz val="13"/>
      <color theme="1" tint="0.14999847407452621"/>
      <name val="Consolas"/>
      <family val="3"/>
      <scheme val="minor"/>
    </font>
    <font>
      <i/>
      <sz val="11"/>
      <color theme="1" tint="0.14999847407452621"/>
      <name val="Consolas"/>
      <family val="3"/>
      <scheme val="minor"/>
    </font>
    <font>
      <i/>
      <sz val="36"/>
      <color theme="1" tint="0.14999847407452621"/>
      <name val="Consolas"/>
      <family val="3"/>
      <scheme val="minor"/>
    </font>
    <font>
      <i/>
      <sz val="12"/>
      <color theme="1" tint="0.249977111117893"/>
      <name val="Century Gothic"/>
      <family val="2"/>
      <scheme val="major"/>
    </font>
    <font>
      <i/>
      <sz val="14"/>
      <color theme="1" tint="0.249977111117893"/>
      <name val="Century Gothic"/>
      <family val="2"/>
      <scheme val="major"/>
    </font>
    <font>
      <b/>
      <i/>
      <sz val="18"/>
      <color theme="1" tint="0.14999847407452621"/>
      <name val="Arial"/>
      <family val="2"/>
    </font>
    <font>
      <i/>
      <sz val="18"/>
      <color theme="1" tint="0.14999847407452621"/>
      <name val="Consolas"/>
      <family val="3"/>
      <scheme val="minor"/>
    </font>
    <font>
      <i/>
      <sz val="18"/>
      <color theme="1" tint="0.249977111117893"/>
      <name val="Century Gothic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0" tint="-0.14993743705557422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 tint="-0.149937437055574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 applyAlignment="1">
      <alignment horizontal="center" vertical="center"/>
    </xf>
    <xf numFmtId="166" fontId="2" fillId="0" borderId="0" xfId="0" applyNumberFormat="1" applyFont="1" applyFill="1" applyAlignment="1">
      <alignment horizontal="left" vertical="center"/>
    </xf>
    <xf numFmtId="167" fontId="0" fillId="0" borderId="0" xfId="0" applyNumberFormat="1"/>
    <xf numFmtId="0" fontId="1" fillId="0" borderId="0" xfId="0" applyFont="1" applyBorder="1" applyAlignment="1">
      <alignment horizontal="center" vertical="center"/>
    </xf>
    <xf numFmtId="166" fontId="2" fillId="2" borderId="0" xfId="0" applyNumberFormat="1" applyFont="1" applyFill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64" fontId="6" fillId="0" borderId="0" xfId="0" applyNumberFormat="1" applyFont="1" applyAlignment="1">
      <alignment horizontal="left" vertical="center"/>
    </xf>
    <xf numFmtId="166" fontId="7" fillId="0" borderId="0" xfId="0" applyNumberFormat="1" applyFont="1" applyFill="1" applyAlignment="1">
      <alignment horizontal="left" vertical="center"/>
    </xf>
    <xf numFmtId="14" fontId="0" fillId="0" borderId="0" xfId="0" applyNumberFormat="1"/>
    <xf numFmtId="166" fontId="2" fillId="0" borderId="3" xfId="0" applyNumberFormat="1" applyFont="1" applyFill="1" applyBorder="1" applyAlignment="1">
      <alignment horizontal="left" vertical="center"/>
    </xf>
    <xf numFmtId="165" fontId="4" fillId="0" borderId="0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166" fontId="9" fillId="0" borderId="3" xfId="0" applyNumberFormat="1" applyFont="1" applyFill="1" applyBorder="1" applyAlignment="1">
      <alignment horizontal="left" vertical="center"/>
    </xf>
    <xf numFmtId="0" fontId="9" fillId="0" borderId="0" xfId="0" applyFont="1" applyAlignment="1">
      <alignment horizontal="center" vertical="center"/>
    </xf>
    <xf numFmtId="166" fontId="9" fillId="0" borderId="4" xfId="0" applyNumberFormat="1" applyFont="1" applyFill="1" applyBorder="1" applyAlignment="1">
      <alignment horizontal="left" vertical="center"/>
    </xf>
    <xf numFmtId="166" fontId="9" fillId="0" borderId="0" xfId="0" applyNumberFormat="1" applyFont="1" applyFill="1" applyBorder="1" applyAlignment="1">
      <alignment horizontal="left" vertical="center"/>
    </xf>
    <xf numFmtId="165" fontId="10" fillId="0" borderId="2" xfId="0" applyNumberFormat="1" applyFont="1" applyFill="1" applyBorder="1" applyAlignment="1">
      <alignment horizontal="left" vertical="center"/>
    </xf>
    <xf numFmtId="0" fontId="11" fillId="0" borderId="0" xfId="0" applyFont="1" applyAlignment="1">
      <alignment horizontal="center" vertical="center"/>
    </xf>
    <xf numFmtId="165" fontId="12" fillId="0" borderId="2" xfId="0" applyNumberFormat="1" applyFont="1" applyFill="1" applyBorder="1" applyAlignment="1">
      <alignment horizontal="left" vertical="center"/>
    </xf>
    <xf numFmtId="166" fontId="11" fillId="0" borderId="3" xfId="0" applyNumberFormat="1" applyFont="1" applyFill="1" applyBorder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13" fillId="0" borderId="5" xfId="0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165" fontId="14" fillId="0" borderId="0" xfId="0" applyNumberFormat="1" applyFont="1" applyFill="1" applyBorder="1" applyAlignment="1">
      <alignment horizontal="left" vertical="center"/>
    </xf>
    <xf numFmtId="166" fontId="13" fillId="0" borderId="3" xfId="0" applyNumberFormat="1" applyFont="1" applyFill="1" applyBorder="1" applyAlignment="1">
      <alignment horizontal="left" vertical="center"/>
    </xf>
    <xf numFmtId="166" fontId="15" fillId="0" borderId="3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165" fontId="4" fillId="0" borderId="0" xfId="0" applyNumberFormat="1" applyFont="1" applyFill="1" applyBorder="1" applyAlignment="1">
      <alignment horizontal="left" vertical="center"/>
    </xf>
    <xf numFmtId="165" fontId="10" fillId="0" borderId="2" xfId="0" applyNumberFormat="1" applyFont="1" applyFill="1" applyBorder="1" applyAlignment="1">
      <alignment horizontal="left" vertical="center"/>
    </xf>
    <xf numFmtId="165" fontId="12" fillId="0" borderId="2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 applyAlignment="1">
      <alignment horizontal="center" vertical="center"/>
    </xf>
    <xf numFmtId="168" fontId="6" fillId="0" borderId="0" xfId="0" applyNumberFormat="1" applyFont="1" applyAlignment="1">
      <alignment horizontal="left" vertical="center"/>
    </xf>
    <xf numFmtId="166" fontId="16" fillId="0" borderId="0" xfId="0" applyNumberFormat="1" applyFont="1" applyFill="1" applyAlignment="1">
      <alignment horizontal="left" vertical="center"/>
    </xf>
    <xf numFmtId="166" fontId="17" fillId="0" borderId="0" xfId="0" applyNumberFormat="1" applyFont="1" applyFill="1" applyAlignment="1">
      <alignment horizontal="left" vertical="center"/>
    </xf>
    <xf numFmtId="166" fontId="16" fillId="2" borderId="0" xfId="0" applyNumberFormat="1" applyFont="1" applyFill="1" applyBorder="1" applyAlignment="1">
      <alignment horizontal="left" vertical="center"/>
    </xf>
    <xf numFmtId="0" fontId="18" fillId="0" borderId="1" xfId="0" applyNumberFormat="1" applyFont="1" applyFill="1" applyBorder="1" applyAlignment="1">
      <alignment horizontal="center" vertical="center"/>
    </xf>
    <xf numFmtId="165" fontId="19" fillId="0" borderId="0" xfId="0" applyNumberFormat="1" applyFont="1" applyFill="1" applyBorder="1" applyAlignment="1">
      <alignment horizontal="left" vertical="center"/>
    </xf>
    <xf numFmtId="166" fontId="20" fillId="0" borderId="3" xfId="0" applyNumberFormat="1" applyFont="1" applyFill="1" applyBorder="1" applyAlignment="1">
      <alignment horizontal="left" vertical="center"/>
    </xf>
    <xf numFmtId="166" fontId="20" fillId="0" borderId="4" xfId="0" applyNumberFormat="1" applyFont="1" applyFill="1" applyBorder="1" applyAlignment="1">
      <alignment horizontal="left" vertical="center"/>
    </xf>
    <xf numFmtId="166" fontId="20" fillId="0" borderId="0" xfId="0" applyNumberFormat="1" applyFont="1" applyFill="1" applyBorder="1" applyAlignment="1">
      <alignment horizontal="left" vertical="center"/>
    </xf>
    <xf numFmtId="0" fontId="21" fillId="0" borderId="0" xfId="0" applyFont="1" applyAlignment="1">
      <alignment horizontal="center" vertical="center"/>
    </xf>
    <xf numFmtId="165" fontId="22" fillId="0" borderId="2" xfId="0" applyNumberFormat="1" applyFont="1" applyFill="1" applyBorder="1" applyAlignment="1">
      <alignment horizontal="left" vertical="center"/>
    </xf>
    <xf numFmtId="166" fontId="21" fillId="0" borderId="3" xfId="0" applyNumberFormat="1" applyFont="1" applyFill="1" applyBorder="1" applyAlignment="1">
      <alignment horizontal="left" vertical="center"/>
    </xf>
    <xf numFmtId="166" fontId="16" fillId="0" borderId="3" xfId="0" applyNumberFormat="1" applyFont="1" applyFill="1" applyBorder="1" applyAlignment="1">
      <alignment horizontal="left" vertical="center"/>
    </xf>
    <xf numFmtId="0" fontId="20" fillId="0" borderId="3" xfId="0" applyNumberFormat="1" applyFont="1" applyFill="1" applyBorder="1" applyAlignment="1">
      <alignment horizontal="left" vertical="center"/>
    </xf>
  </cellXfs>
  <cellStyles count="1">
    <cellStyle name="Normal" xfId="0" builtinId="0"/>
  </cellStyles>
  <dxfs count="100">
    <dxf>
      <fill>
        <patternFill>
          <bgColor theme="5"/>
        </patternFill>
      </fill>
    </dxf>
    <dxf>
      <fill>
        <patternFill>
          <bgColor theme="7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6</xdr:row>
      <xdr:rowOff>85725</xdr:rowOff>
    </xdr:from>
    <xdr:to>
      <xdr:col>8</xdr:col>
      <xdr:colOff>0</xdr:colOff>
      <xdr:row>6</xdr:row>
      <xdr:rowOff>85725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CA7160DE-140A-7E4B-BB11-BA1471909962}"/>
            </a:ext>
          </a:extLst>
        </xdr:cNvPr>
        <xdr:cNvCxnSpPr/>
      </xdr:nvCxnSpPr>
      <xdr:spPr>
        <a:xfrm>
          <a:off x="247650" y="1981200"/>
          <a:ext cx="14916150" cy="0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</xdr:row>
      <xdr:rowOff>85725</xdr:rowOff>
    </xdr:from>
    <xdr:to>
      <xdr:col>8</xdr:col>
      <xdr:colOff>0</xdr:colOff>
      <xdr:row>8</xdr:row>
      <xdr:rowOff>123825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4824A6F7-1DFA-D1FD-08B7-0032C50FE483}"/>
            </a:ext>
          </a:extLst>
        </xdr:cNvPr>
        <xdr:cNvCxnSpPr/>
      </xdr:nvCxnSpPr>
      <xdr:spPr>
        <a:xfrm flipV="1">
          <a:off x="257175" y="2438400"/>
          <a:ext cx="14859000" cy="38100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247650</xdr:colOff>
      <xdr:row>16</xdr:row>
      <xdr:rowOff>104775</xdr:rowOff>
    </xdr:from>
    <xdr:to>
      <xdr:col>8</xdr:col>
      <xdr:colOff>0</xdr:colOff>
      <xdr:row>16</xdr:row>
      <xdr:rowOff>114300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B793C2B7-0718-5702-CCCC-5D25C4255BEF}"/>
            </a:ext>
          </a:extLst>
        </xdr:cNvPr>
        <xdr:cNvCxnSpPr/>
      </xdr:nvCxnSpPr>
      <xdr:spPr>
        <a:xfrm flipV="1">
          <a:off x="247650" y="4286250"/>
          <a:ext cx="14859000" cy="9525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238125</xdr:colOff>
      <xdr:row>18</xdr:row>
      <xdr:rowOff>123825</xdr:rowOff>
    </xdr:from>
    <xdr:to>
      <xdr:col>8</xdr:col>
      <xdr:colOff>0</xdr:colOff>
      <xdr:row>18</xdr:row>
      <xdr:rowOff>123825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37314006-B063-E2B4-9450-88620AAF9E52}"/>
            </a:ext>
          </a:extLst>
        </xdr:cNvPr>
        <xdr:cNvCxnSpPr/>
      </xdr:nvCxnSpPr>
      <xdr:spPr>
        <a:xfrm>
          <a:off x="238125" y="4762500"/>
          <a:ext cx="14906625" cy="0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247650</xdr:colOff>
      <xdr:row>26</xdr:row>
      <xdr:rowOff>123825</xdr:rowOff>
    </xdr:from>
    <xdr:to>
      <xdr:col>8</xdr:col>
      <xdr:colOff>0</xdr:colOff>
      <xdr:row>26</xdr:row>
      <xdr:rowOff>133350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574D40E5-C19A-3BA5-BBD8-B0E674342715}"/>
            </a:ext>
          </a:extLst>
        </xdr:cNvPr>
        <xdr:cNvCxnSpPr/>
      </xdr:nvCxnSpPr>
      <xdr:spPr>
        <a:xfrm>
          <a:off x="247650" y="6591300"/>
          <a:ext cx="14897100" cy="9525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28</xdr:row>
      <xdr:rowOff>104775</xdr:rowOff>
    </xdr:from>
    <xdr:to>
      <xdr:col>8</xdr:col>
      <xdr:colOff>0</xdr:colOff>
      <xdr:row>28</xdr:row>
      <xdr:rowOff>190500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6E2D29D5-F8F4-E4DC-81D5-ADD68651B04A}"/>
            </a:ext>
          </a:extLst>
        </xdr:cNvPr>
        <xdr:cNvCxnSpPr/>
      </xdr:nvCxnSpPr>
      <xdr:spPr>
        <a:xfrm>
          <a:off x="257175" y="7029450"/>
          <a:ext cx="14878050" cy="85725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9525</xdr:colOff>
      <xdr:row>36</xdr:row>
      <xdr:rowOff>85725</xdr:rowOff>
    </xdr:from>
    <xdr:to>
      <xdr:col>8</xdr:col>
      <xdr:colOff>0</xdr:colOff>
      <xdr:row>36</xdr:row>
      <xdr:rowOff>133350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544F521-8113-0D83-AFBE-62C107CE6674}"/>
            </a:ext>
          </a:extLst>
        </xdr:cNvPr>
        <xdr:cNvCxnSpPr/>
      </xdr:nvCxnSpPr>
      <xdr:spPr>
        <a:xfrm flipV="1">
          <a:off x="266700" y="8839200"/>
          <a:ext cx="14859000" cy="47625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38</xdr:row>
      <xdr:rowOff>114300</xdr:rowOff>
    </xdr:from>
    <xdr:to>
      <xdr:col>8</xdr:col>
      <xdr:colOff>0</xdr:colOff>
      <xdr:row>38</xdr:row>
      <xdr:rowOff>152400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6BD36096-56B5-A6EB-1FE7-C926A6FAEB41}"/>
            </a:ext>
          </a:extLst>
        </xdr:cNvPr>
        <xdr:cNvCxnSpPr/>
      </xdr:nvCxnSpPr>
      <xdr:spPr>
        <a:xfrm>
          <a:off x="257175" y="9324975"/>
          <a:ext cx="14887575" cy="38100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9525</xdr:colOff>
      <xdr:row>46</xdr:row>
      <xdr:rowOff>76200</xdr:rowOff>
    </xdr:from>
    <xdr:to>
      <xdr:col>8</xdr:col>
      <xdr:colOff>0</xdr:colOff>
      <xdr:row>46</xdr:row>
      <xdr:rowOff>142875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A1E1ECE3-A943-D3AA-814F-57909E741EB0}"/>
            </a:ext>
          </a:extLst>
        </xdr:cNvPr>
        <xdr:cNvCxnSpPr/>
      </xdr:nvCxnSpPr>
      <xdr:spPr>
        <a:xfrm flipV="1">
          <a:off x="266700" y="11115675"/>
          <a:ext cx="14868525" cy="66675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47625</xdr:colOff>
      <xdr:row>48</xdr:row>
      <xdr:rowOff>123825</xdr:rowOff>
    </xdr:from>
    <xdr:to>
      <xdr:col>8</xdr:col>
      <xdr:colOff>0</xdr:colOff>
      <xdr:row>48</xdr:row>
      <xdr:rowOff>123825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99859949-8366-9019-4A1A-395E57AA388D}"/>
            </a:ext>
          </a:extLst>
        </xdr:cNvPr>
        <xdr:cNvCxnSpPr/>
      </xdr:nvCxnSpPr>
      <xdr:spPr>
        <a:xfrm>
          <a:off x="304800" y="11620500"/>
          <a:ext cx="14868525" cy="0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Custom 4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6AB8EE"/>
      </a:accent1>
      <a:accent2>
        <a:srgbClr val="F8AE45"/>
      </a:accent2>
      <a:accent3>
        <a:srgbClr val="FCD1FF"/>
      </a:accent3>
      <a:accent4>
        <a:srgbClr val="FFEF90"/>
      </a:accent4>
      <a:accent5>
        <a:srgbClr val="A8D9F8"/>
      </a:accent5>
      <a:accent6>
        <a:srgbClr val="B4F8C8"/>
      </a:accent6>
      <a:hlink>
        <a:srgbClr val="0563C1"/>
      </a:hlink>
      <a:folHlink>
        <a:srgbClr val="954F72"/>
      </a:folHlink>
    </a:clrScheme>
    <a:fontScheme name="Custom 120">
      <a:majorFont>
        <a:latin typeface="Century Gothic"/>
        <a:ea typeface=""/>
        <a:cs typeface=""/>
      </a:majorFont>
      <a:minorFont>
        <a:latin typeface="Consola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K61"/>
  <sheetViews>
    <sheetView showGridLines="0" tabSelected="1" zoomScaleNormal="100" workbookViewId="0">
      <selection activeCell="I11" sqref="I11"/>
    </sheetView>
  </sheetViews>
  <sheetFormatPr baseColWidth="10" defaultColWidth="9" defaultRowHeight="18" customHeight="1" x14ac:dyDescent="0.2"/>
  <cols>
    <col min="1" max="1" width="3.33203125" style="1" customWidth="1"/>
    <col min="2" max="2" width="14.83203125" style="2" customWidth="1"/>
    <col min="3" max="3" width="28.1640625" style="2" customWidth="1"/>
    <col min="4" max="4" width="22.33203125" style="2" customWidth="1"/>
    <col min="5" max="5" width="42.33203125" style="2" bestFit="1" customWidth="1"/>
    <col min="6" max="6" width="27.33203125" style="2" customWidth="1"/>
    <col min="7" max="8" width="33.1640625" style="2" customWidth="1"/>
    <col min="9" max="9" width="15.83203125" style="40" bestFit="1" customWidth="1"/>
    <col min="10" max="16384" width="9" style="1"/>
  </cols>
  <sheetData>
    <row r="1" spans="2:11" ht="9" customHeight="1" x14ac:dyDescent="0.2"/>
    <row r="2" spans="2:11" s="10" customFormat="1" ht="66" customHeight="1" x14ac:dyDescent="0.2">
      <c r="B2" s="39" t="s">
        <v>12</v>
      </c>
      <c r="C2" s="39"/>
      <c r="D2" s="11"/>
      <c r="E2" s="11"/>
      <c r="F2" s="12"/>
      <c r="G2" s="12"/>
      <c r="H2" s="12"/>
      <c r="I2" s="41"/>
    </row>
    <row r="3" spans="2:11" s="4" customFormat="1" ht="3" customHeight="1" x14ac:dyDescent="0.2">
      <c r="B3" s="5"/>
      <c r="C3" s="5"/>
      <c r="D3" s="5"/>
      <c r="E3" s="5"/>
      <c r="F3" s="5"/>
      <c r="G3" s="5"/>
      <c r="H3" s="5"/>
      <c r="I3" s="42"/>
    </row>
    <row r="4" spans="2:11" s="9" customFormat="1" ht="35.25" customHeight="1" thickBot="1" x14ac:dyDescent="0.25">
      <c r="B4" s="18"/>
      <c r="C4" s="16" t="s">
        <v>4</v>
      </c>
      <c r="D4" s="16" t="s">
        <v>5</v>
      </c>
      <c r="E4" s="16" t="s">
        <v>6</v>
      </c>
      <c r="F4" s="16" t="s">
        <v>7</v>
      </c>
      <c r="G4" s="16" t="s">
        <v>8</v>
      </c>
      <c r="H4" s="38" t="s">
        <v>9</v>
      </c>
      <c r="I4" s="43" t="s">
        <v>3</v>
      </c>
      <c r="K4" s="17"/>
    </row>
    <row r="5" spans="2:11" s="8" customFormat="1" ht="18" customHeight="1" x14ac:dyDescent="0.2">
      <c r="B5" s="27"/>
      <c r="C5" s="15">
        <f>IF(MONTH(ThisMonth_WeekStart+2)&lt;&gt;MONTH(ThisMonth),"",ThisMonth_WeekStart+2)</f>
        <v>44683</v>
      </c>
      <c r="D5" s="15">
        <f>IF(MONTH(ThisMonth_WeekStart+3)&lt;&gt;MONTH(ThisMonth),"",ThisMonth_WeekStart+3)</f>
        <v>44684</v>
      </c>
      <c r="E5" s="15">
        <f>IF(MONTH(ThisMonth_WeekStart+4)&lt;&gt;MONTH(ThisMonth),"",ThisMonth_WeekStart+4)</f>
        <v>44685</v>
      </c>
      <c r="F5" s="15">
        <f>IF(MONTH(ThisMonth_WeekStart+5)&lt;&gt;MONTH(ThisMonth),"",ThisMonth_WeekStart+5)</f>
        <v>44686</v>
      </c>
      <c r="G5" s="15">
        <f>IF(MONTH(ThisMonth_WeekStart+6)&lt;&gt;MONTH(ThisMonth),"",ThisMonth_WeekStart+6)</f>
        <v>44687</v>
      </c>
      <c r="H5" s="35">
        <f>IF(MONTH(ThisMonth_WeekStart+7)&lt;&gt;MONTH(ThisMonth),"",ThisMonth_WeekStart+7)</f>
        <v>44688</v>
      </c>
      <c r="I5" s="44">
        <f>IFERROR(H5+1,"")</f>
        <v>44689</v>
      </c>
    </row>
    <row r="6" spans="2:11" s="6" customFormat="1" ht="18" customHeight="1" x14ac:dyDescent="0.2">
      <c r="B6" s="28" t="s">
        <v>13</v>
      </c>
      <c r="C6" s="19" t="s">
        <v>27</v>
      </c>
      <c r="D6" s="19" t="s">
        <v>17</v>
      </c>
      <c r="E6" s="19" t="s">
        <v>20</v>
      </c>
      <c r="F6" s="19" t="s">
        <v>31</v>
      </c>
      <c r="G6" s="19" t="s">
        <v>35</v>
      </c>
      <c r="H6" s="19" t="s">
        <v>40</v>
      </c>
      <c r="I6" s="52" t="str">
        <f>IF(I5="","","CLOSED")</f>
        <v>CLOSED</v>
      </c>
    </row>
    <row r="7" spans="2:11" s="6" customFormat="1" ht="18" customHeight="1" x14ac:dyDescent="0.2">
      <c r="B7" s="29"/>
      <c r="C7" s="19"/>
      <c r="D7" s="20"/>
      <c r="E7" s="19"/>
      <c r="F7" s="19"/>
      <c r="G7" s="19"/>
      <c r="H7" s="19"/>
      <c r="I7" s="45"/>
    </row>
    <row r="8" spans="2:11" s="34" customFormat="1" ht="18" customHeight="1" x14ac:dyDescent="0.2">
      <c r="B8" s="28" t="s">
        <v>14</v>
      </c>
      <c r="C8" s="19" t="s">
        <v>29</v>
      </c>
      <c r="D8" s="19" t="s">
        <v>18</v>
      </c>
      <c r="E8" s="19" t="s">
        <v>21</v>
      </c>
      <c r="F8" s="19" t="s">
        <v>23</v>
      </c>
      <c r="G8" s="19" t="s">
        <v>36</v>
      </c>
      <c r="H8" s="19" t="s">
        <v>25</v>
      </c>
      <c r="I8" s="45"/>
    </row>
    <row r="9" spans="2:11" s="6" customFormat="1" ht="18" customHeight="1" x14ac:dyDescent="0.2">
      <c r="B9" s="29"/>
      <c r="C9" s="19"/>
      <c r="D9" s="19"/>
      <c r="E9" s="19"/>
      <c r="F9" s="19"/>
      <c r="G9" s="19"/>
      <c r="H9" s="19"/>
      <c r="I9" s="45"/>
    </row>
    <row r="10" spans="2:11" s="6" customFormat="1" ht="18" customHeight="1" x14ac:dyDescent="0.2">
      <c r="B10" s="28" t="s">
        <v>15</v>
      </c>
      <c r="C10" s="21" t="s">
        <v>16</v>
      </c>
      <c r="D10" s="21" t="s">
        <v>19</v>
      </c>
      <c r="E10" s="21" t="s">
        <v>22</v>
      </c>
      <c r="F10" s="21" t="s">
        <v>32</v>
      </c>
      <c r="G10" s="21" t="s">
        <v>24</v>
      </c>
      <c r="H10" s="21"/>
      <c r="I10" s="46"/>
    </row>
    <row r="11" spans="2:11" s="6" customFormat="1" ht="18" customHeight="1" x14ac:dyDescent="0.2">
      <c r="B11" s="29"/>
      <c r="C11" s="22"/>
      <c r="D11" s="22"/>
      <c r="E11" s="22"/>
      <c r="F11" s="22"/>
      <c r="G11" s="22"/>
      <c r="H11" s="22"/>
      <c r="I11" s="47"/>
    </row>
    <row r="12" spans="2:11" s="6" customFormat="1" ht="18" customHeight="1" x14ac:dyDescent="0.2">
      <c r="B12" s="29"/>
      <c r="C12" s="22"/>
      <c r="D12" s="22"/>
      <c r="E12" s="22"/>
      <c r="F12" s="22"/>
      <c r="G12" s="22"/>
      <c r="H12" s="22"/>
      <c r="I12" s="47"/>
    </row>
    <row r="13" spans="2:11" s="6" customFormat="1" ht="18" customHeight="1" x14ac:dyDescent="0.2">
      <c r="B13" s="29"/>
      <c r="C13" s="22"/>
      <c r="D13" s="22"/>
      <c r="E13" s="22"/>
      <c r="F13" s="22"/>
      <c r="G13" s="22"/>
      <c r="H13" s="22"/>
      <c r="I13" s="47"/>
    </row>
    <row r="14" spans="2:11" s="6" customFormat="1" ht="18" customHeight="1" x14ac:dyDescent="0.2">
      <c r="B14" s="29"/>
      <c r="C14" s="22"/>
      <c r="D14" s="22"/>
      <c r="E14" s="22"/>
      <c r="F14" s="22"/>
      <c r="G14" s="22"/>
      <c r="H14" s="22"/>
      <c r="I14" s="47"/>
    </row>
    <row r="15" spans="2:11" s="8" customFormat="1" ht="18" customHeight="1" x14ac:dyDescent="0.2">
      <c r="B15" s="27"/>
      <c r="C15" s="23">
        <f>IF(MONTH(ThisMonth_WeekStart+9)&lt;&gt;MONTH(ThisMonth),"",ThisMonth_WeekStart+9)</f>
        <v>44690</v>
      </c>
      <c r="D15" s="23">
        <f>IF(MONTH(ThisMonth_WeekStart+10)&lt;&gt;MONTH(ThisMonth),"",ThisMonth_WeekStart+10)</f>
        <v>44691</v>
      </c>
      <c r="E15" s="23">
        <f>IF(MONTH(ThisMonth_WeekStart+11)&lt;&gt;MONTH(ThisMonth),"",ThisMonth_WeekStart+11)</f>
        <v>44692</v>
      </c>
      <c r="F15" s="23">
        <f>IF(MONTH(ThisMonth_WeekStart+12)&lt;&gt;MONTH(ThisMonth),"",ThisMonth_WeekStart+12)</f>
        <v>44693</v>
      </c>
      <c r="G15" s="23">
        <f>IF(MONTH(ThisMonth_WeekStart+13)&lt;&gt;MONTH(ThisMonth),"",ThisMonth_WeekStart+13)</f>
        <v>44694</v>
      </c>
      <c r="H15" s="36">
        <f>IF(MONTH(ThisMonth_WeekStart+14)&lt;&gt;MONTH(ThisMonth),"",ThisMonth_WeekStart+14)</f>
        <v>44695</v>
      </c>
      <c r="I15" s="44">
        <f>IFERROR(H15+1,"")</f>
        <v>44696</v>
      </c>
    </row>
    <row r="16" spans="2:11" s="6" customFormat="1" ht="18" customHeight="1" x14ac:dyDescent="0.2">
      <c r="B16" s="28" t="s">
        <v>13</v>
      </c>
      <c r="C16" s="19" t="s">
        <v>28</v>
      </c>
      <c r="D16" s="19" t="s">
        <v>17</v>
      </c>
      <c r="E16" s="19" t="s">
        <v>20</v>
      </c>
      <c r="F16" s="19" t="s">
        <v>33</v>
      </c>
      <c r="G16" s="19" t="s">
        <v>37</v>
      </c>
      <c r="H16" s="19" t="s">
        <v>41</v>
      </c>
      <c r="I16" s="52" t="str">
        <f>IF(I15="","","CLOSED")</f>
        <v>CLOSED</v>
      </c>
    </row>
    <row r="17" spans="2:9" s="6" customFormat="1" ht="18" customHeight="1" x14ac:dyDescent="0.2">
      <c r="B17" s="27"/>
      <c r="C17" s="24"/>
      <c r="D17" s="20"/>
      <c r="E17" s="19"/>
      <c r="F17" s="24"/>
      <c r="G17" s="24"/>
      <c r="H17" s="24"/>
      <c r="I17" s="48"/>
    </row>
    <row r="18" spans="2:9" s="6" customFormat="1" ht="18" customHeight="1" x14ac:dyDescent="0.2">
      <c r="B18" s="30" t="s">
        <v>14</v>
      </c>
      <c r="C18" s="19" t="s">
        <v>30</v>
      </c>
      <c r="D18" s="19" t="s">
        <v>18</v>
      </c>
      <c r="E18" s="19" t="s">
        <v>21</v>
      </c>
      <c r="F18" s="19" t="s">
        <v>23</v>
      </c>
      <c r="G18" s="19" t="s">
        <v>36</v>
      </c>
      <c r="H18" s="19" t="s">
        <v>25</v>
      </c>
      <c r="I18" s="45"/>
    </row>
    <row r="19" spans="2:9" s="6" customFormat="1" ht="18" customHeight="1" x14ac:dyDescent="0.2">
      <c r="B19" s="27"/>
      <c r="D19" s="19"/>
      <c r="E19" s="19"/>
      <c r="F19" s="19"/>
      <c r="G19" s="19"/>
      <c r="H19" s="19"/>
      <c r="I19" s="45"/>
    </row>
    <row r="20" spans="2:9" s="6" customFormat="1" ht="18" customHeight="1" x14ac:dyDescent="0.2">
      <c r="B20" s="30" t="s">
        <v>15</v>
      </c>
      <c r="C20" s="21" t="s">
        <v>16</v>
      </c>
      <c r="D20" s="21" t="s">
        <v>19</v>
      </c>
      <c r="E20" s="21" t="s">
        <v>22</v>
      </c>
      <c r="F20" s="22" t="s">
        <v>34</v>
      </c>
      <c r="G20" s="21" t="s">
        <v>24</v>
      </c>
      <c r="H20" s="21"/>
      <c r="I20" s="46"/>
    </row>
    <row r="21" spans="2:9" s="6" customFormat="1" ht="18" customHeight="1" x14ac:dyDescent="0.2">
      <c r="B21" s="27"/>
      <c r="C21" s="22"/>
      <c r="D21" s="22"/>
      <c r="E21" s="22"/>
      <c r="F21" s="24"/>
      <c r="G21" s="22"/>
      <c r="H21" s="22"/>
      <c r="I21" s="47"/>
    </row>
    <row r="22" spans="2:9" s="6" customFormat="1" ht="18" customHeight="1" x14ac:dyDescent="0.2">
      <c r="B22" s="27"/>
      <c r="C22" s="22"/>
      <c r="D22" s="22"/>
      <c r="E22" s="22"/>
      <c r="F22" s="22"/>
      <c r="G22" s="22"/>
      <c r="H22" s="22"/>
      <c r="I22" s="47"/>
    </row>
    <row r="23" spans="2:9" s="6" customFormat="1" ht="18" customHeight="1" x14ac:dyDescent="0.2">
      <c r="B23" s="27"/>
      <c r="C23" s="22"/>
      <c r="D23" s="22"/>
      <c r="E23" s="22"/>
      <c r="F23" s="22"/>
      <c r="G23" s="22"/>
      <c r="H23" s="22"/>
      <c r="I23" s="47"/>
    </row>
    <row r="24" spans="2:9" s="6" customFormat="1" ht="18" customHeight="1" x14ac:dyDescent="0.2">
      <c r="B24" s="27"/>
      <c r="C24" s="22"/>
      <c r="D24" s="22"/>
      <c r="E24" s="22"/>
      <c r="F24" s="22"/>
      <c r="G24" s="22"/>
      <c r="H24" s="22"/>
      <c r="I24" s="47"/>
    </row>
    <row r="25" spans="2:9" s="8" customFormat="1" ht="18" customHeight="1" x14ac:dyDescent="0.2">
      <c r="B25" s="27"/>
      <c r="C25" s="23">
        <f>IF(MONTH(ThisMonth_WeekStart+16)&lt;&gt;MONTH(ThisMonth),"",ThisMonth_WeekStart+16)</f>
        <v>44697</v>
      </c>
      <c r="D25" s="23">
        <f>IF(MONTH(ThisMonth_WeekStart+17)&lt;&gt;MONTH(ThisMonth),"",ThisMonth_WeekStart+17)</f>
        <v>44698</v>
      </c>
      <c r="E25" s="23">
        <f>IF(MONTH(ThisMonth_WeekStart+18)&lt;&gt;MONTH(ThisMonth),"",ThisMonth_WeekStart+18)</f>
        <v>44699</v>
      </c>
      <c r="F25" s="23">
        <f>IF(MONTH(ThisMonth_WeekStart+19)&lt;&gt;MONTH(ThisMonth),"",ThisMonth_WeekStart+19)</f>
        <v>44700</v>
      </c>
      <c r="G25" s="23">
        <f>IF(MONTH(ThisMonth_WeekStart+20)&lt;&gt;MONTH(ThisMonth),"",ThisMonth_WeekStart+20)</f>
        <v>44701</v>
      </c>
      <c r="H25" s="36">
        <f>IF(MONTH(ThisMonth_WeekStart+21)&lt;&gt;MONTH(ThisMonth),"",ThisMonth_WeekStart+21)</f>
        <v>44702</v>
      </c>
      <c r="I25" s="44">
        <f>IFERROR(H25+1,"")</f>
        <v>44703</v>
      </c>
    </row>
    <row r="26" spans="2:9" s="6" customFormat="1" ht="18" customHeight="1" x14ac:dyDescent="0.2">
      <c r="B26" s="30" t="s">
        <v>13</v>
      </c>
      <c r="C26" s="19" t="s">
        <v>27</v>
      </c>
      <c r="D26" s="19" t="s">
        <v>17</v>
      </c>
      <c r="E26" s="19" t="s">
        <v>20</v>
      </c>
      <c r="F26" s="19" t="s">
        <v>31</v>
      </c>
      <c r="G26" s="19" t="s">
        <v>38</v>
      </c>
      <c r="H26" s="19" t="s">
        <v>42</v>
      </c>
      <c r="I26" s="52" t="str">
        <f>IF(I25="","","CLOSED")</f>
        <v>CLOSED</v>
      </c>
    </row>
    <row r="27" spans="2:9" s="6" customFormat="1" ht="18" customHeight="1" x14ac:dyDescent="0.2">
      <c r="B27" s="27"/>
      <c r="C27" s="19"/>
      <c r="D27" s="20"/>
      <c r="E27" s="19"/>
      <c r="F27" s="19"/>
      <c r="G27" s="19"/>
      <c r="H27" s="19"/>
      <c r="I27" s="45"/>
    </row>
    <row r="28" spans="2:9" s="6" customFormat="1" ht="18" customHeight="1" x14ac:dyDescent="0.2">
      <c r="B28" s="30" t="s">
        <v>14</v>
      </c>
      <c r="C28" s="19" t="s">
        <v>30</v>
      </c>
      <c r="D28" s="19" t="s">
        <v>18</v>
      </c>
      <c r="E28" s="19" t="s">
        <v>21</v>
      </c>
      <c r="F28" s="19" t="s">
        <v>23</v>
      </c>
      <c r="G28" s="19" t="s">
        <v>36</v>
      </c>
      <c r="H28" s="19" t="s">
        <v>25</v>
      </c>
      <c r="I28" s="45"/>
    </row>
    <row r="29" spans="2:9" s="6" customFormat="1" ht="18" customHeight="1" x14ac:dyDescent="0.2">
      <c r="B29" s="27"/>
      <c r="C29" s="24"/>
      <c r="D29" s="19"/>
      <c r="E29" s="19"/>
      <c r="F29" s="19"/>
      <c r="G29" s="19"/>
      <c r="H29" s="19"/>
      <c r="I29" s="45"/>
    </row>
    <row r="30" spans="2:9" s="6" customFormat="1" ht="18" customHeight="1" x14ac:dyDescent="0.2">
      <c r="B30" s="30" t="s">
        <v>15</v>
      </c>
      <c r="C30" s="21" t="s">
        <v>16</v>
      </c>
      <c r="D30" s="21" t="s">
        <v>19</v>
      </c>
      <c r="E30" s="21" t="s">
        <v>22</v>
      </c>
      <c r="F30" s="21" t="s">
        <v>32</v>
      </c>
      <c r="G30" s="21" t="s">
        <v>24</v>
      </c>
      <c r="H30" s="21"/>
      <c r="I30" s="46"/>
    </row>
    <row r="31" spans="2:9" s="6" customFormat="1" ht="18" customHeight="1" x14ac:dyDescent="0.2">
      <c r="B31" s="27"/>
      <c r="C31" s="22"/>
      <c r="D31" s="22"/>
      <c r="E31" s="22"/>
      <c r="F31" s="22"/>
      <c r="G31" s="22"/>
      <c r="H31" s="22"/>
      <c r="I31" s="47"/>
    </row>
    <row r="32" spans="2:9" s="6" customFormat="1" ht="18" customHeight="1" x14ac:dyDescent="0.2">
      <c r="B32" s="27"/>
      <c r="C32" s="22"/>
      <c r="D32" s="22"/>
      <c r="E32" s="22"/>
      <c r="F32" s="22"/>
      <c r="G32" s="22"/>
      <c r="H32" s="22"/>
      <c r="I32" s="47"/>
    </row>
    <row r="33" spans="2:9" s="6" customFormat="1" ht="18" customHeight="1" x14ac:dyDescent="0.2">
      <c r="B33" s="27"/>
      <c r="C33" s="22"/>
      <c r="D33" s="22"/>
      <c r="E33" s="22"/>
      <c r="F33" s="22"/>
      <c r="G33" s="22"/>
      <c r="H33" s="22"/>
      <c r="I33" s="47"/>
    </row>
    <row r="34" spans="2:9" s="6" customFormat="1" ht="18" customHeight="1" x14ac:dyDescent="0.2">
      <c r="B34" s="27"/>
      <c r="C34" s="22"/>
      <c r="D34" s="22"/>
      <c r="E34" s="22"/>
      <c r="F34" s="22"/>
      <c r="G34" s="22"/>
      <c r="H34" s="22"/>
      <c r="I34" s="47"/>
    </row>
    <row r="35" spans="2:9" s="8" customFormat="1" ht="18" customHeight="1" x14ac:dyDescent="0.2">
      <c r="B35" s="27"/>
      <c r="C35" s="23">
        <f>IF(MONTH(ThisMonth_WeekStart+23)&lt;&gt;MONTH(ThisMonth),"",ThisMonth_WeekStart+23)</f>
        <v>44704</v>
      </c>
      <c r="D35" s="23">
        <f>IF(MONTH(ThisMonth_WeekStart+24)&lt;&gt;MONTH(ThisMonth),"",ThisMonth_WeekStart+24)</f>
        <v>44705</v>
      </c>
      <c r="E35" s="23">
        <f>IF(MONTH(ThisMonth_WeekStart+25)&lt;&gt;MONTH(ThisMonth),"",ThisMonth_WeekStart+25)</f>
        <v>44706</v>
      </c>
      <c r="F35" s="23">
        <f>IF(MONTH(ThisMonth_WeekStart+26)&lt;&gt;MONTH(ThisMonth),"",ThisMonth_WeekStart+26)</f>
        <v>44707</v>
      </c>
      <c r="G35" s="23">
        <f>IF(MONTH(ThisMonth_WeekStart+27)&lt;&gt;MONTH(ThisMonth),"",ThisMonth_WeekStart+27)</f>
        <v>44708</v>
      </c>
      <c r="H35" s="36">
        <f>IF(MONTH(ThisMonth_WeekStart+28)&lt;&gt;MONTH(ThisMonth),"",ThisMonth_WeekStart+28)</f>
        <v>44709</v>
      </c>
      <c r="I35" s="44">
        <f>IFERROR(H35+1,"")</f>
        <v>44710</v>
      </c>
    </row>
    <row r="36" spans="2:9" s="6" customFormat="1" ht="18" customHeight="1" x14ac:dyDescent="0.2">
      <c r="B36" s="30" t="s">
        <v>13</v>
      </c>
      <c r="C36" s="19" t="s">
        <v>28</v>
      </c>
      <c r="D36" s="19" t="s">
        <v>17</v>
      </c>
      <c r="E36" s="19" t="s">
        <v>20</v>
      </c>
      <c r="F36" s="19" t="s">
        <v>33</v>
      </c>
      <c r="G36" s="19" t="s">
        <v>37</v>
      </c>
      <c r="H36" s="19" t="s">
        <v>43</v>
      </c>
      <c r="I36" s="52" t="str">
        <f>IF(I35="","","CLOSED")</f>
        <v>CLOSED</v>
      </c>
    </row>
    <row r="37" spans="2:9" s="6" customFormat="1" ht="18" customHeight="1" x14ac:dyDescent="0.2">
      <c r="B37" s="27"/>
      <c r="C37" s="24"/>
      <c r="D37" s="20"/>
      <c r="E37" s="19"/>
      <c r="F37" s="24"/>
      <c r="G37" s="24"/>
      <c r="H37" s="24"/>
      <c r="I37" s="48"/>
    </row>
    <row r="38" spans="2:9" s="6" customFormat="1" ht="18" customHeight="1" x14ac:dyDescent="0.2">
      <c r="B38" s="30" t="s">
        <v>14</v>
      </c>
      <c r="C38" s="19" t="s">
        <v>29</v>
      </c>
      <c r="D38" s="19" t="s">
        <v>18</v>
      </c>
      <c r="E38" s="19" t="s">
        <v>21</v>
      </c>
      <c r="F38" s="19" t="s">
        <v>23</v>
      </c>
      <c r="G38" s="19" t="s">
        <v>39</v>
      </c>
      <c r="H38" s="19" t="s">
        <v>26</v>
      </c>
      <c r="I38" s="45"/>
    </row>
    <row r="39" spans="2:9" s="6" customFormat="1" ht="18" customHeight="1" x14ac:dyDescent="0.2">
      <c r="B39" s="27"/>
      <c r="C39" s="19"/>
      <c r="D39" s="19"/>
      <c r="E39" s="19"/>
      <c r="F39" s="19"/>
      <c r="G39" s="24"/>
      <c r="H39" s="24"/>
      <c r="I39" s="48"/>
    </row>
    <row r="40" spans="2:9" s="6" customFormat="1" ht="18" customHeight="1" x14ac:dyDescent="0.2">
      <c r="B40" s="30" t="s">
        <v>15</v>
      </c>
      <c r="C40" s="21" t="s">
        <v>16</v>
      </c>
      <c r="D40" s="21" t="s">
        <v>19</v>
      </c>
      <c r="E40" s="21" t="s">
        <v>22</v>
      </c>
      <c r="F40" s="22" t="s">
        <v>34</v>
      </c>
      <c r="G40" s="21" t="s">
        <v>24</v>
      </c>
      <c r="H40" s="21"/>
      <c r="I40" s="46"/>
    </row>
    <row r="41" spans="2:9" s="6" customFormat="1" ht="18" customHeight="1" x14ac:dyDescent="0.2">
      <c r="B41" s="27"/>
      <c r="C41" s="22"/>
      <c r="D41" s="22"/>
      <c r="E41" s="22"/>
      <c r="F41" s="24"/>
      <c r="G41" s="22"/>
      <c r="H41" s="22"/>
      <c r="I41" s="44"/>
    </row>
    <row r="42" spans="2:9" s="6" customFormat="1" ht="18" customHeight="1" x14ac:dyDescent="0.2">
      <c r="B42" s="27"/>
      <c r="C42" s="22"/>
      <c r="D42" s="22"/>
      <c r="E42" s="22"/>
      <c r="F42" s="22"/>
      <c r="G42" s="22"/>
      <c r="H42" s="22"/>
      <c r="I42" s="45"/>
    </row>
    <row r="43" spans="2:9" s="6" customFormat="1" ht="18" customHeight="1" x14ac:dyDescent="0.2">
      <c r="B43" s="27"/>
      <c r="C43" s="22"/>
      <c r="D43" s="22"/>
      <c r="E43" s="22"/>
      <c r="F43" s="22"/>
      <c r="G43" s="22"/>
      <c r="H43" s="22"/>
      <c r="I43" s="47"/>
    </row>
    <row r="44" spans="2:9" s="6" customFormat="1" ht="18" customHeight="1" x14ac:dyDescent="0.2">
      <c r="B44" s="27"/>
      <c r="C44" s="22"/>
      <c r="D44" s="22"/>
      <c r="E44" s="22"/>
      <c r="F44" s="22"/>
      <c r="G44" s="22"/>
      <c r="H44" s="22"/>
      <c r="I44" s="47"/>
    </row>
    <row r="45" spans="2:9" s="8" customFormat="1" ht="18" customHeight="1" x14ac:dyDescent="0.2">
      <c r="B45" s="27"/>
      <c r="C45" s="23">
        <f>IF(MONTH(ThisMonth_WeekStart+30)&lt;&gt;MONTH(ThisMonth),"",ThisMonth_WeekStart+30)</f>
        <v>44711</v>
      </c>
      <c r="D45" s="23">
        <f>IF(MONTH(ThisMonth_WeekStart+31)&lt;&gt;MONTH(ThisMonth),"",ThisMonth_WeekStart+31)</f>
        <v>44712</v>
      </c>
      <c r="E45" s="23" t="str">
        <f>IF(MONTH(ThisMonth_WeekStart+32)&lt;&gt;MONTH(ThisMonth),"",ThisMonth_WeekStart+32)</f>
        <v/>
      </c>
      <c r="F45" s="23" t="str">
        <f>IF(MONTH(ThisMonth_WeekStart+33)&lt;&gt;MONTH(ThisMonth),"",ThisMonth_WeekStart+33)</f>
        <v/>
      </c>
      <c r="G45" s="23" t="str">
        <f>IF(MONTH(ThisMonth_WeekStart+34)&lt;&gt;MONTH(ThisMonth),"",ThisMonth_WeekStart+34)</f>
        <v/>
      </c>
      <c r="H45" s="36" t="str">
        <f>IF(MONTH(ThisMonth_WeekStart+35)&lt;&gt;MONTH(ThisMonth),"",ThisMonth_WeekStart+35)</f>
        <v/>
      </c>
      <c r="I45" s="44" t="str">
        <f>IFERROR(H45+1,"")</f>
        <v/>
      </c>
    </row>
    <row r="46" spans="2:9" s="6" customFormat="1" ht="18" customHeight="1" x14ac:dyDescent="0.2">
      <c r="B46" s="30" t="s">
        <v>13</v>
      </c>
      <c r="C46" s="19" t="s">
        <v>28</v>
      </c>
      <c r="D46" s="19" t="s">
        <v>17</v>
      </c>
      <c r="E46" s="19"/>
      <c r="F46" s="19"/>
      <c r="G46" s="19"/>
      <c r="H46" s="19"/>
      <c r="I46" s="52" t="str">
        <f>IF(I45="","","CLOSED")</f>
        <v/>
      </c>
    </row>
    <row r="47" spans="2:9" s="6" customFormat="1" ht="18" customHeight="1" x14ac:dyDescent="0.2">
      <c r="B47" s="27"/>
      <c r="C47" s="24"/>
      <c r="D47" s="20"/>
      <c r="E47" s="19"/>
      <c r="F47" s="19"/>
      <c r="G47" s="19"/>
      <c r="H47" s="19"/>
      <c r="I47" s="45"/>
    </row>
    <row r="48" spans="2:9" s="6" customFormat="1" ht="18" customHeight="1" x14ac:dyDescent="0.2">
      <c r="B48" s="30" t="s">
        <v>14</v>
      </c>
      <c r="C48" s="19" t="s">
        <v>29</v>
      </c>
      <c r="D48" s="19" t="s">
        <v>18</v>
      </c>
      <c r="E48" s="19"/>
      <c r="F48" s="19"/>
      <c r="G48" s="19"/>
      <c r="H48" s="19"/>
      <c r="I48" s="45"/>
    </row>
    <row r="49" spans="2:9" s="6" customFormat="1" ht="18" customHeight="1" x14ac:dyDescent="0.2">
      <c r="B49" s="27"/>
      <c r="C49" s="19"/>
      <c r="D49" s="19"/>
      <c r="E49" s="19"/>
      <c r="F49" s="19"/>
      <c r="G49" s="19"/>
      <c r="H49" s="19"/>
      <c r="I49" s="45"/>
    </row>
    <row r="50" spans="2:9" s="6" customFormat="1" ht="18" customHeight="1" x14ac:dyDescent="0.2">
      <c r="B50" s="30" t="s">
        <v>15</v>
      </c>
      <c r="C50" s="21" t="s">
        <v>16</v>
      </c>
      <c r="D50" s="21" t="s">
        <v>19</v>
      </c>
      <c r="E50" s="21"/>
      <c r="F50" s="21"/>
      <c r="G50" s="21"/>
      <c r="H50" s="21"/>
      <c r="I50" s="46"/>
    </row>
    <row r="51" spans="2:9" s="8" customFormat="1" ht="18" customHeight="1" x14ac:dyDescent="0.2">
      <c r="B51" s="31" t="str">
        <f>IF(MONTH(ThisMonth_WeekStart+36)&lt;&gt;MONTH(ThisMonth),"",ThisMonth_WeekStart+36)</f>
        <v/>
      </c>
      <c r="C51" s="25" t="str">
        <f>IF(MONTH(ThisMonth_WeekStart+37)&lt;&gt;MONTH(ThisMonth),"",ThisMonth_WeekStart+37)</f>
        <v/>
      </c>
      <c r="D51" s="25" t="str">
        <f>IF(MONTH(ThisMonth_WeekStart+38)&lt;&gt;MONTH(ThisMonth),"",ThisMonth_WeekStart+38)</f>
        <v/>
      </c>
      <c r="E51" s="25" t="str">
        <f>IF(MONTH(ThisMonth_WeekStart+39)&lt;&gt;MONTH(ThisMonth),"",ThisMonth_WeekStart+39)</f>
        <v/>
      </c>
      <c r="F51" s="25" t="str">
        <f>IF(MONTH(ThisMonth_WeekStart+40)&lt;&gt;MONTH(ThisMonth),"",ThisMonth_WeekStart+40)</f>
        <v/>
      </c>
      <c r="G51" s="25" t="str">
        <f>IF(MONTH(ThisMonth_WeekStart+41)&lt;&gt;MONTH(ThisMonth),"",ThisMonth_WeekStart+41)</f>
        <v/>
      </c>
      <c r="H51" s="37" t="str">
        <f>IF(MONTH(ThisMonth_WeekStart+42)&lt;&gt;MONTH(ThisMonth),"",ThisMonth_WeekStart+42)</f>
        <v/>
      </c>
      <c r="I51" s="49" t="str">
        <f>IF(MONTH(ThisMonth_WeekStart+42)&lt;&gt;MONTH(ThisMonth),"",ThisMonth_WeekStart+42)</f>
        <v/>
      </c>
    </row>
    <row r="52" spans="2:9" s="6" customFormat="1" ht="18" customHeight="1" x14ac:dyDescent="0.2">
      <c r="B52" s="32"/>
      <c r="C52" s="26"/>
      <c r="D52" s="26"/>
      <c r="E52" s="26"/>
      <c r="F52" s="26"/>
      <c r="G52" s="26"/>
      <c r="H52" s="26"/>
      <c r="I52" s="50"/>
    </row>
    <row r="53" spans="2:9" s="6" customFormat="1" ht="18" customHeight="1" x14ac:dyDescent="0.2">
      <c r="B53" s="32"/>
      <c r="C53" s="26"/>
      <c r="D53" s="26"/>
      <c r="E53" s="26"/>
      <c r="F53" s="26"/>
      <c r="G53" s="26"/>
      <c r="H53" s="26"/>
      <c r="I53" s="50"/>
    </row>
    <row r="54" spans="2:9" s="6" customFormat="1" ht="18" customHeight="1" x14ac:dyDescent="0.2">
      <c r="B54" s="32"/>
      <c r="C54" s="26"/>
      <c r="D54" s="26"/>
      <c r="E54" s="26"/>
      <c r="F54" s="26"/>
      <c r="G54" s="26"/>
      <c r="H54" s="26"/>
      <c r="I54" s="50"/>
    </row>
    <row r="55" spans="2:9" s="6" customFormat="1" ht="18" customHeight="1" x14ac:dyDescent="0.2">
      <c r="B55" s="33"/>
      <c r="C55" s="14"/>
      <c r="D55" s="14"/>
      <c r="E55" s="14"/>
      <c r="F55" s="14"/>
      <c r="G55" s="14"/>
      <c r="H55" s="14"/>
      <c r="I55" s="51"/>
    </row>
    <row r="56" spans="2:9" s="6" customFormat="1" ht="18" customHeight="1" x14ac:dyDescent="0.2">
      <c r="B56" s="14"/>
      <c r="C56" s="14"/>
      <c r="D56" s="14"/>
      <c r="E56" s="14"/>
      <c r="F56" s="14"/>
      <c r="G56" s="14"/>
      <c r="H56" s="14"/>
      <c r="I56" s="51"/>
    </row>
    <row r="57" spans="2:9" s="6" customFormat="1" ht="9" customHeight="1" x14ac:dyDescent="0.2">
      <c r="B57" s="2"/>
      <c r="C57" s="2"/>
      <c r="D57" s="2"/>
      <c r="E57" s="2"/>
      <c r="F57" s="2"/>
      <c r="G57" s="2"/>
      <c r="H57" s="2"/>
      <c r="I57" s="40"/>
    </row>
    <row r="58" spans="2:9" s="7" customFormat="1" ht="3" customHeight="1" x14ac:dyDescent="0.2">
      <c r="B58" s="5"/>
      <c r="C58" s="5"/>
      <c r="D58" s="5"/>
      <c r="E58" s="5"/>
      <c r="F58" s="5"/>
      <c r="G58" s="5"/>
      <c r="H58" s="5"/>
      <c r="I58" s="42"/>
    </row>
    <row r="59" spans="2:9" s="6" customFormat="1" ht="18" customHeight="1" x14ac:dyDescent="0.2">
      <c r="B59" s="2"/>
      <c r="C59" s="2"/>
      <c r="D59" s="2"/>
      <c r="E59" s="2"/>
      <c r="F59" s="2"/>
      <c r="G59" s="2"/>
      <c r="H59" s="2"/>
      <c r="I59" s="40"/>
    </row>
    <row r="60" spans="2:9" s="6" customFormat="1" ht="18" customHeight="1" x14ac:dyDescent="0.2">
      <c r="B60" s="2"/>
      <c r="C60" s="2"/>
      <c r="D60" s="2"/>
      <c r="E60" s="2"/>
      <c r="F60" s="2"/>
      <c r="G60" s="2"/>
      <c r="H60" s="2"/>
      <c r="I60" s="40"/>
    </row>
    <row r="61" spans="2:9" s="6" customFormat="1" ht="18" customHeight="1" x14ac:dyDescent="0.2">
      <c r="B61" s="2"/>
      <c r="C61" s="2"/>
      <c r="D61" s="2"/>
      <c r="E61" s="2"/>
      <c r="F61" s="2"/>
      <c r="G61" s="2"/>
      <c r="H61" s="2"/>
      <c r="I61" s="40"/>
    </row>
  </sheetData>
  <mergeCells count="1">
    <mergeCell ref="B2:C2"/>
  </mergeCells>
  <conditionalFormatting sqref="D31:E34 F33:F34 D21:D24 D8:D14 C6:C14 C16 C30:C34 C26:C28 C38:C44 C36 C48:C50 C46 F22:G24 G21 F19:G20 E36:E37 E42:G44 G41 E40:E41 E39:F39 C20:C24 C18 G31:I34 E7:I14 H19:I24 F40:I40 E38:I38 F16:H16 F36:H36 H43:I44 H41:H42 I42 D6:H6">
    <cfRule type="expression" dxfId="99" priority="156" stopIfTrue="1">
      <formula>OFFSET(C6,0,1)="Work"</formula>
    </cfRule>
    <cfRule type="expression" dxfId="98" priority="157" stopIfTrue="1">
      <formula>OFFSET(C6,0,1)="Home"</formula>
    </cfRule>
    <cfRule type="expression" dxfId="97" priority="158" stopIfTrue="1">
      <formula>OFFSET(C6,0,1)="Personal"</formula>
    </cfRule>
    <cfRule type="expression" dxfId="96" priority="160">
      <formula>OFFSET(C6,0,1)="Birthday"</formula>
    </cfRule>
  </conditionalFormatting>
  <conditionalFormatting sqref="B52:B56">
    <cfRule type="expression" dxfId="95" priority="92" stopIfTrue="1">
      <formula>OFFSET(B52,0,1)="Work"</formula>
    </cfRule>
    <cfRule type="expression" dxfId="94" priority="93" stopIfTrue="1">
      <formula>OFFSET(B52,0,1)="Home"</formula>
    </cfRule>
    <cfRule type="expression" dxfId="93" priority="94" stopIfTrue="1">
      <formula>OFFSET(B52,0,1)="Personal"</formula>
    </cfRule>
    <cfRule type="expression" dxfId="92" priority="96">
      <formula>OFFSET(B52,0,1)="Birthday"</formula>
    </cfRule>
  </conditionalFormatting>
  <conditionalFormatting sqref="D41:D44 E16:E24 E47:I50 F18:I18 E46:H46">
    <cfRule type="expression" dxfId="91" priority="84" stopIfTrue="1">
      <formula>OFFSET(D16,0,1)="Work"</formula>
    </cfRule>
    <cfRule type="expression" dxfId="90" priority="85" stopIfTrue="1">
      <formula>OFFSET(D16,0,1)="Home"</formula>
    </cfRule>
    <cfRule type="expression" dxfId="89" priority="86" stopIfTrue="1">
      <formula>OFFSET(D16,0,1)="Personal"</formula>
    </cfRule>
    <cfRule type="expression" dxfId="88" priority="88">
      <formula>OFFSET(D16,0,1)="Birthday"</formula>
    </cfRule>
  </conditionalFormatting>
  <conditionalFormatting sqref="C52:H56">
    <cfRule type="expression" dxfId="83" priority="76" stopIfTrue="1">
      <formula>OFFSET(C52,0,1)="Work"</formula>
    </cfRule>
    <cfRule type="expression" dxfId="82" priority="77" stopIfTrue="1">
      <formula>OFFSET(C52,0,1)="Home"</formula>
    </cfRule>
    <cfRule type="expression" dxfId="81" priority="78" stopIfTrue="1">
      <formula>OFFSET(C52,0,1)="Personal"</formula>
    </cfRule>
    <cfRule type="expression" dxfId="80" priority="80">
      <formula>OFFSET(C52,0,1)="Birthday"</formula>
    </cfRule>
  </conditionalFormatting>
  <conditionalFormatting sqref="D18:D20 D16">
    <cfRule type="expression" dxfId="75" priority="69" stopIfTrue="1">
      <formula>OFFSET(D16,0,1)="Work"</formula>
    </cfRule>
    <cfRule type="expression" dxfId="74" priority="70" stopIfTrue="1">
      <formula>OFFSET(D16,0,1)="Home"</formula>
    </cfRule>
    <cfRule type="expression" dxfId="73" priority="71" stopIfTrue="1">
      <formula>OFFSET(D16,0,1)="Personal"</formula>
    </cfRule>
    <cfRule type="expression" dxfId="72" priority="72">
      <formula>OFFSET(D16,0,1)="Birthday"</formula>
    </cfRule>
  </conditionalFormatting>
  <conditionalFormatting sqref="D28:D30 D26">
    <cfRule type="expression" dxfId="71" priority="65" stopIfTrue="1">
      <formula>OFFSET(D26,0,1)="Work"</formula>
    </cfRule>
    <cfRule type="expression" dxfId="70" priority="66" stopIfTrue="1">
      <formula>OFFSET(D26,0,1)="Home"</formula>
    </cfRule>
    <cfRule type="expression" dxfId="69" priority="67" stopIfTrue="1">
      <formula>OFFSET(D26,0,1)="Personal"</formula>
    </cfRule>
    <cfRule type="expression" dxfId="68" priority="68">
      <formula>OFFSET(D26,0,1)="Birthday"</formula>
    </cfRule>
  </conditionalFormatting>
  <conditionalFormatting sqref="D38:D40 D36">
    <cfRule type="expression" dxfId="67" priority="61" stopIfTrue="1">
      <formula>OFFSET(D36,0,1)="Work"</formula>
    </cfRule>
    <cfRule type="expression" dxfId="66" priority="62" stopIfTrue="1">
      <formula>OFFSET(D36,0,1)="Home"</formula>
    </cfRule>
    <cfRule type="expression" dxfId="65" priority="63" stopIfTrue="1">
      <formula>OFFSET(D36,0,1)="Personal"</formula>
    </cfRule>
    <cfRule type="expression" dxfId="64" priority="64">
      <formula>OFFSET(D36,0,1)="Birthday"</formula>
    </cfRule>
  </conditionalFormatting>
  <conditionalFormatting sqref="D48:D50 D46">
    <cfRule type="expression" dxfId="63" priority="57" stopIfTrue="1">
      <formula>OFFSET(D46,0,1)="Work"</formula>
    </cfRule>
    <cfRule type="expression" dxfId="62" priority="58" stopIfTrue="1">
      <formula>OFFSET(D46,0,1)="Home"</formula>
    </cfRule>
    <cfRule type="expression" dxfId="61" priority="59" stopIfTrue="1">
      <formula>OFFSET(D46,0,1)="Personal"</formula>
    </cfRule>
    <cfRule type="expression" dxfId="60" priority="60">
      <formula>OFFSET(D46,0,1)="Birthday"</formula>
    </cfRule>
  </conditionalFormatting>
  <conditionalFormatting sqref="E26:E30">
    <cfRule type="expression" dxfId="59" priority="53" stopIfTrue="1">
      <formula>OFFSET(E26,0,1)="Work"</formula>
    </cfRule>
    <cfRule type="expression" dxfId="58" priority="54" stopIfTrue="1">
      <formula>OFFSET(E26,0,1)="Home"</formula>
    </cfRule>
    <cfRule type="expression" dxfId="57" priority="55" stopIfTrue="1">
      <formula>OFFSET(E26,0,1)="Personal"</formula>
    </cfRule>
    <cfRule type="expression" dxfId="56" priority="56">
      <formula>OFFSET(E26,0,1)="Birthday"</formula>
    </cfRule>
  </conditionalFormatting>
  <conditionalFormatting sqref="F26:F32">
    <cfRule type="expression" dxfId="55" priority="49" stopIfTrue="1">
      <formula>OFFSET(F26,0,1)="Work"</formula>
    </cfRule>
    <cfRule type="expression" dxfId="54" priority="50" stopIfTrue="1">
      <formula>OFFSET(F26,0,1)="Home"</formula>
    </cfRule>
    <cfRule type="expression" dxfId="53" priority="51" stopIfTrue="1">
      <formula>OFFSET(F26,0,1)="Personal"</formula>
    </cfRule>
    <cfRule type="expression" dxfId="52" priority="52">
      <formula>OFFSET(F26,0,1)="Birthday"</formula>
    </cfRule>
  </conditionalFormatting>
  <conditionalFormatting sqref="G26:G30">
    <cfRule type="expression" dxfId="51" priority="45" stopIfTrue="1">
      <formula>OFFSET(G26,0,1)="Work"</formula>
    </cfRule>
    <cfRule type="expression" dxfId="50" priority="46" stopIfTrue="1">
      <formula>OFFSET(G26,0,1)="Home"</formula>
    </cfRule>
    <cfRule type="expression" dxfId="49" priority="47" stopIfTrue="1">
      <formula>OFFSET(G26,0,1)="Personal"</formula>
    </cfRule>
    <cfRule type="expression" dxfId="48" priority="48">
      <formula>OFFSET(G26,0,1)="Birthday"</formula>
    </cfRule>
  </conditionalFormatting>
  <conditionalFormatting sqref="H26:H30">
    <cfRule type="expression" dxfId="39" priority="33" stopIfTrue="1">
      <formula>OFFSET(H26,0,1)="Work"</formula>
    </cfRule>
    <cfRule type="expression" dxfId="38" priority="34" stopIfTrue="1">
      <formula>OFFSET(H26,0,1)="Home"</formula>
    </cfRule>
    <cfRule type="expression" dxfId="37" priority="35" stopIfTrue="1">
      <formula>OFFSET(H26,0,1)="Personal"</formula>
    </cfRule>
    <cfRule type="expression" dxfId="36" priority="36">
      <formula>OFFSET(H26,0,1)="Birthday"</formula>
    </cfRule>
  </conditionalFormatting>
  <conditionalFormatting sqref="I52:I56">
    <cfRule type="expression" dxfId="35" priority="29" stopIfTrue="1">
      <formula>OFFSET(I52,0,1)="Work"</formula>
    </cfRule>
    <cfRule type="expression" dxfId="34" priority="30" stopIfTrue="1">
      <formula>OFFSET(I52,0,1)="Home"</formula>
    </cfRule>
    <cfRule type="expression" dxfId="33" priority="31" stopIfTrue="1">
      <formula>OFFSET(I52,0,1)="Personal"</formula>
    </cfRule>
    <cfRule type="expression" dxfId="32" priority="32">
      <formula>OFFSET(I52,0,1)="Birthday"</formula>
    </cfRule>
  </conditionalFormatting>
  <conditionalFormatting sqref="I27:I30">
    <cfRule type="expression" dxfId="31" priority="25" stopIfTrue="1">
      <formula>OFFSET(I27,0,1)="Work"</formula>
    </cfRule>
    <cfRule type="expression" dxfId="30" priority="26" stopIfTrue="1">
      <formula>OFFSET(I27,0,1)="Home"</formula>
    </cfRule>
    <cfRule type="expression" dxfId="29" priority="27" stopIfTrue="1">
      <formula>OFFSET(I27,0,1)="Personal"</formula>
    </cfRule>
    <cfRule type="expression" dxfId="28" priority="28">
      <formula>OFFSET(I27,0,1)="Birthday"</formula>
    </cfRule>
  </conditionalFormatting>
  <conditionalFormatting sqref="I46">
    <cfRule type="expression" dxfId="23" priority="17" stopIfTrue="1">
      <formula>OFFSET(I46,0,1)="Work"</formula>
    </cfRule>
    <cfRule type="expression" dxfId="22" priority="18" stopIfTrue="1">
      <formula>OFFSET(I46,0,1)="Home"</formula>
    </cfRule>
    <cfRule type="expression" dxfId="21" priority="19" stopIfTrue="1">
      <formula>OFFSET(I46,0,1)="Personal"</formula>
    </cfRule>
    <cfRule type="expression" dxfId="20" priority="20">
      <formula>OFFSET(I46,0,1)="Birthday"</formula>
    </cfRule>
  </conditionalFormatting>
  <conditionalFormatting sqref="I36">
    <cfRule type="expression" dxfId="15" priority="13" stopIfTrue="1">
      <formula>OFFSET(I36,0,1)="Work"</formula>
    </cfRule>
    <cfRule type="expression" dxfId="14" priority="14" stopIfTrue="1">
      <formula>OFFSET(I36,0,1)="Home"</formula>
    </cfRule>
    <cfRule type="expression" dxfId="13" priority="15" stopIfTrue="1">
      <formula>OFFSET(I36,0,1)="Personal"</formula>
    </cfRule>
    <cfRule type="expression" dxfId="12" priority="16">
      <formula>OFFSET(I36,0,1)="Birthday"</formula>
    </cfRule>
  </conditionalFormatting>
  <conditionalFormatting sqref="I26">
    <cfRule type="expression" dxfId="11" priority="9" stopIfTrue="1">
      <formula>OFFSET(I26,0,1)="Work"</formula>
    </cfRule>
    <cfRule type="expression" dxfId="10" priority="10" stopIfTrue="1">
      <formula>OFFSET(I26,0,1)="Home"</formula>
    </cfRule>
    <cfRule type="expression" dxfId="9" priority="11" stopIfTrue="1">
      <formula>OFFSET(I26,0,1)="Personal"</formula>
    </cfRule>
    <cfRule type="expression" dxfId="8" priority="12">
      <formula>OFFSET(I26,0,1)="Birthday"</formula>
    </cfRule>
  </conditionalFormatting>
  <conditionalFormatting sqref="I16">
    <cfRule type="expression" dxfId="7" priority="5" stopIfTrue="1">
      <formula>OFFSET(I16,0,1)="Work"</formula>
    </cfRule>
    <cfRule type="expression" dxfId="6" priority="6" stopIfTrue="1">
      <formula>OFFSET(I16,0,1)="Home"</formula>
    </cfRule>
    <cfRule type="expression" dxfId="5" priority="7" stopIfTrue="1">
      <formula>OFFSET(I16,0,1)="Personal"</formula>
    </cfRule>
    <cfRule type="expression" dxfId="4" priority="8">
      <formula>OFFSET(I16,0,1)="Birthday"</formula>
    </cfRule>
  </conditionalFormatting>
  <conditionalFormatting sqref="I6">
    <cfRule type="expression" dxfId="3" priority="1" stopIfTrue="1">
      <formula>OFFSET(I6,0,1)="Work"</formula>
    </cfRule>
    <cfRule type="expression" dxfId="2" priority="2" stopIfTrue="1">
      <formula>OFFSET(I6,0,1)="Home"</formula>
    </cfRule>
    <cfRule type="expression" dxfId="1" priority="3" stopIfTrue="1">
      <formula>OFFSET(I6,0,1)="Personal"</formula>
    </cfRule>
    <cfRule type="expression" dxfId="0" priority="4">
      <formula>OFFSET(I6,0,1)="Birthday"</formula>
    </cfRule>
  </conditionalFormatting>
  <dataValidations count="3">
    <dataValidation allowBlank="1" showInputMessage="1" showErrorMessage="1" promptTitle="Monthly Personal Planner" prompt="_x000a_Use this template to easily create a monthly personal planner._x000a__x000a_Select a month from the dropdown in cell C2. _x000a__x000a_Go to cell C11 &amp; C12 for next instruction guides." sqref="A1" xr:uid="{00000000-0002-0000-0000-000002000000}"/>
    <dataValidation allowBlank="1" showInputMessage="1" showErrorMessage="1" prompt="Calendar day is automatically updated in this cell" sqref="B51:I51 I41 C35:I35 C25:I25 C15:I15 C45:I45 C5:I5" xr:uid="{00000000-0002-0000-0000-000003000000}"/>
    <dataValidation type="list" allowBlank="1" showInputMessage="1" showErrorMessage="1" prompt="Select month from this dropdown" sqref="B2:C2" xr:uid="{00000000-0002-0000-0000-000001000000}">
      <formula1>List_Months</formula1>
    </dataValidation>
  </dataValidations>
  <printOptions horizontalCentered="1"/>
  <pageMargins left="0" right="0" top="0.25" bottom="0.25" header="0.3" footer="0.3"/>
  <pageSetup scale="58" fitToWidth="3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27"/>
  <sheetViews>
    <sheetView workbookViewId="0">
      <selection activeCell="C2" sqref="C2"/>
    </sheetView>
  </sheetViews>
  <sheetFormatPr baseColWidth="10" defaultColWidth="8.83203125" defaultRowHeight="15" x14ac:dyDescent="0.2"/>
  <cols>
    <col min="2" max="2" width="18.5" customWidth="1"/>
    <col min="3" max="3" width="11.1640625" bestFit="1" customWidth="1"/>
  </cols>
  <sheetData>
    <row r="1" spans="1:7" x14ac:dyDescent="0.2">
      <c r="A1">
        <v>-2</v>
      </c>
      <c r="B1" t="str">
        <f ca="1">TEXT(EDATE($C$1,A1),"mmmm yyyy")</f>
        <v>March 2022</v>
      </c>
      <c r="C1" s="13">
        <f ca="1">TODAY()</f>
        <v>44688</v>
      </c>
      <c r="E1" t="s">
        <v>1</v>
      </c>
    </row>
    <row r="2" spans="1:7" x14ac:dyDescent="0.2">
      <c r="A2">
        <v>-1</v>
      </c>
      <c r="B2" t="str">
        <f t="shared" ref="B2:B27" ca="1" si="0">TEXT(EDATE($C$1,A2),"mmmm yyyy")</f>
        <v>April 2022</v>
      </c>
      <c r="E2" t="s">
        <v>2</v>
      </c>
    </row>
    <row r="3" spans="1:7" x14ac:dyDescent="0.2">
      <c r="A3">
        <v>0</v>
      </c>
      <c r="B3" t="str">
        <f t="shared" ca="1" si="0"/>
        <v>May 2022</v>
      </c>
      <c r="E3" t="s">
        <v>10</v>
      </c>
    </row>
    <row r="4" spans="1:7" x14ac:dyDescent="0.2">
      <c r="A4">
        <v>1</v>
      </c>
      <c r="B4" t="str">
        <f t="shared" ca="1" si="0"/>
        <v>June 2022</v>
      </c>
      <c r="E4" t="s">
        <v>11</v>
      </c>
    </row>
    <row r="5" spans="1:7" x14ac:dyDescent="0.2">
      <c r="A5">
        <v>2</v>
      </c>
      <c r="B5" t="str">
        <f t="shared" ca="1" si="0"/>
        <v>July 2022</v>
      </c>
      <c r="E5" t="s">
        <v>0</v>
      </c>
    </row>
    <row r="6" spans="1:7" x14ac:dyDescent="0.2">
      <c r="A6">
        <v>3</v>
      </c>
      <c r="B6" t="str">
        <f t="shared" ca="1" si="0"/>
        <v>August 2022</v>
      </c>
    </row>
    <row r="7" spans="1:7" x14ac:dyDescent="0.2">
      <c r="A7">
        <v>4</v>
      </c>
      <c r="B7" t="str">
        <f t="shared" ca="1" si="0"/>
        <v>September 2022</v>
      </c>
    </row>
    <row r="8" spans="1:7" x14ac:dyDescent="0.2">
      <c r="A8">
        <v>5</v>
      </c>
      <c r="B8" t="str">
        <f t="shared" ca="1" si="0"/>
        <v>October 2022</v>
      </c>
    </row>
    <row r="9" spans="1:7" x14ac:dyDescent="0.2">
      <c r="A9">
        <v>6</v>
      </c>
      <c r="B9" t="str">
        <f t="shared" ca="1" si="0"/>
        <v>November 2022</v>
      </c>
    </row>
    <row r="10" spans="1:7" x14ac:dyDescent="0.2">
      <c r="A10">
        <v>7</v>
      </c>
      <c r="B10" t="str">
        <f t="shared" ca="1" si="0"/>
        <v>December 2022</v>
      </c>
    </row>
    <row r="11" spans="1:7" x14ac:dyDescent="0.2">
      <c r="A11">
        <v>8</v>
      </c>
      <c r="B11" t="str">
        <f t="shared" ca="1" si="0"/>
        <v>January 2023</v>
      </c>
    </row>
    <row r="12" spans="1:7" x14ac:dyDescent="0.2">
      <c r="A12">
        <v>9</v>
      </c>
      <c r="B12" t="str">
        <f t="shared" ca="1" si="0"/>
        <v>February 2023</v>
      </c>
    </row>
    <row r="13" spans="1:7" x14ac:dyDescent="0.2">
      <c r="A13">
        <v>10</v>
      </c>
      <c r="B13" t="str">
        <f t="shared" ca="1" si="0"/>
        <v>March 2023</v>
      </c>
    </row>
    <row r="14" spans="1:7" x14ac:dyDescent="0.2">
      <c r="A14">
        <v>11</v>
      </c>
      <c r="B14" t="str">
        <f t="shared" ca="1" si="0"/>
        <v>April 2023</v>
      </c>
    </row>
    <row r="15" spans="1:7" x14ac:dyDescent="0.2">
      <c r="A15">
        <v>12</v>
      </c>
      <c r="B15" t="str">
        <f t="shared" ca="1" si="0"/>
        <v>May 2023</v>
      </c>
    </row>
    <row r="16" spans="1:7" x14ac:dyDescent="0.2">
      <c r="A16">
        <v>13</v>
      </c>
      <c r="B16" t="str">
        <f t="shared" ca="1" si="0"/>
        <v>June 2023</v>
      </c>
      <c r="G16" s="3"/>
    </row>
    <row r="17" spans="1:2" x14ac:dyDescent="0.2">
      <c r="A17">
        <v>14</v>
      </c>
      <c r="B17" t="str">
        <f t="shared" ca="1" si="0"/>
        <v>July 2023</v>
      </c>
    </row>
    <row r="18" spans="1:2" x14ac:dyDescent="0.2">
      <c r="A18">
        <v>15</v>
      </c>
      <c r="B18" t="str">
        <f t="shared" ca="1" si="0"/>
        <v>August 2023</v>
      </c>
    </row>
    <row r="19" spans="1:2" x14ac:dyDescent="0.2">
      <c r="A19">
        <v>16</v>
      </c>
      <c r="B19" t="str">
        <f t="shared" ca="1" si="0"/>
        <v>September 2023</v>
      </c>
    </row>
    <row r="20" spans="1:2" x14ac:dyDescent="0.2">
      <c r="A20">
        <v>17</v>
      </c>
      <c r="B20" t="str">
        <f t="shared" ca="1" si="0"/>
        <v>October 2023</v>
      </c>
    </row>
    <row r="21" spans="1:2" x14ac:dyDescent="0.2">
      <c r="A21">
        <v>18</v>
      </c>
      <c r="B21" t="str">
        <f t="shared" ca="1" si="0"/>
        <v>November 2023</v>
      </c>
    </row>
    <row r="22" spans="1:2" x14ac:dyDescent="0.2">
      <c r="A22">
        <v>19</v>
      </c>
      <c r="B22" t="str">
        <f t="shared" ca="1" si="0"/>
        <v>December 2023</v>
      </c>
    </row>
    <row r="23" spans="1:2" x14ac:dyDescent="0.2">
      <c r="A23">
        <v>20</v>
      </c>
      <c r="B23" t="str">
        <f t="shared" ca="1" si="0"/>
        <v>January 2024</v>
      </c>
    </row>
    <row r="24" spans="1:2" x14ac:dyDescent="0.2">
      <c r="A24">
        <v>21</v>
      </c>
      <c r="B24" t="str">
        <f t="shared" ca="1" si="0"/>
        <v>February 2024</v>
      </c>
    </row>
    <row r="25" spans="1:2" x14ac:dyDescent="0.2">
      <c r="A25">
        <v>22</v>
      </c>
      <c r="B25" t="str">
        <f t="shared" ca="1" si="0"/>
        <v>March 2024</v>
      </c>
    </row>
    <row r="26" spans="1:2" x14ac:dyDescent="0.2">
      <c r="A26">
        <v>23</v>
      </c>
      <c r="B26" t="str">
        <f t="shared" ca="1" si="0"/>
        <v>April 2024</v>
      </c>
    </row>
    <row r="27" spans="1:2" x14ac:dyDescent="0.2">
      <c r="A27">
        <v>24</v>
      </c>
      <c r="B27" t="str">
        <f t="shared" ca="1" si="0"/>
        <v>May 2024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1" ma:contentTypeDescription="Create a new document." ma:contentTypeScope="" ma:versionID="64dfb1555687e0874b4304b796b5b0c7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e6e4c555b5e194d05b7203de9c4567b3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  <xsd:element ref="ns1:_ip_UnifiedCompliancePolicyProperties" minOccurs="0"/>
                <xsd:element ref="ns1:_ip_UnifiedCompliancePolicyUIAction" minOccurs="0"/>
                <xsd:element ref="ns2:Image" minOccurs="0"/>
                <xsd:element ref="ns4:TaxCatchAll" minOccurs="0"/>
                <xsd:element ref="ns2:ImageTagsTaxHTField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22" nillable="true" ma:displayName="Image" ma:format="Image" ma:internalName="Imag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/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77ABB98B-670E-43B6-BA05-F7DEB281A7B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C8FA28B-3490-4B0C-8495-ABE37722A13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3DE8A63-8FF6-43D2-BD0F-B23FB85E4E46}">
  <ds:schemaRefs>
    <ds:schemaRef ds:uri="71af3243-3dd4-4a8d-8c0d-dd76da1f02a5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purl.org/dc/terms/"/>
    <ds:schemaRef ds:uri="16c05727-aa75-4e4a-9b5f-8a80a1165891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230e9df3-be65-4c73-a93b-d1236ebd677e"/>
    <ds:schemaRef ds:uri="http://schemas.microsoft.com/sharepoint/v3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TM12064379</Template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Monthly Planner</vt:lpstr>
      <vt:lpstr>Lists</vt:lpstr>
      <vt:lpstr>List_Categories</vt:lpstr>
      <vt:lpstr>List_Months</vt:lpstr>
      <vt:lpstr>October_2022</vt:lpstr>
      <vt:lpstr>'Monthly Planner'!Print_Titles</vt:lpstr>
      <vt:lpstr>ThisMonth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2021-08-09T15:33:27Z</dcterms:created>
  <dcterms:modified xsi:type="dcterms:W3CDTF">2022-05-07T05:54:56Z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