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cuments\4_Excel\Modern Dynamic Arrays\LambdaHelper\"/>
    </mc:Choice>
  </mc:AlternateContent>
  <xr:revisionPtr revIDLastSave="0" documentId="13_ncr:1_{5812D129-5345-432B-B37C-B87E06273FA4}" xr6:coauthVersionLast="47" xr6:coauthVersionMax="47" xr10:uidLastSave="{00000000-0000-0000-0000-000000000000}"/>
  <bookViews>
    <workbookView xWindow="-120" yWindow="-120" windowWidth="29040" windowHeight="15720" xr2:uid="{19CF74EC-ADB7-4B93-9C6C-8DDBD0A3D1E4}"/>
  </bookViews>
  <sheets>
    <sheet name="Formulae" sheetId="1" r:id="rId1"/>
    <sheet name="DataSource" sheetId="2" r:id="rId2"/>
  </sheets>
  <definedNames>
    <definedName name="_xlnm._FilterDatabase" localSheetId="1" hidden="1">DataSource!$M$3:$M$4</definedName>
    <definedName name="Crit1">Formulae!$C$6</definedName>
    <definedName name="Crit2">Formulae!$C$7</definedName>
    <definedName name="_xlnm.Criteria" localSheetId="1">DataSource!$M$3:$M$4</definedName>
    <definedName name="_xlnm.Criteria" localSheetId="0">Formulae!#REF!</definedName>
    <definedName name="formula">Formulae!$H$27</definedName>
    <definedName name="formulatxt">Formulae!$O$27</definedName>
    <definedName name="Header">Formulae!$B$14:$F$14</definedName>
    <definedName name="line">Formulae!$H$23</definedName>
    <definedName name="Linesλ" xml:space="preserve"> _xlfn.LAMBDA(_xlpm.ftxt, LEN(_xlpm.ftxt) - LEN(SUBSTITUTE(_xlpm.ftxt,CHAR(10),"")) - 2)</definedName>
    <definedName name="link">Formulae!$G$23</definedName>
    <definedName name="oper">Formulae!$C$8</definedName>
    <definedName name="Returnλ" xml:space="preserve"> _xlfn.LAMBDA(_xlpm.line, CHOOSE(_xlpm.line,Crit1?,Crit2?,SortCol,ANDλ,ORλ,FNλ,Crit?,msg,filtered,result))</definedName>
    <definedName name="Sort">Formulae!$C$9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7" i="1" l="1" a="1"/>
  <c r="B27" i="1" s="1"/>
  <c r="B15" i="1" a="1"/>
  <c r="B15" i="1" s="1"/>
  <c r="H23" i="1" a="1"/>
  <c r="O27" i="1"/>
  <c r="H23" i="1" l="1"/>
  <c r="N28" i="1" a="1"/>
  <c r="I23" i="1" a="1"/>
  <c r="N28" i="1" l="1"/>
  <c r="I23" i="1"/>
  <c r="H27" i="1" a="1"/>
  <c r="H2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<sst xmlns="http://schemas.openxmlformats.org/spreadsheetml/2006/main" count="58" uniqueCount="38">
  <si>
    <t>Project name</t>
  </si>
  <si>
    <t>Cost</t>
  </si>
  <si>
    <t>Categories</t>
  </si>
  <si>
    <t>Springfield Dam</t>
  </si>
  <si>
    <t>Springfield Power Station</t>
  </si>
  <si>
    <t>Springfield Road</t>
  </si>
  <si>
    <t>SpringField Apartments</t>
  </si>
  <si>
    <t>Townsville Dam</t>
  </si>
  <si>
    <t>Townsville Power Station</t>
  </si>
  <si>
    <t>Townsville Road</t>
  </si>
  <si>
    <t>Townsville Apartments</t>
  </si>
  <si>
    <t>A, B, C</t>
  </si>
  <si>
    <t>A</t>
  </si>
  <si>
    <t>B , C</t>
  </si>
  <si>
    <t>Project Duration (wks)</t>
  </si>
  <si>
    <t>A,D</t>
  </si>
  <si>
    <t>C</t>
  </si>
  <si>
    <t>B</t>
  </si>
  <si>
    <t>Mojo Consulting Company Projects</t>
  </si>
  <si>
    <t>ID</t>
  </si>
  <si>
    <t>Category 1</t>
  </si>
  <si>
    <t>Category 2</t>
  </si>
  <si>
    <t>Condition</t>
  </si>
  <si>
    <t>OR</t>
  </si>
  <si>
    <t>Instructions:</t>
  </si>
  <si>
    <t>If you want to filter by one category example B only,  set both category to B
if you want to filter by either category, change "condition" to "OR"
if you want to filter by either category, change "condition" to "AND"</t>
  </si>
  <si>
    <t>Sort by</t>
  </si>
  <si>
    <t>Version with Lambda functions</t>
  </si>
  <si>
    <t>ANDλ, ORλ.</t>
  </si>
  <si>
    <t>FormulaText</t>
  </si>
  <si>
    <t>Local Name</t>
  </si>
  <si>
    <t>Line #</t>
  </si>
  <si>
    <t>Control</t>
  </si>
  <si>
    <t>To follow or debug the formula use the spinner control below.</t>
  </si>
  <si>
    <t>Each formula variable will be displayed in turn and the arrow</t>
  </si>
  <si>
    <t>against the formula text to the right will track the current location</t>
  </si>
  <si>
    <t>Part calculation (Lambda function definitions show as #CALC! errors)</t>
  </si>
  <si>
    <t>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</si>
</sst>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$-409]* #,##0_ ;_-[$$-409]* \-#,##0\ ;_-[$$-409]* &quot;-&quot;??_ ;_-@_ "/>
    <numFmt numFmtId="165" formatCode="General\ \:"/>
  </numFmts>
  <fonts count="10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5" tint="-0.249977111117893"/>
      <name val="Calibri"/>
      <family val="2"/>
      <scheme val="minor"/>
    </font>
    <font>
      <sz val="11"/>
      <color theme="5" tint="-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/>
      </left>
      <right/>
      <top style="thin">
        <color theme="5"/>
      </top>
      <bottom/>
      <diagonal/>
    </border>
    <border>
      <left style="thin">
        <color theme="5"/>
      </left>
      <right/>
      <top/>
      <bottom/>
      <diagonal/>
    </border>
    <border>
      <left style="thin">
        <color theme="5"/>
      </left>
      <right/>
      <top/>
      <bottom style="thin">
        <color theme="5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</cellStyleXfs>
  <cellXfs count="34">
    <xf numFmtId="0" fontId="0" fillId="0" borderId="0" xfId="0"/>
    <xf numFmtId="0" fontId="3" fillId="0" borderId="0" xfId="0" applyFont="1"/>
    <xf numFmtId="0" fontId="0" fillId="0" borderId="2" xfId="0" applyBorder="1"/>
    <xf numFmtId="0" fontId="3" fillId="0" borderId="2" xfId="0" applyFont="1" applyBorder="1"/>
    <xf numFmtId="0" fontId="0" fillId="4" borderId="0" xfId="0" applyFill="1"/>
    <xf numFmtId="0" fontId="2" fillId="3" borderId="1" xfId="2"/>
    <xf numFmtId="0" fontId="0" fillId="0" borderId="0" xfId="0" applyAlignment="1">
      <alignment horizontal="left"/>
    </xf>
    <xf numFmtId="0" fontId="0" fillId="0" borderId="0" xfId="0" applyBorder="1"/>
    <xf numFmtId="0" fontId="3" fillId="0" borderId="0" xfId="0" applyFont="1" applyBorder="1"/>
    <xf numFmtId="49" fontId="1" fillId="2" borderId="0" xfId="1" applyNumberFormat="1" applyAlignment="1">
      <alignment horizontal="left" wrapText="1"/>
    </xf>
    <xf numFmtId="0" fontId="3" fillId="0" borderId="5" xfId="0" applyFont="1" applyBorder="1"/>
    <xf numFmtId="0" fontId="5" fillId="0" borderId="0" xfId="0" applyFont="1"/>
    <xf numFmtId="0" fontId="0" fillId="0" borderId="5" xfId="0" applyBorder="1"/>
    <xf numFmtId="0" fontId="7" fillId="0" borderId="5" xfId="0" applyFont="1" applyBorder="1"/>
    <xf numFmtId="0" fontId="0" fillId="0" borderId="0" xfId="0" applyBorder="1" applyAlignment="1">
      <alignment horizontal="left" vertical="top" wrapText="1"/>
    </xf>
    <xf numFmtId="0" fontId="0" fillId="0" borderId="0" xfId="0" applyBorder="1" applyAlignment="1">
      <alignment vertical="top"/>
    </xf>
    <xf numFmtId="0" fontId="0" fillId="0" borderId="4" xfId="0" applyBorder="1" applyAlignment="1">
      <alignment vertical="top"/>
    </xf>
    <xf numFmtId="0" fontId="3" fillId="0" borderId="5" xfId="0" applyFont="1" applyBorder="1" applyAlignment="1">
      <alignment horizontal="right"/>
    </xf>
    <xf numFmtId="0" fontId="0" fillId="0" borderId="0" xfId="0" applyAlignment="1">
      <alignment horizontal="right" indent="1"/>
    </xf>
    <xf numFmtId="0" fontId="3" fillId="0" borderId="5" xfId="0" applyFont="1" applyBorder="1" applyAlignment="1">
      <alignment horizontal="left" indent="1"/>
    </xf>
    <xf numFmtId="0" fontId="0" fillId="0" borderId="5" xfId="0" applyBorder="1" applyAlignment="1">
      <alignment horizontal="left" indent="1"/>
    </xf>
    <xf numFmtId="165" fontId="0" fillId="0" borderId="5" xfId="0" applyNumberFormat="1" applyBorder="1"/>
    <xf numFmtId="164" fontId="0" fillId="0" borderId="0" xfId="0" applyNumberFormat="1" applyBorder="1"/>
    <xf numFmtId="0" fontId="3" fillId="0" borderId="0" xfId="0" applyFont="1" applyBorder="1" applyAlignment="1">
      <alignment horizontal="center"/>
    </xf>
    <xf numFmtId="0" fontId="0" fillId="0" borderId="0" xfId="0" applyAlignment="1"/>
    <xf numFmtId="0" fontId="8" fillId="0" borderId="0" xfId="0" applyFont="1" applyAlignment="1">
      <alignment horizontal="left" indent="3"/>
    </xf>
    <xf numFmtId="0" fontId="9" fillId="5" borderId="0" xfId="0" applyFont="1" applyFill="1"/>
    <xf numFmtId="0" fontId="4" fillId="0" borderId="0" xfId="0" applyFont="1"/>
    <xf numFmtId="0" fontId="0" fillId="0" borderId="3" xfId="0" applyFont="1" applyBorder="1" applyAlignment="1">
      <alignment horizontal="left" vertical="top" wrapText="1"/>
    </xf>
    <xf numFmtId="0" fontId="0" fillId="0" borderId="0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right"/>
    </xf>
    <xf numFmtId="0" fontId="6" fillId="0" borderId="7" xfId="0" applyFont="1" applyBorder="1" applyAlignment="1">
      <alignment horizontal="right"/>
    </xf>
    <xf numFmtId="0" fontId="6" fillId="0" borderId="8" xfId="0" applyFont="1" applyBorder="1" applyAlignment="1">
      <alignment horizontal="right"/>
    </xf>
  </cellXfs>
  <cellStyles count="3">
    <cellStyle name="Calculation" xfId="2" builtinId="22"/>
    <cellStyle name="Good" xfId="1" builtinId="26"/>
    <cellStyle name="Normal" xfId="0" builtinId="0"/>
  </cellStyles>
  <dxfs count="6"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164" formatCode="_-[$$-409]* #,##0_ ;_-[$$-409]* \-#,##0\ ;_-[$$-409]* &quot;-&quot;??_ ;_-@_ 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22" fmlaLink="$G$23" max="1024" noThreeD="1" page="10" val="79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323851</xdr:colOff>
          <xdr:row>20</xdr:row>
          <xdr:rowOff>180975</xdr:rowOff>
        </xdr:from>
        <xdr:to>
          <xdr:col>6</xdr:col>
          <xdr:colOff>533401</xdr:colOff>
          <xdr:row>23</xdr:row>
          <xdr:rowOff>28575</xdr:rowOff>
        </xdr:to>
        <xdr:sp macro="" textlink="">
          <xdr:nvSpPr>
            <xdr:cNvPr id="1033" name="Spinner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B312BF-BDEB-4CBC-AFAC-47E911A818E8}" name="Projects" displayName="Projects" ref="E6:I14" totalsRowShown="0" headerRowDxfId="5">
  <autoFilter ref="E6:I14" xr:uid="{5FB312BF-BDEB-4CBC-AFAC-47E911A818E8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DBB7F140-C191-4A75-ACBD-6938A32D0726}" name="ID"/>
    <tableColumn id="2" xr3:uid="{CD204BAC-F69E-431D-A9B0-95E261A28BAF}" name="Project name"/>
    <tableColumn id="3" xr3:uid="{DE235BBC-646A-462C-8A99-0B06AE38D57A}" name="Project Duration (wks)"/>
    <tableColumn id="4" xr3:uid="{D24A2C22-7595-454F-8B8E-B30F3655B6C6}" name="Cost" dataDxfId="4"/>
    <tableColumn id="5" xr3:uid="{C31E6E5E-68F5-4925-B28C-0FDDE4A34FE0}" name="Categories"/>
  </tableColumns>
  <tableStyleInfo name="TableStyleLight1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4A99-4BB2-445F-80E5-420909468284}">
  <dimension ref="A2:U53"/>
  <sheetViews>
    <sheetView showGridLines="0" tabSelected="1" topLeftCell="A10" zoomScaleNormal="100" workbookViewId="0">
      <selection activeCell="P21" sqref="P21"/>
    </sheetView>
  </sheetViews>
  <sheetFormatPr defaultRowHeight="15" x14ac:dyDescent="0.25"/>
  <cols>
    <col min="1" max="1" width="5.5703125" style="4" customWidth="1"/>
    <col min="2" max="2" width="10.28515625" bestFit="1" customWidth="1"/>
    <col min="3" max="3" width="21.85546875" bestFit="1" customWidth="1"/>
    <col min="4" max="4" width="20.7109375" customWidth="1"/>
    <col min="5" max="5" width="9.85546875" bestFit="1" customWidth="1"/>
    <col min="6" max="6" width="9.5703125" bestFit="1" customWidth="1"/>
    <col min="9" max="9" width="22.85546875" customWidth="1"/>
    <col min="10" max="10" width="21" bestFit="1" customWidth="1"/>
    <col min="12" max="12" width="12.42578125" bestFit="1" customWidth="1"/>
    <col min="13" max="14" width="4.5703125" customWidth="1"/>
  </cols>
  <sheetData>
    <row r="2" spans="2:16" ht="14.45" customHeight="1" x14ac:dyDescent="0.25">
      <c r="C2" s="1" t="s">
        <v>24</v>
      </c>
      <c r="D2" s="9" t="s">
        <v>25</v>
      </c>
      <c r="E2" s="9"/>
      <c r="F2" s="9"/>
      <c r="G2" s="9"/>
    </row>
    <row r="3" spans="2:16" x14ac:dyDescent="0.25">
      <c r="D3" s="9"/>
      <c r="E3" s="9"/>
      <c r="F3" s="9"/>
      <c r="G3" s="9"/>
    </row>
    <row r="4" spans="2:16" x14ac:dyDescent="0.25">
      <c r="D4" s="9"/>
      <c r="E4" s="9"/>
      <c r="F4" s="9"/>
      <c r="G4" s="9"/>
    </row>
    <row r="6" spans="2:16" x14ac:dyDescent="0.25">
      <c r="B6" s="3" t="s">
        <v>20</v>
      </c>
      <c r="C6" s="2" t="s">
        <v>17</v>
      </c>
    </row>
    <row r="7" spans="2:16" x14ac:dyDescent="0.25">
      <c r="B7" s="3" t="s">
        <v>21</v>
      </c>
      <c r="C7" s="2" t="s">
        <v>16</v>
      </c>
      <c r="E7" s="6"/>
    </row>
    <row r="8" spans="2:16" x14ac:dyDescent="0.25">
      <c r="B8" s="3" t="s">
        <v>22</v>
      </c>
      <c r="C8" s="5" t="s">
        <v>23</v>
      </c>
    </row>
    <row r="9" spans="2:16" x14ac:dyDescent="0.25">
      <c r="B9" s="3" t="s">
        <v>26</v>
      </c>
      <c r="C9" s="2" t="s">
        <v>19</v>
      </c>
    </row>
    <row r="10" spans="2:16" x14ac:dyDescent="0.25">
      <c r="B10" s="8"/>
      <c r="C10" s="7"/>
    </row>
    <row r="11" spans="2:16" x14ac:dyDescent="0.25">
      <c r="B11" s="8"/>
      <c r="C11" s="7"/>
    </row>
    <row r="14" spans="2:16" x14ac:dyDescent="0.25">
      <c r="B14" s="10" t="s">
        <v>19</v>
      </c>
      <c r="C14" s="10" t="s">
        <v>0</v>
      </c>
      <c r="D14" s="10" t="s">
        <v>14</v>
      </c>
      <c r="E14" s="10" t="s">
        <v>1</v>
      </c>
      <c r="F14" s="10" t="s">
        <v>2</v>
      </c>
      <c r="H14" s="26" t="s">
        <v>33</v>
      </c>
      <c r="I14" s="26"/>
      <c r="J14" s="26"/>
      <c r="K14" s="26"/>
    </row>
    <row r="15" spans="2:16" x14ac:dyDescent="0.25">
      <c r="B15" cm="1">
        <f t="array" ref="B15:F19" xml:space="preserve"> _xlfn.LET(
      _xlpm.Crit1?, ISNUMBER(SEARCH(Crit1,Projects[Categories])),
      _xlpm.Crit2?, ISNUMBER(SEARCH(Crit2,Projects[Categories])),
      _xlpm.SortCol, _xlfn.XMATCH(Sort, Header),
      _xlpm.Crit?, IF(oper="AND",_xlpm.Crit1?*_xlpm.Crit2?,_xlpm.Crit1?+_xlpm.Crit2?),
      _xlpm.msg, "No results found for your current conditions",
      _xlpm.filtered, _xlfn._xlws.FILTER(Projects[],_xlpm.Crit?,_xlpm.msg),
      _xlfn._xlws.SORT(_xlpm.filtered,_xlpm.SortCol)
   )</f>
        <v>1</v>
      </c>
      <c r="C15" t="str">
        <v>Springfield Dam</v>
      </c>
      <c r="D15">
        <v>107</v>
      </c>
      <c r="E15">
        <v>76000000</v>
      </c>
      <c r="F15" t="str">
        <v>A, B, C</v>
      </c>
      <c r="H15" s="26" t="s">
        <v>34</v>
      </c>
      <c r="I15" s="26"/>
      <c r="J15" s="26"/>
      <c r="K15" s="26"/>
      <c r="P15" s="27" t="s">
        <v>37</v>
      </c>
    </row>
    <row r="16" spans="2:16" x14ac:dyDescent="0.25">
      <c r="B16">
        <v>3</v>
      </c>
      <c r="C16" t="str">
        <v>Springfield Road</v>
      </c>
      <c r="D16">
        <v>60</v>
      </c>
      <c r="E16">
        <v>101000000</v>
      </c>
      <c r="F16" t="str">
        <v>B , C</v>
      </c>
      <c r="H16" s="26" t="s">
        <v>35</v>
      </c>
      <c r="I16" s="26"/>
      <c r="J16" s="26"/>
      <c r="K16" s="26"/>
    </row>
    <row r="17" spans="2:21" x14ac:dyDescent="0.25">
      <c r="B17">
        <v>5</v>
      </c>
      <c r="C17" t="str">
        <v>Townsville Dam</v>
      </c>
      <c r="D17">
        <v>34</v>
      </c>
      <c r="E17">
        <v>97000000</v>
      </c>
      <c r="F17" t="str">
        <v>B</v>
      </c>
    </row>
    <row r="18" spans="2:21" x14ac:dyDescent="0.25">
      <c r="B18">
        <v>7</v>
      </c>
      <c r="C18" t="str">
        <v>Townsville Road</v>
      </c>
      <c r="D18">
        <v>117</v>
      </c>
      <c r="E18">
        <v>68000000</v>
      </c>
      <c r="F18" t="str">
        <v>C</v>
      </c>
    </row>
    <row r="19" spans="2:21" x14ac:dyDescent="0.25">
      <c r="B19">
        <v>8</v>
      </c>
      <c r="C19" t="str">
        <v>Townsville Apartments</v>
      </c>
      <c r="D19">
        <v>13</v>
      </c>
      <c r="E19">
        <v>108000000</v>
      </c>
      <c r="F19" t="str">
        <v>B</v>
      </c>
    </row>
    <row r="21" spans="2:21" x14ac:dyDescent="0.25">
      <c r="G21" s="25" t="s">
        <v>32</v>
      </c>
      <c r="H21" s="24"/>
    </row>
    <row r="22" spans="2:21" x14ac:dyDescent="0.25">
      <c r="H22" s="17" t="s">
        <v>31</v>
      </c>
      <c r="I22" s="19" t="s">
        <v>30</v>
      </c>
    </row>
    <row r="23" spans="2:21" x14ac:dyDescent="0.25">
      <c r="G23" s="18">
        <v>79</v>
      </c>
      <c r="H23" s="21" cm="1">
        <f t="array" aca="1" ref="H23" ca="1" xml:space="preserve"> 10-MOD(link,Linesλ(_xlfn.FORMULATEXT(formula)))</f>
        <v>1</v>
      </c>
      <c r="I23" s="20" t="str" cm="1">
        <f t="array" aca="1" ref="I23" ca="1" xml:space="preserve"> _xlfn.LET(
      _xlpm.fTxt, _xlfn.FORMULATEXT(formula),
      _xlpm.n, Linesλ(_xlpm.fTxt),
      _xlpm.s, _xlfn.SCAN(1, _xlfn.SEQUENCE(_xlpm.n), _xlfn.LAMBDA(_xlpm.t,_xlpm.k,1+FIND(CHAR(10), _xlpm.fTxt,_xlpm.t))),
      _xlpm.e, FIND(",", _xlpm.fTxt, _xlpm.s),
      _xlpm.localName, TRIM(MID(_xlpm.fTxt,_xlpm.s,_xlpm.e-_xlpm.s)),
      INDEX(_xlpm.localName, line) )</f>
        <v>Crit1?</v>
      </c>
    </row>
    <row r="25" spans="2:21" x14ac:dyDescent="0.25">
      <c r="B25" s="11" t="s">
        <v>27</v>
      </c>
      <c r="D25" s="11" t="s">
        <v>28</v>
      </c>
      <c r="F25" s="11"/>
      <c r="H25" s="11" t="s">
        <v>36</v>
      </c>
    </row>
    <row r="26" spans="2:21" x14ac:dyDescent="0.25">
      <c r="B26" s="10" t="s">
        <v>19</v>
      </c>
      <c r="C26" s="10" t="s">
        <v>0</v>
      </c>
      <c r="D26" s="10" t="s">
        <v>14</v>
      </c>
      <c r="E26" s="10" t="s">
        <v>1</v>
      </c>
      <c r="F26" s="10" t="s">
        <v>2</v>
      </c>
      <c r="H26" s="10" t="s">
        <v>19</v>
      </c>
      <c r="I26" s="10" t="s">
        <v>0</v>
      </c>
      <c r="J26" s="10" t="s">
        <v>14</v>
      </c>
      <c r="K26" s="10" t="s">
        <v>1</v>
      </c>
      <c r="L26" s="10" t="s">
        <v>2</v>
      </c>
      <c r="M26" s="8"/>
      <c r="O26" s="13" t="s">
        <v>29</v>
      </c>
      <c r="P26" s="12"/>
      <c r="Q26" s="12"/>
      <c r="R26" s="12"/>
      <c r="S26" s="12"/>
      <c r="T26" s="12"/>
      <c r="U26" s="12"/>
    </row>
    <row r="27" spans="2:21" x14ac:dyDescent="0.25">
      <c r="B27" cm="1">
        <f t="array" ref="B27:F31" xml:space="preserve"> _xlfn.LET(
      _xlpm.Crit1?, ISNUMBER(SEARCH(Crit1,Projects[Categories])),
      _xlpm.Crit2?, ISNUMBER(SEARCH(Crit2,Projects[Categories])),
      _xlpm.SortCol, _xlfn.XMATCH(Sort, Header),
      _xlpm.ANDλ, _xlfn.LAMBDA(_xlpm.x,_xlpm.y,AND(_xlpm.x,_xlpm.y)),
      _xlpm.ORλ, _xlfn.LAMBDA(_xlpm.x,_xlpm.y,OR(_xlpm.x,_xlpm.y)),
      _xlpm.FNλ, _xlfn.SWITCH(oper,"AND",_xlpm.ANDλ,"OR",_xlpm.ORλ),
      _xlpm.Crit?, _xlfn.MAP(_xlpm.Crit1?,_xlpm.Crit2?, _xlpm.FNλ),
      _xlpm.msg, "No results found for your current conditions",
      _xlpm.filtered, _xlfn._xlws.FILTER(Projects[],_xlpm.Crit?,_xlpm.msg),
      _xlpm.sorted, _xlfn._xlws.SORT(_xlpm.filtered,_xlpm.SortCol),
      _xlpm.sorted
   )</f>
        <v>1</v>
      </c>
      <c r="C27" t="str">
        <v>Springfield Dam</v>
      </c>
      <c r="D27">
        <v>107</v>
      </c>
      <c r="E27">
        <v>76000000</v>
      </c>
      <c r="F27" t="str">
        <v>A, B, C</v>
      </c>
      <c r="H27" s="7" t="b" cm="1">
        <f t="array" aca="1" ref="H27:H34" ca="1" xml:space="preserve"> _xlfn.LET(
      _xlpm.Crit1?, ISNUMBER(SEARCH(Crit1,Projects[Categories])),
      _xlpm.Crit2?, ISNUMBER(SEARCH(Crit2,Projects[Categories])),
      _xlpm.SortCol, _xlfn.XMATCH(Sort, Header),
      _xlpm.ANDλ, _xlfn.LAMBDA(_xlpm.x,_xlpm.y,AND(_xlpm.x,_xlpm.y)),
      _xlpm.ORλ, _xlfn.LAMBDA(_xlpm.x,_xlpm.y,OR(_xlpm.x,_xlpm.y)),
      _xlpm.FNλ, _xlfn.SWITCH(oper,"AND",_xlpm.ANDλ,"OR",_xlpm.ORλ),
      _xlpm.Crit?, _xlfn.MAP(_xlpm.Crit1?,_xlpm.Crit2?, _xlpm.FNλ),
      _xlpm.msg, "No results found for your current conditions",
      _xlpm.filtered, _xlfn._xlws.FILTER(Projects[],_xlpm.Crit?,_xlpm.msg),
      _xlpm.sorted, _xlfn._xlws.SORT(_xlpm.filtered,_xlpm.SortCol),
      _xlfn.LAMBDA(_xlpm.line, CHOOSE(_xlpm.line,_xlpm.Crit1?,_xlpm.Crit2?,_xlpm.SortCol,_xlpm.ANDλ,_xlpm.ORλ,_xlpm.FNλ,_xlpm.Crit?,_xlpm.msg,_xlpm.filtered,_xlpm.sorted))(line)
   )</f>
        <v>0</v>
      </c>
      <c r="O27" s="28" t="str">
        <f ca="1" xml:space="preserve"> _xlfn.FORMULATEXT(B27)</f>
        <v>= LET(
      Crit1?, ISNUMBER(SEARCH(Crit1,Projects[Categories])),
      Crit2?, ISNUMBER(SEARCH(Crit2,Projects[Categories])),
      SortCol, XMATCH(Sort, Header),
      ANDλ, LAMBDA(x,y,AND(x,y)),
      ORλ, LAMBDA(x,y,OR(x,y)),
      FNλ, SWITCH(oper,"AND",ANDλ,"OR",ORλ),
      Crit?, MAP(Crit1?,Crit2?, FNλ),
      msg, "No results found for your current conditions",
      filtered, FILTER(Projects,Crit?,msg),
      sorted, SORT(filtered,SortCol),
      sorted
   )</v>
      </c>
      <c r="P27" s="28"/>
      <c r="Q27" s="28"/>
      <c r="R27" s="28"/>
      <c r="S27" s="28"/>
      <c r="T27" s="28"/>
      <c r="U27" s="28"/>
    </row>
    <row r="28" spans="2:21" x14ac:dyDescent="0.25">
      <c r="B28">
        <v>3</v>
      </c>
      <c r="C28" t="str">
        <v>Springfield Road</v>
      </c>
      <c r="D28">
        <v>60</v>
      </c>
      <c r="E28">
        <v>101000000</v>
      </c>
      <c r="F28" t="str">
        <v>B , C</v>
      </c>
      <c r="H28" s="7" t="b">
        <f ca="1"/>
        <v>0</v>
      </c>
      <c r="N28" s="31" t="str" cm="1">
        <f t="array" aca="1" ref="N28:N37" ca="1" xml:space="preserve"> IF(_xlfn.SEQUENCE(Linesλ(_xlfn.FORMULATEXT(formula))) = line,"→","")</f>
        <v>→</v>
      </c>
      <c r="O28" s="29"/>
      <c r="P28" s="29"/>
      <c r="Q28" s="29"/>
      <c r="R28" s="29"/>
      <c r="S28" s="29"/>
      <c r="T28" s="29"/>
      <c r="U28" s="29"/>
    </row>
    <row r="29" spans="2:21" x14ac:dyDescent="0.25">
      <c r="B29">
        <v>5</v>
      </c>
      <c r="C29" t="str">
        <v>Townsville Dam</v>
      </c>
      <c r="D29">
        <v>34</v>
      </c>
      <c r="E29">
        <v>97000000</v>
      </c>
      <c r="F29" t="str">
        <v>B</v>
      </c>
      <c r="H29" s="7" t="b">
        <f ca="1"/>
        <v>0</v>
      </c>
      <c r="N29" s="32" t="str">
        <f ca="1"/>
        <v/>
      </c>
      <c r="O29" s="29"/>
      <c r="P29" s="29"/>
      <c r="Q29" s="29"/>
      <c r="R29" s="29"/>
      <c r="S29" s="29"/>
      <c r="T29" s="29"/>
      <c r="U29" s="29"/>
    </row>
    <row r="30" spans="2:21" x14ac:dyDescent="0.25">
      <c r="B30">
        <v>7</v>
      </c>
      <c r="C30" t="str">
        <v>Townsville Road</v>
      </c>
      <c r="D30">
        <v>117</v>
      </c>
      <c r="E30">
        <v>68000000</v>
      </c>
      <c r="F30" t="str">
        <v>C</v>
      </c>
      <c r="H30" s="7" t="b">
        <f ca="1"/>
        <v>0</v>
      </c>
      <c r="N30" s="32" t="str">
        <f ca="1"/>
        <v/>
      </c>
      <c r="O30" s="29"/>
      <c r="P30" s="29"/>
      <c r="Q30" s="29"/>
      <c r="R30" s="29"/>
      <c r="S30" s="29"/>
      <c r="T30" s="29"/>
      <c r="U30" s="29"/>
    </row>
    <row r="31" spans="2:21" x14ac:dyDescent="0.25">
      <c r="B31">
        <v>8</v>
      </c>
      <c r="C31" t="str">
        <v>Townsville Apartments</v>
      </c>
      <c r="D31">
        <v>13</v>
      </c>
      <c r="E31">
        <v>108000000</v>
      </c>
      <c r="F31" t="str">
        <v>B</v>
      </c>
      <c r="H31" s="7" t="b">
        <f ca="1"/>
        <v>1</v>
      </c>
      <c r="N31" s="32" t="str">
        <f ca="1"/>
        <v/>
      </c>
      <c r="O31" s="29"/>
      <c r="P31" s="29"/>
      <c r="Q31" s="29"/>
      <c r="R31" s="29"/>
      <c r="S31" s="29"/>
      <c r="T31" s="29"/>
      <c r="U31" s="29"/>
    </row>
    <row r="32" spans="2:21" x14ac:dyDescent="0.25">
      <c r="H32" s="7" t="b">
        <f ca="1"/>
        <v>1</v>
      </c>
      <c r="N32" s="32" t="str">
        <f ca="1"/>
        <v/>
      </c>
      <c r="O32" s="29"/>
      <c r="P32" s="29"/>
      <c r="Q32" s="29"/>
      <c r="R32" s="29"/>
      <c r="S32" s="29"/>
      <c r="T32" s="29"/>
      <c r="U32" s="29"/>
    </row>
    <row r="33" spans="8:21" x14ac:dyDescent="0.25">
      <c r="H33" s="7" t="b">
        <f ca="1"/>
        <v>1</v>
      </c>
      <c r="N33" s="32" t="str">
        <f ca="1"/>
        <v/>
      </c>
      <c r="O33" s="29"/>
      <c r="P33" s="29"/>
      <c r="Q33" s="29"/>
      <c r="R33" s="29"/>
      <c r="S33" s="29"/>
      <c r="T33" s="29"/>
      <c r="U33" s="29"/>
    </row>
    <row r="34" spans="8:21" x14ac:dyDescent="0.25">
      <c r="H34" s="7" t="b">
        <f ca="1"/>
        <v>1</v>
      </c>
      <c r="N34" s="32" t="str">
        <f ca="1"/>
        <v/>
      </c>
      <c r="O34" s="29"/>
      <c r="P34" s="29"/>
      <c r="Q34" s="29"/>
      <c r="R34" s="29"/>
      <c r="S34" s="29"/>
      <c r="T34" s="29"/>
      <c r="U34" s="29"/>
    </row>
    <row r="35" spans="8:21" x14ac:dyDescent="0.25">
      <c r="N35" s="32" t="str">
        <f ca="1"/>
        <v/>
      </c>
      <c r="O35" s="29"/>
      <c r="P35" s="29"/>
      <c r="Q35" s="29"/>
      <c r="R35" s="29"/>
      <c r="S35" s="29"/>
      <c r="T35" s="29"/>
      <c r="U35" s="29"/>
    </row>
    <row r="36" spans="8:21" x14ac:dyDescent="0.25">
      <c r="N36" s="32" t="str">
        <f ca="1"/>
        <v/>
      </c>
      <c r="O36" s="29"/>
      <c r="P36" s="29"/>
      <c r="Q36" s="29"/>
      <c r="R36" s="29"/>
      <c r="S36" s="29"/>
      <c r="T36" s="29"/>
      <c r="U36" s="29"/>
    </row>
    <row r="37" spans="8:21" x14ac:dyDescent="0.25">
      <c r="N37" s="33" t="str">
        <f ca="1"/>
        <v/>
      </c>
      <c r="O37" s="29"/>
      <c r="P37" s="29"/>
      <c r="Q37" s="29"/>
      <c r="R37" s="29"/>
      <c r="S37" s="29"/>
      <c r="T37" s="29"/>
      <c r="U37" s="29"/>
    </row>
    <row r="38" spans="8:21" x14ac:dyDescent="0.25">
      <c r="H38" s="15"/>
      <c r="I38" s="15"/>
      <c r="J38" s="15"/>
      <c r="K38" s="15"/>
      <c r="L38" s="15"/>
      <c r="M38" s="15"/>
      <c r="O38" s="29"/>
      <c r="P38" s="29"/>
      <c r="Q38" s="29"/>
      <c r="R38" s="29"/>
      <c r="S38" s="29"/>
      <c r="T38" s="29"/>
      <c r="U38" s="29"/>
    </row>
    <row r="39" spans="8:21" x14ac:dyDescent="0.25">
      <c r="H39" s="15"/>
      <c r="I39" s="15"/>
      <c r="J39" s="15"/>
      <c r="K39" s="15"/>
      <c r="L39" s="15"/>
      <c r="M39" s="15"/>
      <c r="O39" s="30"/>
      <c r="P39" s="30"/>
      <c r="Q39" s="30"/>
      <c r="R39" s="30"/>
      <c r="S39" s="30"/>
      <c r="T39" s="30"/>
      <c r="U39" s="30"/>
    </row>
    <row r="40" spans="8:21" x14ac:dyDescent="0.25">
      <c r="H40" s="15"/>
      <c r="I40" s="15"/>
      <c r="J40" s="15"/>
      <c r="K40" s="15"/>
      <c r="L40" s="15"/>
      <c r="M40" s="15"/>
    </row>
    <row r="41" spans="8:21" x14ac:dyDescent="0.25">
      <c r="H41" s="15"/>
      <c r="I41" s="15"/>
      <c r="J41" s="15"/>
      <c r="K41" s="15"/>
      <c r="L41" s="15"/>
      <c r="M41" s="15"/>
    </row>
    <row r="42" spans="8:21" x14ac:dyDescent="0.25">
      <c r="H42" s="15"/>
      <c r="I42" s="15"/>
      <c r="J42" s="15"/>
      <c r="K42" s="15"/>
      <c r="L42" s="15"/>
      <c r="M42" s="15"/>
    </row>
    <row r="43" spans="8:21" x14ac:dyDescent="0.25">
      <c r="H43" s="15"/>
      <c r="I43" s="15"/>
      <c r="J43" s="15"/>
      <c r="K43" s="15"/>
      <c r="L43" s="15"/>
      <c r="M43" s="15"/>
    </row>
    <row r="44" spans="8:21" x14ac:dyDescent="0.25">
      <c r="H44" s="15"/>
      <c r="I44" s="15"/>
      <c r="J44" s="15"/>
      <c r="K44" s="15"/>
      <c r="L44" s="15"/>
      <c r="M44" s="15"/>
    </row>
    <row r="45" spans="8:21" x14ac:dyDescent="0.25">
      <c r="H45" s="15"/>
      <c r="I45" s="15"/>
      <c r="J45" s="15"/>
      <c r="K45" s="15"/>
      <c r="L45" s="15"/>
      <c r="M45" s="15"/>
      <c r="N45" s="14"/>
    </row>
    <row r="46" spans="8:21" x14ac:dyDescent="0.25">
      <c r="H46" s="15"/>
      <c r="I46" s="15"/>
      <c r="J46" s="15"/>
      <c r="K46" s="15"/>
      <c r="L46" s="15"/>
      <c r="M46" s="15"/>
      <c r="N46" s="14"/>
    </row>
    <row r="47" spans="8:21" x14ac:dyDescent="0.25">
      <c r="H47" s="15"/>
      <c r="I47" s="15"/>
      <c r="J47" s="15"/>
      <c r="K47" s="15"/>
      <c r="L47" s="15"/>
      <c r="M47" s="15"/>
      <c r="N47" s="14"/>
    </row>
    <row r="48" spans="8:21" x14ac:dyDescent="0.25">
      <c r="H48" s="15"/>
      <c r="I48" s="15"/>
      <c r="J48" s="15"/>
      <c r="K48" s="15"/>
      <c r="L48" s="15"/>
      <c r="M48" s="15"/>
      <c r="N48" s="14"/>
    </row>
    <row r="49" spans="8:14" x14ac:dyDescent="0.25">
      <c r="H49" s="15"/>
      <c r="I49" s="15"/>
      <c r="J49" s="15"/>
      <c r="K49" s="15"/>
      <c r="L49" s="15"/>
      <c r="M49" s="15"/>
      <c r="N49" s="14"/>
    </row>
    <row r="50" spans="8:14" x14ac:dyDescent="0.25">
      <c r="H50" s="15"/>
      <c r="I50" s="15"/>
      <c r="J50" s="15"/>
      <c r="K50" s="15"/>
      <c r="L50" s="15"/>
      <c r="M50" s="15"/>
      <c r="N50" s="14"/>
    </row>
    <row r="51" spans="8:14" x14ac:dyDescent="0.25">
      <c r="H51" s="15"/>
      <c r="I51" s="15"/>
      <c r="J51" s="15"/>
      <c r="K51" s="15"/>
      <c r="L51" s="15"/>
      <c r="M51" s="15"/>
      <c r="N51" s="14"/>
    </row>
    <row r="52" spans="8:14" x14ac:dyDescent="0.25">
      <c r="H52" s="15"/>
      <c r="I52" s="15"/>
      <c r="J52" s="15"/>
      <c r="K52" s="15"/>
      <c r="L52" s="15"/>
      <c r="M52" s="15"/>
      <c r="N52" s="14"/>
    </row>
    <row r="53" spans="8:14" x14ac:dyDescent="0.25">
      <c r="H53" s="16"/>
      <c r="I53" s="16"/>
      <c r="J53" s="16"/>
      <c r="K53" s="16"/>
      <c r="L53" s="16"/>
      <c r="M53" s="15"/>
      <c r="N53" s="14"/>
    </row>
  </sheetData>
  <mergeCells count="2">
    <mergeCell ref="D2:G4"/>
    <mergeCell ref="O27:U39"/>
  </mergeCells>
  <conditionalFormatting sqref="B15:C36">
    <cfRule type="expression" dxfId="3" priority="4">
      <formula>ISNUMBER($B15)*ISBLANK($B16)</formula>
    </cfRule>
  </conditionalFormatting>
  <conditionalFormatting sqref="H26:M26">
    <cfRule type="expression" dxfId="2" priority="2">
      <formula>ISNUMBER($B25)*ISBLANK($B26)</formula>
    </cfRule>
  </conditionalFormatting>
  <conditionalFormatting sqref="H27:L39">
    <cfRule type="expression" dxfId="1" priority="1">
      <formula>NOT(ISBLANK($H27))*ISBLANK($H28)</formula>
    </cfRule>
  </conditionalFormatting>
  <conditionalFormatting sqref="D15:F36">
    <cfRule type="expression" dxfId="0" priority="5">
      <formula>ISNUMBER($B15)*ISBLANK($B16)</formula>
    </cfRule>
  </conditionalFormatting>
  <dataValidations count="3">
    <dataValidation type="list" allowBlank="1" showInputMessage="1" showErrorMessage="1" sqref="C8" xr:uid="{6A090730-DA8C-485E-9981-B329EABF0AE8}">
      <formula1>"AND,OR"</formula1>
    </dataValidation>
    <dataValidation type="list" allowBlank="1" showInputMessage="1" showErrorMessage="1" sqref="C6 C10:C11 C7:C8" xr:uid="{A9ABFFA6-80C5-41FD-9069-2AFB9291A387}">
      <formula1>"A,B,C,D"</formula1>
    </dataValidation>
    <dataValidation type="list" allowBlank="1" showInputMessage="1" showErrorMessage="1" sqref="C9" xr:uid="{1C9B57C7-5C08-4713-B0BF-3F75C7C58A3D}">
      <formula1>$B$14:$F$14</formula1>
    </dataValidation>
  </dataValidations>
  <pageMargins left="0.7" right="0.7" top="0.75" bottom="0.75" header="0.3" footer="0.3"/>
  <pageSetup paperSize="9" orientation="portrait" horizont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3" r:id="rId4" name="Spinner 9">
              <controlPr defaultSize="0" autoPict="0">
                <anchor moveWithCells="1" sizeWithCells="1">
                  <from>
                    <xdr:col>6</xdr:col>
                    <xdr:colOff>323850</xdr:colOff>
                    <xdr:row>20</xdr:row>
                    <xdr:rowOff>180975</xdr:rowOff>
                  </from>
                  <to>
                    <xdr:col>6</xdr:col>
                    <xdr:colOff>533400</xdr:colOff>
                    <xdr:row>23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8A607-984B-41AE-9E69-D6E03E357CAD}">
  <dimension ref="E5:I14"/>
  <sheetViews>
    <sheetView showGridLines="0" workbookViewId="0">
      <selection activeCell="F22" sqref="F22"/>
    </sheetView>
  </sheetViews>
  <sheetFormatPr defaultRowHeight="15" x14ac:dyDescent="0.25"/>
  <cols>
    <col min="6" max="6" width="21.85546875" bestFit="1" customWidth="1"/>
    <col min="7" max="7" width="22.85546875" customWidth="1"/>
    <col min="8" max="8" width="13.42578125" bestFit="1" customWidth="1"/>
    <col min="9" max="9" width="12.5703125" customWidth="1"/>
    <col min="14" max="14" width="9.5703125" bestFit="1" customWidth="1"/>
  </cols>
  <sheetData>
    <row r="5" spans="5:9" x14ac:dyDescent="0.25">
      <c r="E5" s="7"/>
      <c r="F5" s="23" t="s">
        <v>18</v>
      </c>
      <c r="G5" s="23"/>
      <c r="H5" s="23"/>
      <c r="I5" s="23"/>
    </row>
    <row r="6" spans="5:9" x14ac:dyDescent="0.25">
      <c r="E6" s="8" t="s">
        <v>19</v>
      </c>
      <c r="F6" s="8" t="s">
        <v>0</v>
      </c>
      <c r="G6" s="8" t="s">
        <v>14</v>
      </c>
      <c r="H6" s="8" t="s">
        <v>1</v>
      </c>
      <c r="I6" s="8" t="s">
        <v>2</v>
      </c>
    </row>
    <row r="7" spans="5:9" x14ac:dyDescent="0.25">
      <c r="E7" s="7">
        <v>2</v>
      </c>
      <c r="F7" s="7" t="s">
        <v>4</v>
      </c>
      <c r="G7" s="7">
        <v>47</v>
      </c>
      <c r="H7" s="22">
        <v>37000000</v>
      </c>
      <c r="I7" s="7" t="s">
        <v>12</v>
      </c>
    </row>
    <row r="8" spans="5:9" x14ac:dyDescent="0.25">
      <c r="E8" s="7">
        <v>6</v>
      </c>
      <c r="F8" s="7" t="s">
        <v>8</v>
      </c>
      <c r="G8" s="7">
        <v>47</v>
      </c>
      <c r="H8" s="22">
        <v>39000000</v>
      </c>
      <c r="I8" s="7" t="s">
        <v>15</v>
      </c>
    </row>
    <row r="9" spans="5:9" x14ac:dyDescent="0.25">
      <c r="E9" s="7">
        <v>7</v>
      </c>
      <c r="F9" s="7" t="s">
        <v>9</v>
      </c>
      <c r="G9" s="7">
        <v>117</v>
      </c>
      <c r="H9" s="22">
        <v>68000000</v>
      </c>
      <c r="I9" s="7" t="s">
        <v>16</v>
      </c>
    </row>
    <row r="10" spans="5:9" x14ac:dyDescent="0.25">
      <c r="E10" s="7">
        <v>4</v>
      </c>
      <c r="F10" s="7" t="s">
        <v>6</v>
      </c>
      <c r="G10" s="7">
        <v>10</v>
      </c>
      <c r="H10" s="22">
        <v>69000000</v>
      </c>
      <c r="I10" s="7" t="s">
        <v>12</v>
      </c>
    </row>
    <row r="11" spans="5:9" x14ac:dyDescent="0.25">
      <c r="E11" s="7">
        <v>1</v>
      </c>
      <c r="F11" s="7" t="s">
        <v>3</v>
      </c>
      <c r="G11" s="7">
        <v>107</v>
      </c>
      <c r="H11" s="22">
        <v>76000000</v>
      </c>
      <c r="I11" s="7" t="s">
        <v>11</v>
      </c>
    </row>
    <row r="12" spans="5:9" x14ac:dyDescent="0.25">
      <c r="E12" s="7">
        <v>5</v>
      </c>
      <c r="F12" s="7" t="s">
        <v>7</v>
      </c>
      <c r="G12" s="7">
        <v>34</v>
      </c>
      <c r="H12" s="22">
        <v>97000000</v>
      </c>
      <c r="I12" s="7" t="s">
        <v>17</v>
      </c>
    </row>
    <row r="13" spans="5:9" x14ac:dyDescent="0.25">
      <c r="E13" s="7">
        <v>3</v>
      </c>
      <c r="F13" s="7" t="s">
        <v>5</v>
      </c>
      <c r="G13" s="7">
        <v>60</v>
      </c>
      <c r="H13" s="22">
        <v>101000000</v>
      </c>
      <c r="I13" s="7" t="s">
        <v>13</v>
      </c>
    </row>
    <row r="14" spans="5:9" x14ac:dyDescent="0.25">
      <c r="E14" s="7">
        <v>8</v>
      </c>
      <c r="F14" s="7" t="s">
        <v>10</v>
      </c>
      <c r="G14" s="7">
        <v>13</v>
      </c>
      <c r="H14" s="22">
        <v>108000000</v>
      </c>
      <c r="I14" s="7" t="s">
        <v>17</v>
      </c>
    </row>
  </sheetData>
  <mergeCells count="1">
    <mergeCell ref="F5:I5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HeadingPairs>
  <TitlesOfParts>
    <vt:vector size="12" baseType="lpstr">
      <vt:lpstr>Formulae</vt:lpstr>
      <vt:lpstr>DataSource</vt:lpstr>
      <vt:lpstr>Crit1</vt:lpstr>
      <vt:lpstr>Crit2</vt:lpstr>
      <vt:lpstr>DataSource!Criteria</vt:lpstr>
      <vt:lpstr>formula</vt:lpstr>
      <vt:lpstr>formulatxt</vt:lpstr>
      <vt:lpstr>Header</vt:lpstr>
      <vt:lpstr>line</vt:lpstr>
      <vt:lpstr>link</vt:lpstr>
      <vt:lpstr>oper</vt:lpstr>
      <vt:lpstr>Sort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</dc:creator>
  <cp:lastModifiedBy>Peter</cp:lastModifiedBy>
  <dcterms:created xsi:type="dcterms:W3CDTF">2022-02-04T09:33:35Z</dcterms:created>
  <dcterms:modified xsi:type="dcterms:W3CDTF">2022-02-06T21:10:28Z</dcterms:modified>
</cp:coreProperties>
</file>