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31"/>
  <workbookPr defaultThemeVersion="166925"/>
  <mc:AlternateContent xmlns:mc="http://schemas.openxmlformats.org/markup-compatibility/2006">
    <mc:Choice Requires="x15">
      <x15ac:absPath xmlns:x15ac="http://schemas.microsoft.com/office/spreadsheetml/2010/11/ac" url="https://arcadiaspb-my.sharepoint.com/personal/sb_arcadia_spb_ru/Documents/"/>
    </mc:Choice>
  </mc:AlternateContent>
  <xr:revisionPtr revIDLastSave="0" documentId="8_{4BFE44C4-4195-4548-83DA-F95055905903}" xr6:coauthVersionLast="47" xr6:coauthVersionMax="47" xr10:uidLastSave="{00000000-0000-0000-0000-000000000000}"/>
  <bookViews>
    <workbookView xWindow="0" yWindow="0" windowWidth="28800" windowHeight="15750" activeTab="1" xr2:uid="{D23B4489-0FBB-43D7-B0BB-49C7BF6A8D88}"/>
  </bookViews>
  <sheets>
    <sheet name="Sheet1" sheetId="1" r:id="rId1"/>
    <sheet name="Sheet2" sheetId="2" r:id="rId2"/>
  </sheets>
  <definedNames>
    <definedName name="Slicer_V">#N/A</definedName>
  </definedNames>
  <calcPr calcId="191029"/>
  <pivotCaches>
    <pivotCache cacheId="20" r:id="rId3"/>
  </pivotCaches>
  <extLst>
    <ext xmlns:x14="http://schemas.microsoft.com/office/spreadsheetml/2009/9/main" uri="{BBE1A952-AA13-448e-AADC-164F8A28A991}">
      <x14:slicerCaches>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0" i="1" l="1" a="1"/>
  <c r="D20" i="1" s="1"/>
  <c r="D6" i="1"/>
  <c r="D11" i="1" a="1"/>
  <c r="D11" i="1" s="1"/>
  <c r="K13" i="1" a="1"/>
  <c r="K13" i="1" s="1"/>
  <c r="E18" i="1"/>
  <c r="D13" i="1" a="1"/>
  <c r="D13" i="1" s="1"/>
  <c r="I13" i="1" a="1"/>
  <c r="I13" i="1" s="1"/>
  <c r="G13" i="1" a="1"/>
  <c r="G13" i="1" s="1"/>
  <c r="D15" i="1" a="1"/>
  <c r="D15" i="1" s="1"/>
  <c r="E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<sst xmlns="http://schemas.openxmlformats.org/spreadsheetml/2006/main" count="45" uniqueCount="22">
  <si>
    <t>Test</t>
  </si>
  <si>
    <t xml:space="preserve"> </t>
  </si>
  <si>
    <t>(C) Quantity</t>
  </si>
  <si>
    <t>(D) Risk</t>
  </si>
  <si>
    <t>(E) Reward</t>
  </si>
  <si>
    <t>Criteria 1</t>
  </si>
  <si>
    <t>Criteria 2</t>
  </si>
  <si>
    <t>Criteria 3</t>
  </si>
  <si>
    <t>Weighted Average</t>
  </si>
  <si>
    <t>Correct result</t>
  </si>
  <si>
    <t>a1</t>
  </si>
  <si>
    <t>a2</t>
  </si>
  <si>
    <t>A</t>
  </si>
  <si>
    <t>V</t>
  </si>
  <si>
    <t>Row Labels</t>
  </si>
  <si>
    <t>Grand Total</t>
  </si>
  <si>
    <t>Sum of V</t>
  </si>
  <si>
    <t>100-104</t>
  </si>
  <si>
    <t>105-109</t>
  </si>
  <si>
    <t>110-114</t>
  </si>
  <si>
    <t>115-119</t>
  </si>
  <si>
    <t>120-125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</si>
</sst>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9"/>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9" fontId="0" fillId="0" borderId="0" xfId="0" applyNumberFormat="1"/>
    <xf numFmtId="10" fontId="0" fillId="0" borderId="0" xfId="0" applyNumberFormat="1"/>
    <xf numFmtId="0" fontId="0" fillId="0" borderId="0" xfId="0" pivotButton="1"/>
    <xf numFmtId="0" fontId="0" fillId="0" borderId="0" xfId="0" applyAlignment="1">
      <alignment horizontal="left"/>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5</xdr:col>
      <xdr:colOff>390525</xdr:colOff>
      <xdr:row>7</xdr:row>
      <xdr:rowOff>133350</xdr:rowOff>
    </xdr:from>
    <xdr:to>
      <xdr:col>8</xdr:col>
      <xdr:colOff>361950</xdr:colOff>
      <xdr:row>20</xdr:row>
      <xdr:rowOff>47625</xdr:rowOff>
    </xdr:to>
    <mc:AlternateContent xmlns:mc="http://schemas.openxmlformats.org/markup-compatibility/2006">
      <mc:Choice xmlns:a14="http://schemas.microsoft.com/office/drawing/2010/main" Requires="a14">
        <xdr:graphicFrame macro="">
          <xdr:nvGraphicFramePr>
            <xdr:cNvPr id="4" name="V">
              <a:extLst>
                <a:ext uri="{FF2B5EF4-FFF2-40B4-BE49-F238E27FC236}">
                  <a16:creationId xmlns:a16="http://schemas.microsoft.com/office/drawing/2014/main" id="{5D365A7A-47BD-4C5E-B5A7-C771E7EF4A04}"/>
                </a:ext>
              </a:extLst>
            </xdr:cNvPr>
            <xdr:cNvGraphicFramePr/>
          </xdr:nvGraphicFramePr>
          <xdr:xfrm>
            <a:off x="0" y="0"/>
            <a:ext cx="0" cy="0"/>
          </xdr:xfrm>
          <a:graphic>
            <a:graphicData uri="http://schemas.microsoft.com/office/drawing/2010/slicer">
              <sle:slicer xmlns:sle="http://schemas.microsoft.com/office/drawing/2010/slicer" name="V"/>
            </a:graphicData>
          </a:graphic>
        </xdr:graphicFrame>
      </mc:Choice>
      <mc:Fallback>
        <xdr:sp macro="" textlink="">
          <xdr:nvSpPr>
            <xdr:cNvPr id="0" name=""/>
            <xdr:cNvSpPr>
              <a:spLocks noTextEdit="1"/>
            </xdr:cNvSpPr>
          </xdr:nvSpPr>
          <xdr:spPr>
            <a:xfrm>
              <a:off x="3057525" y="1200150"/>
              <a:ext cx="1743075" cy="18954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ergeiStPete Private" refreshedDate="44571.960309953705" createdVersion="7" refreshedVersion="7" minRefreshableVersion="3" recordCount="15" xr:uid="{B50C7AAE-BFDB-4703-A500-D1DC2C08E952}">
  <cacheSource type="worksheet">
    <worksheetSource name="Table1"/>
  </cacheSource>
  <cacheFields count="2">
    <cacheField name="A" numFmtId="0">
      <sharedItems count="2">
        <s v="a1"/>
        <s v="a2"/>
      </sharedItems>
    </cacheField>
    <cacheField name="V" numFmtId="0">
      <sharedItems containsSemiMixedTypes="0" containsString="0" containsNumber="1" containsInteger="1" minValue="100" maxValue="125" count="18">
        <n v="100"/>
        <n v="102"/>
        <n v="110"/>
        <n v="104"/>
        <n v="106"/>
        <n v="107"/>
        <n v="115"/>
        <n v="109"/>
        <n v="112"/>
        <n v="120"/>
        <n v="125"/>
        <n v="108" u="1"/>
        <n v="103" u="1"/>
        <n v="111" u="1"/>
        <n v="114" u="1"/>
        <n v="101" u="1"/>
        <n v="105" u="1"/>
        <n v="113" u="1"/>
      </sharedItems>
      <fieldGroup base="1">
        <rangePr startNum="100" endNum="125" groupInterval="5"/>
        <groupItems count="7">
          <s v="&lt;100"/>
          <s v="100-104"/>
          <s v="105-109"/>
          <s v="110-114"/>
          <s v="115-119"/>
          <s v="120-125"/>
          <s v="&gt;125"/>
        </groupItems>
      </fieldGroup>
    </cacheField>
  </cacheFields>
  <extLst>
    <ext xmlns:x14="http://schemas.microsoft.com/office/spreadsheetml/2009/9/main" uri="{725AE2AE-9491-48be-B2B4-4EB974FC3084}">
      <x14:pivotCacheDefinition pivotCacheId="196642715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x v="0"/>
  </r>
  <r>
    <x v="0"/>
    <x v="1"/>
  </r>
  <r>
    <x v="0"/>
    <x v="2"/>
  </r>
  <r>
    <x v="0"/>
    <x v="3"/>
  </r>
  <r>
    <x v="0"/>
    <x v="2"/>
  </r>
  <r>
    <x v="0"/>
    <x v="4"/>
  </r>
  <r>
    <x v="0"/>
    <x v="5"/>
  </r>
  <r>
    <x v="0"/>
    <x v="6"/>
  </r>
  <r>
    <x v="0"/>
    <x v="7"/>
  </r>
  <r>
    <x v="0"/>
    <x v="2"/>
  </r>
  <r>
    <x v="1"/>
    <x v="8"/>
  </r>
  <r>
    <x v="1"/>
    <x v="8"/>
  </r>
  <r>
    <x v="1"/>
    <x v="9"/>
  </r>
  <r>
    <x v="1"/>
    <x v="9"/>
  </r>
  <r>
    <x v="1"/>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F3841F-1687-4471-86FB-65AD988DDE72}" name="PivotTable3" cacheId="2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J4:J10" firstHeaderRow="1" firstDataRow="1" firstDataCol="1"/>
  <pivotFields count="2">
    <pivotField showAll="0"/>
    <pivotField axis="axisRow" showAll="0">
      <items count="8">
        <item x="0"/>
        <item x="1"/>
        <item x="2"/>
        <item x="3"/>
        <item x="4"/>
        <item x="5"/>
        <item x="6"/>
        <item t="default"/>
      </items>
    </pivotField>
  </pivotFields>
  <rowFields count="1">
    <field x="1"/>
  </rowFields>
  <rowItems count="6">
    <i>
      <x v="1"/>
    </i>
    <i>
      <x v="2"/>
    </i>
    <i>
      <x v="3"/>
    </i>
    <i>
      <x v="4"/>
    </i>
    <i>
      <x v="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DBDE7D5-34EA-43A7-A61C-0FFC629E2441}" name="PivotTable1" cacheId="2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G4:H7" firstHeaderRow="1" firstDataRow="1" firstDataCol="1"/>
  <pivotFields count="2">
    <pivotField axis="axisRow" showAll="0">
      <items count="3">
        <item x="0"/>
        <item x="1"/>
        <item t="default"/>
      </items>
    </pivotField>
    <pivotField dataField="1" showAll="0">
      <items count="8">
        <item x="0"/>
        <item x="1"/>
        <item x="2"/>
        <item x="3"/>
        <item x="4"/>
        <item x="5"/>
        <item x="6"/>
        <item t="default"/>
      </items>
    </pivotField>
  </pivotFields>
  <rowFields count="1">
    <field x="0"/>
  </rowFields>
  <rowItems count="3">
    <i>
      <x/>
    </i>
    <i>
      <x v="1"/>
    </i>
    <i t="grand">
      <x/>
    </i>
  </rowItems>
  <colItems count="1">
    <i/>
  </colItems>
  <dataFields count="1">
    <dataField name="Sum of V" fld="1" baseField="0" baseItem="0"/>
  </dataField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V" xr10:uid="{9FD5A7F3-93E2-4BDF-A26C-775818653AC1}" sourceName="V">
  <pivotTables>
    <pivotTable tabId="2" name="PivotTable3"/>
    <pivotTable tabId="2" name="PivotTable1"/>
  </pivotTables>
  <data>
    <tabular pivotCacheId="1966427151">
      <items count="7">
        <i x="1" s="1"/>
        <i x="2" s="1"/>
        <i x="3" s="1"/>
        <i x="4" s="1"/>
        <i x="5" s="1"/>
        <i x="0" s="1" nd="1"/>
        <i x="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V" xr10:uid="{E5D61F6A-4EF3-41D3-89CE-A6806E188DD0}" cache="Slicer_V" caption="V" rowHeight="1936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B2A9E2-3005-4AFB-AB0C-D19AEB002F73}" name="Table1" displayName="Table1" ref="D4:E19" totalsRowShown="0">
  <autoFilter ref="D4:E19" xr:uid="{B1B2A9E2-3005-4AFB-AB0C-D19AEB002F73}"/>
  <tableColumns count="2">
    <tableColumn id="1" xr3:uid="{7960C1A5-9880-456D-AD41-2FBF702193F0}" name="A"/>
    <tableColumn id="2" xr3:uid="{5B131E88-364F-44ED-A182-DC748BA320BC}" name="V"/>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50FF-820F-4C4E-B9C0-C131A44113BD}">
  <dimension ref="B2:K20"/>
  <sheetViews>
    <sheetView showGridLines="0" workbookViewId="0">
      <selection activeCell="D20" sqref="D20"/>
    </sheetView>
  </sheetViews>
  <sheetFormatPr defaultRowHeight="12" x14ac:dyDescent="0.2"/>
  <sheetData>
    <row r="2" spans="2:11" x14ac:dyDescent="0.2">
      <c r="B2" t="s">
        <v>0</v>
      </c>
    </row>
    <row r="3" spans="2:11" x14ac:dyDescent="0.2">
      <c r="B3" t="s">
        <v>1</v>
      </c>
      <c r="C3" t="s">
        <v>2</v>
      </c>
      <c r="D3" t="s">
        <v>3</v>
      </c>
      <c r="E3" t="s">
        <v>4</v>
      </c>
    </row>
    <row r="4" spans="2:11" x14ac:dyDescent="0.2">
      <c r="B4" t="s">
        <v>5</v>
      </c>
      <c r="C4">
        <v>79</v>
      </c>
      <c r="D4" s="2">
        <v>2.7000000000000001E-3</v>
      </c>
      <c r="E4" s="2">
        <v>0.15820000000000001</v>
      </c>
    </row>
    <row r="5" spans="2:11" x14ac:dyDescent="0.2">
      <c r="B5" t="s">
        <v>6</v>
      </c>
      <c r="C5">
        <v>11</v>
      </c>
      <c r="D5" s="2">
        <v>2.5100000000000001E-2</v>
      </c>
      <c r="E5" s="2">
        <v>0.14749999999999999</v>
      </c>
    </row>
    <row r="6" spans="2:11" x14ac:dyDescent="0.2">
      <c r="B6" t="s">
        <v>7</v>
      </c>
      <c r="C6">
        <v>0</v>
      </c>
      <c r="D6" t="e">
        <f>1/0</f>
        <v>#DIV/0!</v>
      </c>
      <c r="E6" t="e">
        <f>1/0</f>
        <v>#DIV/0!</v>
      </c>
    </row>
    <row r="7" spans="2:11" x14ac:dyDescent="0.2">
      <c r="B7" t="s">
        <v>1</v>
      </c>
      <c r="C7" t="s">
        <v>1</v>
      </c>
      <c r="D7" t="s">
        <v>1</v>
      </c>
      <c r="E7" t="s">
        <v>1</v>
      </c>
    </row>
    <row r="8" spans="2:11" x14ac:dyDescent="0.2">
      <c r="B8" t="s">
        <v>8</v>
      </c>
      <c r="C8" t="s">
        <v>1</v>
      </c>
      <c r="D8" t="e">
        <v>#DIV/0!</v>
      </c>
      <c r="E8" t="e">
        <v>#DIV/0!</v>
      </c>
    </row>
    <row r="9" spans="2:11" x14ac:dyDescent="0.2">
      <c r="B9" t="s">
        <v>9</v>
      </c>
      <c r="C9" t="s">
        <v>1</v>
      </c>
      <c r="D9" s="2">
        <v>5.4828000000000003E-3</v>
      </c>
      <c r="E9" s="1">
        <v>15688.51</v>
      </c>
    </row>
    <row r="11" spans="2:11" x14ac:dyDescent="0.2">
      <c r="D11" cm="1">
        <f t="array" ref="D11">SUMPRODUCT(  IF( ISERROR(C4:C6), 0, C4:C6 ),   IF( ISERROR(D4:D6), 0, D4:D6 ) ) / SUM(C4:C6)</f>
        <v>5.4377777777777784E-3</v>
      </c>
    </row>
    <row r="13" spans="2:11" x14ac:dyDescent="0.2">
      <c r="D13" t="e" cm="1">
        <f t="array" ref="D13">_xlfn.AGGREGATE(9,6, C4:C6*D4:D6)</f>
        <v>#VALUE!</v>
      </c>
      <c r="G13" cm="1">
        <f t="array" ref="G13:G15">C4:C6*D4:D6</f>
        <v>0.21330000000000002</v>
      </c>
      <c r="I13" t="e" cm="1">
        <f t="array" ref="I13">_xlfn.AGGREGATE(9,6, C4:C6*D4:D6 )</f>
        <v>#VALUE!</v>
      </c>
      <c r="K13" t="e" cm="1">
        <f t="array" ref="K13">_xlfn.AGGREGATE(6,6,C4:C6*D4:D6)</f>
        <v>#VALUE!</v>
      </c>
    </row>
    <row r="14" spans="2:11" x14ac:dyDescent="0.2">
      <c r="G14">
        <v>0.27610000000000001</v>
      </c>
    </row>
    <row r="15" spans="2:11" x14ac:dyDescent="0.2">
      <c r="D15" t="e" cm="1">
        <f t="array" ref="D15">_xlfn.AGGREGATE(16,6,C4:C6*D4:D6)</f>
        <v>#VALUE!</v>
      </c>
      <c r="G15" t="e">
        <v>#DIV/0!</v>
      </c>
    </row>
    <row r="18" spans="4:5" x14ac:dyDescent="0.2">
      <c r="E18">
        <f>_xlfn.AGGREGATE(9,6,E4:E6)</f>
        <v>0.30569999999999997</v>
      </c>
    </row>
    <row r="20" spans="4:5" x14ac:dyDescent="0.2">
      <c r="D20" cm="1">
        <f t="array" ref="D20">SUMPRODUCT(  IFERROR(C4:C6, 0 ),   IFERROR(D4:D6, 0 ) ) / SUM(C4:C6)</f>
        <v>5.4377777777777784E-3</v>
      </c>
    </row>
  </sheetData>
  <pageMargins left="0.7" right="0.7" top="0.75" bottom="0.75" header="0.3" footer="0.3"/>
  <headerFooter>
    <oddFooter>&amp;L_x000D_&amp;1#&amp;"Calibri"&amp;8&amp;K000000 Sensitivity: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BB429-7551-4AA6-AA9A-8D5684D317EF}">
  <dimension ref="D4:J19"/>
  <sheetViews>
    <sheetView showGridLines="0" tabSelected="1" workbookViewId="0">
      <selection activeCell="J4" sqref="J4"/>
    </sheetView>
  </sheetViews>
  <sheetFormatPr defaultRowHeight="12" x14ac:dyDescent="0.2"/>
  <cols>
    <col min="7" max="7" width="13" bestFit="1" customWidth="1"/>
    <col min="8" max="8" width="8.6640625" bestFit="1" customWidth="1"/>
    <col min="10" max="10" width="13" bestFit="1" customWidth="1"/>
  </cols>
  <sheetData>
    <row r="4" spans="4:10" x14ac:dyDescent="0.2">
      <c r="D4" t="s">
        <v>12</v>
      </c>
      <c r="E4" t="s">
        <v>13</v>
      </c>
      <c r="G4" s="3" t="s">
        <v>14</v>
      </c>
      <c r="H4" t="s">
        <v>16</v>
      </c>
      <c r="J4" s="3" t="s">
        <v>14</v>
      </c>
    </row>
    <row r="5" spans="4:10" x14ac:dyDescent="0.2">
      <c r="D5" t="s">
        <v>10</v>
      </c>
      <c r="E5">
        <v>100</v>
      </c>
      <c r="G5" s="4" t="s">
        <v>10</v>
      </c>
      <c r="H5" s="5">
        <v>1073</v>
      </c>
      <c r="J5" s="4" t="s">
        <v>17</v>
      </c>
    </row>
    <row r="6" spans="4:10" x14ac:dyDescent="0.2">
      <c r="D6" t="s">
        <v>10</v>
      </c>
      <c r="E6">
        <v>102</v>
      </c>
      <c r="G6" s="4" t="s">
        <v>11</v>
      </c>
      <c r="H6" s="5">
        <v>589</v>
      </c>
      <c r="J6" s="4" t="s">
        <v>18</v>
      </c>
    </row>
    <row r="7" spans="4:10" x14ac:dyDescent="0.2">
      <c r="D7" t="s">
        <v>10</v>
      </c>
      <c r="E7">
        <v>110</v>
      </c>
      <c r="G7" s="4" t="s">
        <v>15</v>
      </c>
      <c r="H7" s="5">
        <v>1662</v>
      </c>
      <c r="J7" s="4" t="s">
        <v>19</v>
      </c>
    </row>
    <row r="8" spans="4:10" x14ac:dyDescent="0.2">
      <c r="D8" t="s">
        <v>10</v>
      </c>
      <c r="E8">
        <v>104</v>
      </c>
      <c r="J8" s="4" t="s">
        <v>20</v>
      </c>
    </row>
    <row r="9" spans="4:10" x14ac:dyDescent="0.2">
      <c r="D9" t="s">
        <v>10</v>
      </c>
      <c r="E9">
        <v>110</v>
      </c>
      <c r="J9" s="4" t="s">
        <v>21</v>
      </c>
    </row>
    <row r="10" spans="4:10" x14ac:dyDescent="0.2">
      <c r="D10" t="s">
        <v>10</v>
      </c>
      <c r="E10">
        <v>106</v>
      </c>
      <c r="J10" s="4" t="s">
        <v>15</v>
      </c>
    </row>
    <row r="11" spans="4:10" x14ac:dyDescent="0.2">
      <c r="D11" t="s">
        <v>10</v>
      </c>
      <c r="E11">
        <v>107</v>
      </c>
    </row>
    <row r="12" spans="4:10" x14ac:dyDescent="0.2">
      <c r="D12" t="s">
        <v>10</v>
      </c>
      <c r="E12">
        <v>115</v>
      </c>
    </row>
    <row r="13" spans="4:10" x14ac:dyDescent="0.2">
      <c r="D13" t="s">
        <v>10</v>
      </c>
      <c r="E13">
        <v>109</v>
      </c>
    </row>
    <row r="14" spans="4:10" x14ac:dyDescent="0.2">
      <c r="D14" t="s">
        <v>10</v>
      </c>
      <c r="E14">
        <v>110</v>
      </c>
    </row>
    <row r="15" spans="4:10" x14ac:dyDescent="0.2">
      <c r="D15" t="s">
        <v>11</v>
      </c>
      <c r="E15">
        <v>112</v>
      </c>
    </row>
    <row r="16" spans="4:10" x14ac:dyDescent="0.2">
      <c r="D16" t="s">
        <v>11</v>
      </c>
      <c r="E16">
        <v>112</v>
      </c>
    </row>
    <row r="17" spans="4:5" x14ac:dyDescent="0.2">
      <c r="D17" t="s">
        <v>11</v>
      </c>
      <c r="E17">
        <v>120</v>
      </c>
    </row>
    <row r="18" spans="4:5" x14ac:dyDescent="0.2">
      <c r="D18" t="s">
        <v>11</v>
      </c>
      <c r="E18">
        <v>120</v>
      </c>
    </row>
    <row r="19" spans="4:5" x14ac:dyDescent="0.2">
      <c r="D19" t="s">
        <v>11</v>
      </c>
      <c r="E19">
        <v>125</v>
      </c>
    </row>
  </sheetData>
  <pageMargins left="0.7" right="0.7" top="0.75" bottom="0.75" header="0.3" footer="0.3"/>
  <headerFooter>
    <oddFooter>&amp;L_x000D_&amp;1#&amp;"Calibri"&amp;8&amp;K000000 Sensitivity: Confidential</oddFooter>
  </headerFooter>
  <drawing r:id="rId3"/>
  <tableParts count="1">
    <tablePart r:id="rId4"/>
  </tableParts>
  <extLst>
    <ext xmlns:x14="http://schemas.microsoft.com/office/spreadsheetml/2009/9/main" uri="{A8765BA9-456A-4dab-B4F3-ACF838C121DE}">
      <x14:slicerList>
        <x14:slicer r:id="rId5"/>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SergeiStPete Private</dc:creator>
  <cp:lastModifiedBy>SergeiStPete Private</cp:lastModifiedBy>
  <dcterms:created xsi:type="dcterms:W3CDTF">2022-01-10T19:32:01Z</dcterms:created>
  <dcterms:modified xsi:type="dcterms:W3CDTF">2022-01-10T20:09:07Z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bcfeaf9-6f6c-4738-872d-67cba7c53334_Enabled">
    <vt:lpwstr>true</vt:lpwstr>
  </property>
  <property fmtid="{D5CDD505-2E9C-101B-9397-08002B2CF9AE}" pid="3" name="MSIP_Label_0bcfeaf9-6f6c-4738-872d-67cba7c53334_SetDate">
    <vt:lpwstr>2022-01-10T20:09:06Z</vt:lpwstr>
  </property>
  <property fmtid="{D5CDD505-2E9C-101B-9397-08002B2CF9AE}" pid="4" name="MSIP_Label_0bcfeaf9-6f6c-4738-872d-67cba7c53334_Method">
    <vt:lpwstr>Standard</vt:lpwstr>
  </property>
  <property fmtid="{D5CDD505-2E9C-101B-9397-08002B2CF9AE}" pid="5" name="MSIP_Label_0bcfeaf9-6f6c-4738-872d-67cba7c53334_Name">
    <vt:lpwstr>Confidential_0</vt:lpwstr>
  </property>
  <property fmtid="{D5CDD505-2E9C-101B-9397-08002B2CF9AE}" pid="6" name="MSIP_Label_0bcfeaf9-6f6c-4738-872d-67cba7c53334_SiteId">
    <vt:lpwstr>fa4e9c1f-6222-443d-a083-28f80c1ffefc</vt:lpwstr>
  </property>
  <property fmtid="{D5CDD505-2E9C-101B-9397-08002B2CF9AE}" pid="7" name="MSIP_Label_0bcfeaf9-6f6c-4738-872d-67cba7c53334_ActionId">
    <vt:lpwstr>7933a198-b7cb-4fc1-907e-a1ba86927535</vt:lpwstr>
  </property>
  <property fmtid="{D5CDD505-2E9C-101B-9397-08002B2CF9AE}" pid="8" name="MSIP_Label_0bcfeaf9-6f6c-4738-872d-67cba7c53334_ContentBits">
    <vt:lpwstr>2</vt:lpwstr>
  </property>
</Properties>
</file>