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A165D01B-BDEF-4A70-8584-D02907DFCF51}" xr6:coauthVersionLast="47" xr6:coauthVersionMax="47" xr10:uidLastSave="{00000000-0000-0000-0000-000000000000}"/>
  <bookViews>
    <workbookView xWindow="7545" yWindow="3180" windowWidth="24240" windowHeight="15585" xr2:uid="{D0272710-B233-413D-820F-265B3C443459}"/>
  </bookViews>
  <sheets>
    <sheet name="May 202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1" l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<sst xmlns="http://schemas.openxmlformats.org/spreadsheetml/2006/main" count="59" uniqueCount="31">
  <si>
    <t>Bank Account Managers - May 2021</t>
  </si>
  <si>
    <t>Employee ID</t>
  </si>
  <si>
    <t>Name</t>
  </si>
  <si>
    <t>Branch</t>
  </si>
  <si>
    <t>Specialty</t>
  </si>
  <si>
    <t>Account Values</t>
  </si>
  <si>
    <t>Supervisor Review</t>
  </si>
  <si>
    <t>Carey, Bruce</t>
  </si>
  <si>
    <t>Brownsburg</t>
  </si>
  <si>
    <t>CD/Money Market</t>
  </si>
  <si>
    <t>Checking/Savings</t>
  </si>
  <si>
    <t>Dey, Julia</t>
  </si>
  <si>
    <t>Avon</t>
  </si>
  <si>
    <t>IRA/SEP</t>
  </si>
  <si>
    <t>Loans</t>
  </si>
  <si>
    <t>Hefner, Reggie</t>
  </si>
  <si>
    <t>Plainfield</t>
  </si>
  <si>
    <t>Nunez, Javier</t>
  </si>
  <si>
    <t>Quintin, Mark</t>
  </si>
  <si>
    <t>Watson, Latisha</t>
  </si>
  <si>
    <t>Trono, Maria</t>
  </si>
  <si>
    <t>Zhang, Wei</t>
  </si>
  <si>
    <t>Rating</t>
  </si>
  <si>
    <t>Loan Commission</t>
  </si>
  <si>
    <t>Rating Table</t>
  </si>
  <si>
    <t>Review</t>
  </si>
  <si>
    <t>Poor</t>
  </si>
  <si>
    <t>Fair</t>
  </si>
  <si>
    <t>Good</t>
  </si>
  <si>
    <t>Excellent</t>
  </si>
  <si>
    <t>New Money Commission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</si>
</sst>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b/>
      <sz val="20"/>
      <color theme="3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79998168889431442"/>
        <bgColor theme="9" tint="0.79998168889431442"/>
      </patternFill>
    </fill>
  </fills>
  <borders count="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0" fontId="4" fillId="0" borderId="0" xfId="2" applyFont="1" applyAlignment="1">
      <alignment horizontal="centerContinuous"/>
    </xf>
    <xf numFmtId="0" fontId="4" fillId="0" borderId="0" xfId="2" applyFont="1" applyAlignment="1">
      <alignment horizontal="centerContinuous" wrapText="1"/>
    </xf>
    <xf numFmtId="49" fontId="3" fillId="0" borderId="0" xfId="0" applyNumberFormat="1" applyFont="1" applyBorder="1" applyAlignment="1">
      <alignment vertical="center" wrapText="1"/>
    </xf>
    <xf numFmtId="0" fontId="0" fillId="4" borderId="1" xfId="0" applyFont="1" applyFill="1" applyBorder="1"/>
    <xf numFmtId="0" fontId="0" fillId="3" borderId="1" xfId="0" applyFont="1" applyFill="1" applyBorder="1"/>
    <xf numFmtId="49" fontId="3" fillId="0" borderId="0" xfId="0" applyNumberFormat="1" applyFont="1" applyBorder="1" applyAlignment="1">
      <alignment horizontal="centerContinuous" vertical="center"/>
    </xf>
    <xf numFmtId="0" fontId="6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49" fontId="5" fillId="2" borderId="0" xfId="0" applyNumberFormat="1" applyFont="1" applyFill="1" applyBorder="1" applyAlignment="1">
      <alignment wrapText="1"/>
    </xf>
    <xf numFmtId="49" fontId="5" fillId="2" borderId="2" xfId="0" applyNumberFormat="1" applyFont="1" applyFill="1" applyBorder="1" applyAlignment="1">
      <alignment wrapText="1"/>
    </xf>
    <xf numFmtId="0" fontId="0" fillId="3" borderId="3" xfId="0" applyFont="1" applyFill="1" applyBorder="1" applyAlignment="1">
      <alignment horizontal="center"/>
    </xf>
    <xf numFmtId="0" fontId="0" fillId="3" borderId="4" xfId="0" applyFont="1" applyFill="1" applyBorder="1"/>
    <xf numFmtId="164" fontId="0" fillId="3" borderId="4" xfId="1" applyNumberFormat="1" applyFont="1" applyFill="1" applyBorder="1"/>
    <xf numFmtId="0" fontId="0" fillId="3" borderId="4" xfId="0" applyNumberFormat="1" applyFont="1" applyFill="1" applyBorder="1"/>
    <xf numFmtId="0" fontId="0" fillId="4" borderId="5" xfId="0" applyFont="1" applyFill="1" applyBorder="1" applyAlignment="1">
      <alignment horizontal="center"/>
    </xf>
    <xf numFmtId="164" fontId="0" fillId="4" borderId="1" xfId="1" applyNumberFormat="1" applyFont="1" applyFill="1" applyBorder="1"/>
    <xf numFmtId="0" fontId="0" fillId="4" borderId="1" xfId="0" applyNumberFormat="1" applyFont="1" applyFill="1" applyBorder="1"/>
    <xf numFmtId="164" fontId="0" fillId="4" borderId="1" xfId="0" applyNumberFormat="1" applyFont="1" applyFill="1" applyBorder="1"/>
    <xf numFmtId="0" fontId="0" fillId="3" borderId="5" xfId="0" applyFont="1" applyFill="1" applyBorder="1" applyAlignment="1">
      <alignment horizontal="center"/>
    </xf>
    <xf numFmtId="164" fontId="0" fillId="3" borderId="1" xfId="1" applyNumberFormat="1" applyFont="1" applyFill="1" applyBorder="1"/>
    <xf numFmtId="0" fontId="0" fillId="3" borderId="1" xfId="0" applyNumberFormat="1" applyFont="1" applyFill="1" applyBorder="1"/>
    <xf numFmtId="164" fontId="0" fillId="3" borderId="1" xfId="0" applyNumberFormat="1" applyFont="1" applyFill="1" applyBorder="1"/>
    <xf numFmtId="164" fontId="0" fillId="3" borderId="4" xfId="1" applyFont="1" applyFill="1" applyBorder="1"/>
  </cellXfs>
  <cellStyles count="3">
    <cellStyle name="Currency" xfId="1" builtinId="4"/>
    <cellStyle name="Normal" xfId="0" builtinId="0"/>
    <cellStyle name="Title" xfId="2" builtinId="15"/>
  </cellStyles>
  <dxfs count="10">
    <dxf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0" formatCode="@"/>
      <fill>
        <patternFill patternType="solid">
          <fgColor theme="9"/>
          <bgColor theme="9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.00_);_(&quot;$&quot;* \(#,##0.00\);_(&quot;$&quot;* &quot;-&quot;??_);_(@_)"/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0"/>
        </top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BC637A1-06EF-418F-B6E2-31837D72D6F0}" name="Table1" displayName="Table1" ref="A8:I22" totalsRowShown="0" headerRowDxfId="2">
  <autoFilter ref="A8:I22" xr:uid="{9BC637A1-06EF-418F-B6E2-31837D72D6F0}"/>
  <tableColumns count="9">
    <tableColumn id="1" xr3:uid="{A6C0DF94-E6B5-4CE0-ADCC-DCE5D2789A63}" name="Employee ID" dataDxfId="9"/>
    <tableColumn id="2" xr3:uid="{7F16EAC8-62E7-478F-877F-BF11378160FC}" name="Name" dataDxfId="8"/>
    <tableColumn id="3" xr3:uid="{E5F94CA0-4B4B-4C9B-88A4-72D52C72B0A6}" name="Branch" dataDxfId="7"/>
    <tableColumn id="4" xr3:uid="{D86B8146-2874-4D10-9D47-922D7BE18F38}" name="Specialty" dataDxfId="6"/>
    <tableColumn id="5" xr3:uid="{24DD5596-9B44-408C-AE69-3A5EAC3C459D}" name="Account Values" dataDxfId="5" dataCellStyle="Currency"/>
    <tableColumn id="6" xr3:uid="{929B30F2-9F89-4A08-84F5-E9AEA5DCA5A9}" name="Supervisor Review" dataDxfId="4"/>
    <tableColumn id="7" xr3:uid="{238B86F8-92EE-4E42-9068-AC40705704DB}" name="Rating" dataDxfId="3">
      <calculatedColumnFormula>VLOOKUP(F9,$L$3:$M$6,2)</calculatedColumnFormula>
    </tableColumn>
    <tableColumn id="8" xr3:uid="{47ACFBCF-C718-4C90-9597-BDD67E58CBD1}" name="Loan Commission" dataDxfId="1">
      <calculatedColumnFormula>IF(Table1[[#This Row],[Specialty]]="Loans",Table1[[#This Row],[Account Values]]*0.0025,0)</calculatedColumnFormula>
    </tableColumn>
    <tableColumn id="9" xr3:uid="{DD88C025-3CEC-476B-962F-18D47F45787D}" name="New Money Commission" dataDxfId="0">
      <calculatedColumnFormula>IF(Table1[[#This Row],[Specialty]]="Loans",0,Table1[[#This Row],[Account Values]]*0.0025)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454545"/>
      </a:dk2>
      <a:lt2>
        <a:srgbClr val="DADADA"/>
      </a:lt2>
      <a:accent1>
        <a:srgbClr val="DF2E28"/>
      </a:accent1>
      <a:accent2>
        <a:srgbClr val="FE801A"/>
      </a:accent2>
      <a:accent3>
        <a:srgbClr val="E9BF35"/>
      </a:accent3>
      <a:accent4>
        <a:srgbClr val="81BB42"/>
      </a:accent4>
      <a:accent5>
        <a:srgbClr val="32C7A9"/>
      </a:accent5>
      <a:accent6>
        <a:srgbClr val="4A9BDC"/>
      </a:accent6>
      <a:hlink>
        <a:srgbClr val="F0532B"/>
      </a:hlink>
      <a:folHlink>
        <a:srgbClr val="F38B53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F9F89-5CEB-479B-AE70-C30E898E397D}">
  <sheetPr codeName="Sheet1">
    <tabColor theme="9"/>
  </sheetPr>
  <dimension ref="A1:M22"/>
  <sheetViews>
    <sheetView tabSelected="1" zoomScale="110" zoomScaleNormal="110" workbookViewId="0"/>
  </sheetViews>
  <sheetFormatPr defaultRowHeight="15" x14ac:dyDescent="0.25"/>
  <cols>
    <col min="1" max="1" width="13.85546875" customWidth="1"/>
    <col min="2" max="2" width="21.140625" customWidth="1"/>
    <col min="3" max="3" width="16.42578125" customWidth="1"/>
    <col min="4" max="4" width="20.7109375" customWidth="1"/>
    <col min="5" max="5" width="17.7109375" customWidth="1"/>
    <col min="6" max="6" width="19.28515625" customWidth="1"/>
    <col min="7" max="7" width="13.85546875" customWidth="1"/>
    <col min="8" max="8" width="18.140625" customWidth="1"/>
    <col min="9" max="9" width="24.7109375" customWidth="1"/>
    <col min="12" max="13" width="14.7109375" customWidth="1"/>
  </cols>
  <sheetData>
    <row r="1" spans="1:13" ht="23.25" x14ac:dyDescent="0.35">
      <c r="L1" s="7" t="s">
        <v>24</v>
      </c>
      <c r="M1" s="8"/>
    </row>
    <row r="2" spans="1:13" x14ac:dyDescent="0.25">
      <c r="L2" s="3" t="s">
        <v>25</v>
      </c>
      <c r="M2" s="3" t="s">
        <v>22</v>
      </c>
    </row>
    <row r="3" spans="1:13" x14ac:dyDescent="0.25">
      <c r="L3">
        <v>0</v>
      </c>
      <c r="M3" t="s">
        <v>26</v>
      </c>
    </row>
    <row r="4" spans="1:13" x14ac:dyDescent="0.25">
      <c r="L4">
        <v>7</v>
      </c>
      <c r="M4" t="s">
        <v>27</v>
      </c>
    </row>
    <row r="5" spans="1:13" x14ac:dyDescent="0.25">
      <c r="L5">
        <v>8</v>
      </c>
      <c r="M5" t="s">
        <v>28</v>
      </c>
    </row>
    <row r="6" spans="1:13" x14ac:dyDescent="0.25">
      <c r="L6">
        <v>9</v>
      </c>
      <c r="M6" t="s">
        <v>29</v>
      </c>
    </row>
    <row r="7" spans="1:13" ht="30" customHeight="1" x14ac:dyDescent="0.4">
      <c r="A7" s="6" t="s">
        <v>0</v>
      </c>
      <c r="B7" s="1"/>
      <c r="C7" s="1"/>
      <c r="D7" s="1"/>
      <c r="E7" s="1"/>
      <c r="F7" s="1"/>
      <c r="G7" s="1"/>
      <c r="H7" s="2"/>
      <c r="I7" s="1"/>
    </row>
    <row r="8" spans="1:13" ht="30" customHeight="1" thickBot="1" x14ac:dyDescent="0.3">
      <c r="A8" s="9" t="s">
        <v>1</v>
      </c>
      <c r="B8" s="10" t="s">
        <v>2</v>
      </c>
      <c r="C8" s="10" t="s">
        <v>3</v>
      </c>
      <c r="D8" s="10" t="s">
        <v>4</v>
      </c>
      <c r="E8" s="10" t="s">
        <v>5</v>
      </c>
      <c r="F8" s="10" t="s">
        <v>6</v>
      </c>
      <c r="G8" s="10" t="s">
        <v>22</v>
      </c>
      <c r="H8" s="10" t="s">
        <v>23</v>
      </c>
      <c r="I8" s="10" t="s">
        <v>30</v>
      </c>
    </row>
    <row r="9" spans="1:13" ht="15.75" thickTop="1" x14ac:dyDescent="0.25">
      <c r="A9" s="11">
        <v>68835</v>
      </c>
      <c r="B9" s="12" t="s">
        <v>7</v>
      </c>
      <c r="C9" s="12" t="s">
        <v>8</v>
      </c>
      <c r="D9" s="12" t="s">
        <v>9</v>
      </c>
      <c r="E9" s="13">
        <v>2056123</v>
      </c>
      <c r="F9" s="14">
        <v>10</v>
      </c>
      <c r="G9" s="12" t="str">
        <f t="shared" ref="G9:G22" si="0">VLOOKUP(F9,$L$3:$M$6,2)</f>
        <v>Excellent</v>
      </c>
      <c r="H9" s="14">
        <f>IF(Table1[[#This Row],[Specialty]]="Loans",Table1[[#This Row],[Account Values]]*0.0025,0)</f>
        <v>0</v>
      </c>
      <c r="I9" s="23">
        <f>IF(Table1[[#This Row],[Specialty]]="Loans",0,Table1[[#This Row],[Account Values]]*0.0025)</f>
        <v>5140.3074999999999</v>
      </c>
    </row>
    <row r="10" spans="1:13" x14ac:dyDescent="0.25">
      <c r="A10" s="15">
        <v>68835</v>
      </c>
      <c r="B10" s="4" t="s">
        <v>7</v>
      </c>
      <c r="C10" s="4" t="s">
        <v>8</v>
      </c>
      <c r="D10" s="4" t="s">
        <v>10</v>
      </c>
      <c r="E10" s="16">
        <v>468750</v>
      </c>
      <c r="F10" s="17">
        <v>7</v>
      </c>
      <c r="G10" s="4" t="str">
        <f t="shared" si="0"/>
        <v>Fair</v>
      </c>
      <c r="H10" s="17">
        <f>IF(Table1[[#This Row],[Specialty]]="Loans",Table1[[#This Row],[Account Values]]*0.0025,0)</f>
        <v>0</v>
      </c>
      <c r="I10" s="18">
        <f>IF(Table1[[#This Row],[Specialty]]="Loans",0,Table1[[#This Row],[Account Values]]*0.0025)</f>
        <v>1171.875</v>
      </c>
    </row>
    <row r="11" spans="1:13" x14ac:dyDescent="0.25">
      <c r="A11" s="19">
        <v>18481</v>
      </c>
      <c r="B11" s="5" t="s">
        <v>11</v>
      </c>
      <c r="C11" s="5" t="s">
        <v>12</v>
      </c>
      <c r="D11" s="5" t="s">
        <v>13</v>
      </c>
      <c r="E11" s="20">
        <v>850000</v>
      </c>
      <c r="F11" s="21">
        <v>10</v>
      </c>
      <c r="G11" s="5" t="str">
        <f t="shared" si="0"/>
        <v>Excellent</v>
      </c>
      <c r="H11" s="21">
        <f>IF(Table1[[#This Row],[Specialty]]="Loans",Table1[[#This Row],[Account Values]]*0.0025,0)</f>
        <v>0</v>
      </c>
      <c r="I11" s="22">
        <f>IF(Table1[[#This Row],[Specialty]]="Loans",0,Table1[[#This Row],[Account Values]]*0.0025)</f>
        <v>2125</v>
      </c>
    </row>
    <row r="12" spans="1:13" x14ac:dyDescent="0.25">
      <c r="A12" s="15">
        <v>18481</v>
      </c>
      <c r="B12" s="4" t="s">
        <v>11</v>
      </c>
      <c r="C12" s="4" t="s">
        <v>12</v>
      </c>
      <c r="D12" s="4" t="s">
        <v>14</v>
      </c>
      <c r="E12" s="16">
        <v>1745130</v>
      </c>
      <c r="F12" s="17">
        <v>10</v>
      </c>
      <c r="G12" s="4" t="str">
        <f t="shared" si="0"/>
        <v>Excellent</v>
      </c>
      <c r="H12" s="17">
        <f>IF(Table1[[#This Row],[Specialty]]="Loans",Table1[[#This Row],[Account Values]]*0.0025,0)</f>
        <v>4362.8249999999998</v>
      </c>
      <c r="I12" s="18">
        <f>IF(Table1[[#This Row],[Specialty]]="Loans",0,Table1[[#This Row],[Account Values]]*0.0025)</f>
        <v>0</v>
      </c>
    </row>
    <row r="13" spans="1:13" x14ac:dyDescent="0.25">
      <c r="A13" s="19">
        <v>42687</v>
      </c>
      <c r="B13" s="5" t="s">
        <v>15</v>
      </c>
      <c r="C13" s="5" t="s">
        <v>16</v>
      </c>
      <c r="D13" s="5" t="s">
        <v>10</v>
      </c>
      <c r="E13" s="20">
        <v>736894</v>
      </c>
      <c r="F13" s="21">
        <v>8.5</v>
      </c>
      <c r="G13" s="5" t="str">
        <f t="shared" si="0"/>
        <v>Good</v>
      </c>
      <c r="H13" s="21">
        <f>IF(Table1[[#This Row],[Specialty]]="Loans",Table1[[#This Row],[Account Values]]*0.0025,0)</f>
        <v>0</v>
      </c>
      <c r="I13" s="22">
        <f>IF(Table1[[#This Row],[Specialty]]="Loans",0,Table1[[#This Row],[Account Values]]*0.0025)</f>
        <v>1842.2350000000001</v>
      </c>
    </row>
    <row r="14" spans="1:13" x14ac:dyDescent="0.25">
      <c r="A14" s="15">
        <v>42687</v>
      </c>
      <c r="B14" s="4" t="s">
        <v>15</v>
      </c>
      <c r="C14" s="4" t="s">
        <v>16</v>
      </c>
      <c r="D14" s="4" t="s">
        <v>14</v>
      </c>
      <c r="E14" s="16">
        <v>760753</v>
      </c>
      <c r="F14" s="17">
        <v>7</v>
      </c>
      <c r="G14" s="4" t="str">
        <f t="shared" si="0"/>
        <v>Fair</v>
      </c>
      <c r="H14" s="17">
        <f>IF(Table1[[#This Row],[Specialty]]="Loans",Table1[[#This Row],[Account Values]]*0.0025,0)</f>
        <v>1901.8824999999999</v>
      </c>
      <c r="I14" s="18">
        <f>IF(Table1[[#This Row],[Specialty]]="Loans",0,Table1[[#This Row],[Account Values]]*0.0025)</f>
        <v>0</v>
      </c>
    </row>
    <row r="15" spans="1:13" x14ac:dyDescent="0.25">
      <c r="A15" s="19">
        <v>17208</v>
      </c>
      <c r="B15" s="5" t="s">
        <v>17</v>
      </c>
      <c r="C15" s="5" t="s">
        <v>8</v>
      </c>
      <c r="D15" s="5" t="s">
        <v>13</v>
      </c>
      <c r="E15" s="20">
        <v>575140</v>
      </c>
      <c r="F15" s="21">
        <v>8</v>
      </c>
      <c r="G15" s="5" t="str">
        <f t="shared" si="0"/>
        <v>Good</v>
      </c>
      <c r="H15" s="21">
        <f>IF(Table1[[#This Row],[Specialty]]="Loans",Table1[[#This Row],[Account Values]]*0.0025,0)</f>
        <v>0</v>
      </c>
      <c r="I15" s="22">
        <f>IF(Table1[[#This Row],[Specialty]]="Loans",0,Table1[[#This Row],[Account Values]]*0.0025)</f>
        <v>1437.8500000000001</v>
      </c>
    </row>
    <row r="16" spans="1:13" x14ac:dyDescent="0.25">
      <c r="A16" s="15">
        <v>17208</v>
      </c>
      <c r="B16" s="4" t="s">
        <v>17</v>
      </c>
      <c r="C16" s="4" t="s">
        <v>8</v>
      </c>
      <c r="D16" s="4" t="s">
        <v>14</v>
      </c>
      <c r="E16" s="16">
        <v>3265405</v>
      </c>
      <c r="F16" s="17">
        <v>9.5</v>
      </c>
      <c r="G16" s="4" t="str">
        <f t="shared" si="0"/>
        <v>Excellent</v>
      </c>
      <c r="H16" s="17">
        <f>IF(Table1[[#This Row],[Specialty]]="Loans",Table1[[#This Row],[Account Values]]*0.0025,0)</f>
        <v>8163.5124999999998</v>
      </c>
      <c r="I16" s="18">
        <f>IF(Table1[[#This Row],[Specialty]]="Loans",0,Table1[[#This Row],[Account Values]]*0.0025)</f>
        <v>0</v>
      </c>
    </row>
    <row r="17" spans="1:9" x14ac:dyDescent="0.25">
      <c r="A17" s="19">
        <v>49103</v>
      </c>
      <c r="B17" s="5" t="s">
        <v>18</v>
      </c>
      <c r="C17" s="5" t="s">
        <v>12</v>
      </c>
      <c r="D17" s="5" t="s">
        <v>13</v>
      </c>
      <c r="E17" s="20">
        <v>750000</v>
      </c>
      <c r="F17" s="21">
        <v>9</v>
      </c>
      <c r="G17" s="5" t="str">
        <f t="shared" si="0"/>
        <v>Excellent</v>
      </c>
      <c r="H17" s="21">
        <f>IF(Table1[[#This Row],[Specialty]]="Loans",Table1[[#This Row],[Account Values]]*0.0025,0)</f>
        <v>0</v>
      </c>
      <c r="I17" s="22">
        <f>IF(Table1[[#This Row],[Specialty]]="Loans",0,Table1[[#This Row],[Account Values]]*0.0025)</f>
        <v>1875</v>
      </c>
    </row>
    <row r="18" spans="1:9" x14ac:dyDescent="0.25">
      <c r="A18" s="15">
        <v>35724</v>
      </c>
      <c r="B18" s="4" t="s">
        <v>19</v>
      </c>
      <c r="C18" s="4" t="s">
        <v>12</v>
      </c>
      <c r="D18" s="4" t="s">
        <v>9</v>
      </c>
      <c r="E18" s="16">
        <v>721340</v>
      </c>
      <c r="F18" s="17">
        <v>8.5</v>
      </c>
      <c r="G18" s="4" t="str">
        <f t="shared" si="0"/>
        <v>Good</v>
      </c>
      <c r="H18" s="17">
        <f>IF(Table1[[#This Row],[Specialty]]="Loans",Table1[[#This Row],[Account Values]]*0.0025,0)</f>
        <v>0</v>
      </c>
      <c r="I18" s="18">
        <f>IF(Table1[[#This Row],[Specialty]]="Loans",0,Table1[[#This Row],[Account Values]]*0.0025)</f>
        <v>1803.3500000000001</v>
      </c>
    </row>
    <row r="19" spans="1:9" x14ac:dyDescent="0.25">
      <c r="A19" s="19">
        <v>35724</v>
      </c>
      <c r="B19" s="5" t="s">
        <v>19</v>
      </c>
      <c r="C19" s="5" t="s">
        <v>12</v>
      </c>
      <c r="D19" s="5" t="s">
        <v>10</v>
      </c>
      <c r="E19" s="20">
        <v>515896</v>
      </c>
      <c r="F19" s="21">
        <v>8</v>
      </c>
      <c r="G19" s="5" t="str">
        <f t="shared" si="0"/>
        <v>Good</v>
      </c>
      <c r="H19" s="21">
        <f>IF(Table1[[#This Row],[Specialty]]="Loans",Table1[[#This Row],[Account Values]]*0.0025,0)</f>
        <v>0</v>
      </c>
      <c r="I19" s="22">
        <f>IF(Table1[[#This Row],[Specialty]]="Loans",0,Table1[[#This Row],[Account Values]]*0.0025)</f>
        <v>1289.74</v>
      </c>
    </row>
    <row r="20" spans="1:9" x14ac:dyDescent="0.25">
      <c r="A20" s="15">
        <v>49103</v>
      </c>
      <c r="B20" s="4" t="s">
        <v>18</v>
      </c>
      <c r="C20" s="4" t="s">
        <v>12</v>
      </c>
      <c r="D20" s="4" t="s">
        <v>14</v>
      </c>
      <c r="E20" s="16">
        <v>4429507</v>
      </c>
      <c r="F20" s="17">
        <v>9</v>
      </c>
      <c r="G20" s="4" t="str">
        <f t="shared" si="0"/>
        <v>Excellent</v>
      </c>
      <c r="H20" s="17">
        <f>IF(Table1[[#This Row],[Specialty]]="Loans",Table1[[#This Row],[Account Values]]*0.0025,0)</f>
        <v>11073.7675</v>
      </c>
      <c r="I20" s="18">
        <f>IF(Table1[[#This Row],[Specialty]]="Loans",0,Table1[[#This Row],[Account Values]]*0.0025)</f>
        <v>0</v>
      </c>
    </row>
    <row r="21" spans="1:9" x14ac:dyDescent="0.25">
      <c r="A21" s="19">
        <v>54319</v>
      </c>
      <c r="B21" s="5" t="s">
        <v>20</v>
      </c>
      <c r="C21" s="5" t="s">
        <v>16</v>
      </c>
      <c r="D21" s="5" t="s">
        <v>9</v>
      </c>
      <c r="E21" s="20">
        <v>292789</v>
      </c>
      <c r="F21" s="21">
        <v>6.5</v>
      </c>
      <c r="G21" s="5" t="str">
        <f t="shared" si="0"/>
        <v>Poor</v>
      </c>
      <c r="H21" s="21">
        <f>IF(Table1[[#This Row],[Specialty]]="Loans",Table1[[#This Row],[Account Values]]*0.0025,0)</f>
        <v>0</v>
      </c>
      <c r="I21" s="22">
        <f>IF(Table1[[#This Row],[Specialty]]="Loans",0,Table1[[#This Row],[Account Values]]*0.0025)</f>
        <v>731.97249999999997</v>
      </c>
    </row>
    <row r="22" spans="1:9" x14ac:dyDescent="0.25">
      <c r="A22" s="15">
        <v>70607</v>
      </c>
      <c r="B22" s="4" t="s">
        <v>21</v>
      </c>
      <c r="C22" s="4" t="s">
        <v>16</v>
      </c>
      <c r="D22" s="4" t="s">
        <v>13</v>
      </c>
      <c r="E22" s="16">
        <v>265111</v>
      </c>
      <c r="F22" s="17">
        <v>6.5</v>
      </c>
      <c r="G22" s="4" t="str">
        <f t="shared" si="0"/>
        <v>Poor</v>
      </c>
      <c r="H22" s="17">
        <f>IF(Table1[[#This Row],[Specialty]]="Loans",Table1[[#This Row],[Account Values]]*0.0025,0)</f>
        <v>0</v>
      </c>
      <c r="I22" s="18">
        <f>IF(Table1[[#This Row],[Specialty]]="Loans",0,Table1[[#This Row],[Account Values]]*0.0025)</f>
        <v>662.77750000000003</v>
      </c>
    </row>
  </sheetData>
  <dataValidations count="1">
    <dataValidation allowBlank="1" error="pavI8MeUFtEyxX2I4tky4e1c43c0-6505-4e9e-885d-a586076655b0" sqref="G1:I20 A1:F19" xr:uid="{00000000-0002-0000-0000-000000000000}"/>
  </dataValidations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GradingEngineProps xmlns="http://tempuri.org/temp">
  <UserID>{4e1c43c0-6505-4e9e-885d-a586076655b0}</UserID>
  <AssignmentID>{4e1c43c0-6505-4e9e-885d-a586076655b0}</AssignmentID>
</GradingEngineProps>
</file>

<file path=customXml/itemProps1.xml><?xml version="1.0" encoding="utf-8"?>
<ds:datastoreItem xmlns:ds="http://schemas.openxmlformats.org/officeDocument/2006/customXml" ds:itemID="{56A03359-BFBC-422F-9EA6-8374FAFD3896}">
  <ds:schemaRefs>
    <ds:schemaRef ds:uri="http://tempuri.org/tem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Name</dc:creator>
  <cp:keywords>© 2020 Cengage Learning.</cp:keywords>
  <cp:lastModifiedBy>Hans Vogelaar</cp:lastModifiedBy>
  <dcterms:created xsi:type="dcterms:W3CDTF">2018-06-11T15:34:45Z</dcterms:created>
  <dcterms:modified xsi:type="dcterms:W3CDTF">2021-11-24T21:33:17Z</dcterms:modified>
</cp:coreProperties>
</file>