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pivotTables/pivotTable1.xml" ContentType="application/vnd.openxmlformats-officedocument.spreadsheetml.pivot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2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75" documentId="8_{77150A00-0E1E-4E5A-A9E5-9BD2C7C109FF}" xr6:coauthVersionLast="47" xr6:coauthVersionMax="47" xr10:uidLastSave="{3491A6CC-CB21-1D4A-BEA2-30BAA42CEF40}"/>
  <bookViews>
    <workbookView xWindow="0" yWindow="500" windowWidth="28800" windowHeight="17500" firstSheet="1" activeTab="4" xr2:uid="{5342D4FE-B37E-456B-837B-C25411C7451F}"/>
  </bookViews>
  <sheets>
    <sheet name="COVER SHEET " sheetId="1" r:id="rId1"/>
    <sheet name="MonthlyAccounts" sheetId="15" r:id="rId2"/>
    <sheet name="A" sheetId="2" r:id="rId3"/>
    <sheet name="Sheet16" sheetId="16" r:id="rId4"/>
    <sheet name="Sheet1" sheetId="17" r:id="rId5"/>
  </sheets>
  <definedNames>
    <definedName name="_xlnm.Print_Area" localSheetId="1">MonthlyAccounts!$A$1:$W$30</definedName>
  </definedNames>
  <calcPr calcId="191029"/>
  <pivotCaches>
    <pivotCache cacheId="11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7" l="1"/>
  <c r="B3" i="17"/>
  <c r="B4" i="17"/>
  <c r="B5" i="17"/>
  <c r="B6" i="17"/>
  <c r="B7" i="17"/>
  <c r="B8" i="17"/>
  <c r="B9" i="17"/>
  <c r="B10" i="17"/>
  <c r="B11" i="17"/>
  <c r="B12" i="17"/>
  <c r="B13" i="17"/>
  <c r="B14" i="17"/>
  <c r="B15" i="17"/>
  <c r="B16" i="17"/>
  <c r="B17" i="17"/>
  <c r="B18" i="17"/>
  <c r="B19" i="17"/>
  <c r="B20" i="17"/>
  <c r="B21" i="17"/>
  <c r="B22" i="17"/>
  <c r="B23" i="17"/>
  <c r="B24" i="17"/>
  <c r="B25" i="17"/>
  <c r="B26" i="17"/>
  <c r="B27" i="17"/>
  <c r="B28" i="17"/>
  <c r="B29" i="17"/>
  <c r="B30" i="17"/>
  <c r="B31" i="17"/>
  <c r="B32" i="17"/>
  <c r="B33" i="17"/>
  <c r="B34" i="17"/>
  <c r="B35" i="17"/>
  <c r="B36" i="17"/>
  <c r="B37" i="17"/>
  <c r="B38" i="17"/>
  <c r="B39" i="17"/>
  <c r="B40" i="17"/>
  <c r="B41" i="17"/>
  <c r="B42" i="17"/>
  <c r="B43" i="17"/>
  <c r="B44" i="17"/>
  <c r="B45" i="17"/>
  <c r="B46" i="17"/>
  <c r="B47" i="17"/>
  <c r="B48" i="17"/>
  <c r="B49" i="17"/>
  <c r="B50" i="17"/>
  <c r="B51" i="17"/>
  <c r="B52" i="17"/>
  <c r="B53" i="17"/>
  <c r="G4" i="15"/>
  <c r="N4" i="15"/>
  <c r="O4" i="15"/>
  <c r="D6" i="15"/>
  <c r="H4" i="15"/>
  <c r="E6" i="15"/>
  <c r="F6" i="15"/>
  <c r="F30" i="15"/>
  <c r="E30" i="15"/>
  <c r="D30" i="15"/>
  <c r="F28" i="15"/>
  <c r="E28" i="15"/>
  <c r="D28" i="15"/>
  <c r="F26" i="15"/>
  <c r="E26" i="15"/>
  <c r="D26" i="15"/>
  <c r="F24" i="15"/>
  <c r="E24" i="15"/>
  <c r="D24" i="15"/>
  <c r="Q24" i="15" s="1"/>
  <c r="T24" i="15" s="1"/>
  <c r="F22" i="15"/>
  <c r="E22" i="15"/>
  <c r="E20" i="15"/>
  <c r="D22" i="15"/>
  <c r="F20" i="15"/>
  <c r="D20" i="15"/>
  <c r="F18" i="15"/>
  <c r="F16" i="15"/>
  <c r="E18" i="15"/>
  <c r="D18" i="15"/>
  <c r="E16" i="15"/>
  <c r="D16" i="15"/>
  <c r="F14" i="15"/>
  <c r="F12" i="15"/>
  <c r="E14" i="15"/>
  <c r="E12" i="15"/>
  <c r="E10" i="15" s="1"/>
  <c r="D14" i="15"/>
  <c r="D12" i="15"/>
  <c r="D10" i="15" s="1"/>
  <c r="J4" i="15"/>
  <c r="K4" i="15"/>
  <c r="L4" i="15"/>
  <c r="M4" i="15"/>
  <c r="I4" i="15"/>
  <c r="F8" i="15"/>
  <c r="F7" i="15"/>
  <c r="E8" i="15"/>
  <c r="E7" i="15"/>
  <c r="D8" i="15"/>
  <c r="Q8" i="15" s="1"/>
  <c r="T8" i="15" s="1"/>
  <c r="D7" i="15"/>
  <c r="D19" i="1"/>
  <c r="Q26" i="15" l="1"/>
  <c r="T26" i="15" s="1"/>
  <c r="Q22" i="15"/>
  <c r="T22" i="15" s="1"/>
  <c r="F10" i="15"/>
  <c r="R10" i="15" s="1"/>
  <c r="R30" i="15"/>
  <c r="R16" i="15"/>
  <c r="R24" i="15"/>
  <c r="Q28" i="15"/>
  <c r="T28" i="15" s="1"/>
  <c r="R7" i="15"/>
  <c r="Q18" i="15"/>
  <c r="T18" i="15" s="1"/>
  <c r="R8" i="15"/>
  <c r="R22" i="15"/>
  <c r="Q16" i="15"/>
  <c r="T16" i="15" s="1"/>
  <c r="Q10" i="15"/>
  <c r="T10" i="15" s="1"/>
  <c r="Q14" i="15"/>
  <c r="T14" i="15" s="1"/>
  <c r="R28" i="15"/>
  <c r="R12" i="15"/>
  <c r="Q20" i="15"/>
  <c r="T20" i="15" s="1"/>
  <c r="R20" i="15"/>
  <c r="Q12" i="15"/>
  <c r="T12" i="15" s="1"/>
  <c r="R18" i="15"/>
  <c r="Q6" i="15"/>
  <c r="T6" i="15" s="1"/>
  <c r="R14" i="15"/>
  <c r="Q30" i="15"/>
  <c r="T30" i="15" s="1"/>
  <c r="R26" i="15"/>
  <c r="Q7" i="15"/>
  <c r="T7" i="15" s="1"/>
  <c r="F4" i="15"/>
  <c r="D4" i="15"/>
  <c r="E4" i="15"/>
  <c r="Q4" i="15" l="1"/>
  <c r="T4" i="15" s="1"/>
  <c r="R4" i="15"/>
</calcChain>
</file>

<file path=xl/sharedStrings.xml><?xml version="1.0" encoding="utf-8"?>
<sst xmlns="http://schemas.openxmlformats.org/spreadsheetml/2006/main" count="338" uniqueCount="121">
  <si>
    <t>Column2</t>
  </si>
  <si>
    <t>Object Code</t>
  </si>
  <si>
    <t>Sub-Object Code</t>
  </si>
  <si>
    <t>Description</t>
  </si>
  <si>
    <t>FY 22 Budgeted Amount</t>
  </si>
  <si>
    <t>Employee Wages and benefits</t>
  </si>
  <si>
    <t>Full-time employee wages</t>
  </si>
  <si>
    <t>Part-time employee wages</t>
  </si>
  <si>
    <t>Employee Benefits</t>
  </si>
  <si>
    <t>Supplies</t>
  </si>
  <si>
    <t>General Supplies</t>
  </si>
  <si>
    <t>Injury Care Supplies</t>
  </si>
  <si>
    <t>Equipment</t>
  </si>
  <si>
    <t>Equipment Repair and Maintenance</t>
  </si>
  <si>
    <t>Marketing and Promotions</t>
  </si>
  <si>
    <t>Shipping and postage</t>
  </si>
  <si>
    <t>Insurance</t>
  </si>
  <si>
    <t>Employee recognition</t>
  </si>
  <si>
    <t>Other Professional Services</t>
  </si>
  <si>
    <t>Hospitality</t>
  </si>
  <si>
    <t>July</t>
  </si>
  <si>
    <t>FT Employee Wages</t>
  </si>
  <si>
    <t>PT Employee Wages</t>
  </si>
  <si>
    <t>Basketballs</t>
  </si>
  <si>
    <t>Locks</t>
  </si>
  <si>
    <t>Nets</t>
  </si>
  <si>
    <t>Chalk</t>
  </si>
  <si>
    <t>Soccer Balls</t>
  </si>
  <si>
    <t>Practice Jerseys</t>
  </si>
  <si>
    <t>Bandages</t>
  </si>
  <si>
    <t>Ice Packs</t>
  </si>
  <si>
    <t>Coolers</t>
  </si>
  <si>
    <t>Packages</t>
  </si>
  <si>
    <t>Letters</t>
  </si>
  <si>
    <t>Annual Liability Insurance</t>
  </si>
  <si>
    <t>Employee of the month awards</t>
  </si>
  <si>
    <t>Annual Web Hosting Fee</t>
  </si>
  <si>
    <t>FY Kickoff Celebration</t>
  </si>
  <si>
    <t>August</t>
  </si>
  <si>
    <t>Field Paint</t>
  </si>
  <si>
    <t>Hockey Sticks</t>
  </si>
  <si>
    <t>Peroxide</t>
  </si>
  <si>
    <t>Sunscreen Packs</t>
  </si>
  <si>
    <t>Athletic Tape</t>
  </si>
  <si>
    <t>Exam Stool</t>
  </si>
  <si>
    <t>Gym Scoreboards</t>
  </si>
  <si>
    <t>Soccer Goals</t>
  </si>
  <si>
    <t>Portable Scoreboard Repair</t>
  </si>
  <si>
    <t>Gym Banner</t>
  </si>
  <si>
    <t>Marketing Signage</t>
  </si>
  <si>
    <t>Rising Star Awards</t>
  </si>
  <si>
    <t>Tournament Management</t>
  </si>
  <si>
    <t>Pizza for training</t>
  </si>
  <si>
    <t>September</t>
  </si>
  <si>
    <t>Basketball</t>
  </si>
  <si>
    <t>Badminton Supplies</t>
  </si>
  <si>
    <t>Pre-wrap</t>
  </si>
  <si>
    <t>Spray Adhesive</t>
  </si>
  <si>
    <t>Water Bottles</t>
  </si>
  <si>
    <t>Field Scoreboard</t>
  </si>
  <si>
    <t>Advisory Board Banquet</t>
  </si>
  <si>
    <t>Column5</t>
  </si>
  <si>
    <t>Price</t>
  </si>
  <si>
    <t>Yoga Mat Roller Repair</t>
  </si>
  <si>
    <t>Total</t>
  </si>
  <si>
    <t xml:space="preserve"> </t>
  </si>
  <si>
    <t>As of September 2022</t>
  </si>
  <si>
    <t xml:space="preserve">Amount Consumed As of September </t>
  </si>
  <si>
    <t xml:space="preserve">Amount Remaining </t>
  </si>
  <si>
    <t>% Remainig</t>
  </si>
  <si>
    <t>TOTAL:</t>
  </si>
  <si>
    <t>2022 Budget</t>
  </si>
  <si>
    <t>Account Description</t>
  </si>
  <si>
    <t xml:space="preserve">July 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</si>
  <si>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</si>
  <si>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</si>
  <si>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</si>
  <si>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</si>
  <si>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</si>
  <si>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</si>
  <si>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</si>
  <si>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</si>
  <si>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</si>
  <si>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Object Description</t>
  </si>
  <si>
    <t>August Total</t>
  </si>
  <si>
    <t>July Total</t>
  </si>
  <si>
    <t>September Total</t>
  </si>
  <si>
    <t>Feburary</t>
  </si>
  <si>
    <t>June Total</t>
  </si>
  <si>
    <t>May Total</t>
  </si>
  <si>
    <t>April Total</t>
  </si>
  <si>
    <t>March Total</t>
  </si>
  <si>
    <t>February Total</t>
  </si>
  <si>
    <t>January Total</t>
  </si>
  <si>
    <t>December Total</t>
  </si>
  <si>
    <t>November Total</t>
  </si>
  <si>
    <t>October Total</t>
  </si>
  <si>
    <t>Yearly Sum</t>
  </si>
  <si>
    <t>Sum as of September 2022</t>
  </si>
  <si>
    <t>Total Yearly Budget Allocated</t>
  </si>
  <si>
    <t xml:space="preserve">% of yearly budget used </t>
  </si>
  <si>
    <t>ex</t>
  </si>
  <si>
    <t>Date</t>
  </si>
  <si>
    <t>Amount</t>
  </si>
  <si>
    <t>Row Labels</t>
  </si>
  <si>
    <t>Grand Total</t>
  </si>
  <si>
    <t>Jul</t>
  </si>
  <si>
    <t>Aug</t>
  </si>
  <si>
    <t>Sep</t>
  </si>
  <si>
    <t>Column Labels</t>
  </si>
  <si>
    <t>Sum of Amount</t>
  </si>
  <si>
    <t>Main</t>
  </si>
  <si>
    <t>56</t>
  </si>
  <si>
    <t>62</t>
  </si>
  <si>
    <t>63</t>
  </si>
  <si>
    <t>64</t>
  </si>
  <si>
    <t>72</t>
  </si>
  <si>
    <t>80</t>
  </si>
  <si>
    <t>87</t>
  </si>
  <si>
    <t>90</t>
  </si>
  <si>
    <t>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</si>
</sst>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_);[Red]\(&quot;$&quot;#,##0\)"/>
    <numFmt numFmtId="165" formatCode="_(&quot;$&quot;* #,##0.00_);_(&quot;$&quot;* \(#,##0.00\);_(&quot;$&quot;* &quot;-&quot;??_);_(@_)"/>
    <numFmt numFmtId="169" formatCode="_([$$-409]* #,##0_);_([$$-409]* \(#,##0\);_([$$-409]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5"/>
      <color theme="1"/>
      <name val="Calibri"/>
      <family val="2"/>
      <scheme val="minor"/>
    </font>
    <font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1"/>
        <bgColor theme="1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/>
        <bgColor theme="7"/>
      </patternFill>
    </fill>
    <fill>
      <patternFill patternType="solid">
        <fgColor theme="7" tint="0.79998168889431442"/>
        <bgColor theme="7" tint="0.79998168889431442"/>
      </patternFill>
    </fill>
  </fills>
  <borders count="45">
    <border>
      <left/>
      <right/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7" tint="0.39997558519241921"/>
      </left>
      <right/>
      <top style="thin">
        <color theme="7" tint="0.39997558519241921"/>
      </top>
      <bottom style="thin">
        <color theme="7" tint="0.39997558519241921"/>
      </bottom>
      <diagonal/>
    </border>
    <border>
      <left/>
      <right/>
      <top style="thin">
        <color theme="7" tint="0.39997558519241921"/>
      </top>
      <bottom style="thin">
        <color theme="7" tint="0.39997558519241921"/>
      </bottom>
      <diagonal/>
    </border>
    <border>
      <left/>
      <right style="thin">
        <color theme="7" tint="0.39997558519241921"/>
      </right>
      <top style="thin">
        <color theme="7" tint="0.39997558519241921"/>
      </top>
      <bottom style="thin">
        <color theme="7" tint="0.39997558519241921"/>
      </bottom>
      <diagonal/>
    </border>
    <border>
      <left/>
      <right style="thin">
        <color indexed="64"/>
      </right>
      <top/>
      <bottom/>
      <diagonal/>
    </border>
    <border>
      <left style="thin">
        <color theme="4"/>
      </left>
      <right/>
      <top style="medium">
        <color theme="4"/>
      </top>
      <bottom/>
      <diagonal/>
    </border>
    <border>
      <left style="thin">
        <color theme="4"/>
      </left>
      <right style="thin">
        <color theme="4"/>
      </right>
      <top style="medium">
        <color theme="4"/>
      </top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7" tint="0.39997558519241921"/>
      </left>
      <right/>
      <top style="thin">
        <color theme="7" tint="0.39997558519241921"/>
      </top>
      <bottom/>
      <diagonal/>
    </border>
    <border>
      <left/>
      <right/>
      <top style="thin">
        <color theme="7" tint="0.39997558519241921"/>
      </top>
      <bottom/>
      <diagonal/>
    </border>
    <border>
      <left/>
      <right style="thin">
        <color theme="7" tint="0.39997558519241921"/>
      </right>
      <top style="thin">
        <color theme="7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/>
      <right style="thin">
        <color theme="6" tint="0.39997558519241921"/>
      </right>
      <top style="thin">
        <color theme="6" tint="0.39997558519241921"/>
      </top>
      <bottom/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3">
    <xf numFmtId="0" fontId="0" fillId="0" borderId="0" xfId="0"/>
    <xf numFmtId="0" fontId="0" fillId="0" borderId="1" xfId="0" applyFont="1" applyBorder="1"/>
    <xf numFmtId="0" fontId="0" fillId="0" borderId="3" xfId="0" applyFont="1" applyBorder="1"/>
    <xf numFmtId="165" fontId="0" fillId="0" borderId="0" xfId="1" applyFont="1"/>
    <xf numFmtId="0" fontId="0" fillId="0" borderId="0" xfId="0" applyAlignment="1">
      <alignment vertical="center"/>
    </xf>
    <xf numFmtId="164" fontId="0" fillId="0" borderId="0" xfId="0" applyNumberFormat="1"/>
    <xf numFmtId="164" fontId="0" fillId="0" borderId="0" xfId="0" applyNumberFormat="1" applyAlignment="1">
      <alignment vertical="center"/>
    </xf>
    <xf numFmtId="0" fontId="0" fillId="0" borderId="0" xfId="0" applyAlignment="1">
      <alignment horizontal="left" vertical="center" indent="5"/>
    </xf>
    <xf numFmtId="164" fontId="0" fillId="0" borderId="0" xfId="0" applyNumberFormat="1" applyAlignment="1">
      <alignment horizontal="left" vertical="center" indent="5"/>
    </xf>
    <xf numFmtId="165" fontId="0" fillId="0" borderId="0" xfId="0" applyNumberFormat="1"/>
    <xf numFmtId="0" fontId="0" fillId="0" borderId="5" xfId="0" applyFont="1" applyBorder="1"/>
    <xf numFmtId="0" fontId="0" fillId="0" borderId="0" xfId="0" applyNumberFormat="1"/>
    <xf numFmtId="0" fontId="6" fillId="0" borderId="0" xfId="0" applyFont="1"/>
    <xf numFmtId="0" fontId="0" fillId="4" borderId="0" xfId="0" applyFill="1"/>
    <xf numFmtId="0" fontId="0" fillId="0" borderId="7" xfId="0" applyFont="1" applyBorder="1"/>
    <xf numFmtId="0" fontId="0" fillId="0" borderId="8" xfId="0" applyFont="1" applyBorder="1"/>
    <xf numFmtId="0" fontId="0" fillId="0" borderId="10" xfId="0" applyFont="1" applyBorder="1"/>
    <xf numFmtId="0" fontId="0" fillId="0" borderId="11" xfId="0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0" fillId="0" borderId="13" xfId="0" applyFont="1" applyBorder="1"/>
    <xf numFmtId="0" fontId="0" fillId="0" borderId="14" xfId="0" applyFont="1" applyBorder="1"/>
    <xf numFmtId="0" fontId="10" fillId="0" borderId="0" xfId="0" applyFont="1"/>
    <xf numFmtId="0" fontId="0" fillId="0" borderId="16" xfId="0" applyFont="1" applyBorder="1"/>
    <xf numFmtId="0" fontId="0" fillId="0" borderId="4" xfId="0" applyFont="1" applyBorder="1"/>
    <xf numFmtId="0" fontId="0" fillId="0" borderId="18" xfId="0" applyFont="1" applyBorder="1"/>
    <xf numFmtId="0" fontId="0" fillId="0" borderId="19" xfId="0" applyFont="1" applyBorder="1"/>
    <xf numFmtId="0" fontId="0" fillId="0" borderId="20" xfId="0" applyFont="1" applyBorder="1"/>
    <xf numFmtId="0" fontId="0" fillId="0" borderId="21" xfId="0" applyFont="1" applyBorder="1"/>
    <xf numFmtId="0" fontId="0" fillId="0" borderId="22" xfId="0" applyFont="1" applyBorder="1"/>
    <xf numFmtId="0" fontId="0" fillId="0" borderId="23" xfId="0" applyFont="1" applyBorder="1"/>
    <xf numFmtId="165" fontId="3" fillId="0" borderId="0" xfId="1" applyFont="1"/>
    <xf numFmtId="165" fontId="0" fillId="0" borderId="2" xfId="1" applyFont="1" applyBorder="1"/>
    <xf numFmtId="165" fontId="0" fillId="0" borderId="24" xfId="1" applyFont="1" applyBorder="1"/>
    <xf numFmtId="165" fontId="0" fillId="0" borderId="0" xfId="1" applyFont="1" applyFill="1" applyBorder="1" applyAlignment="1"/>
    <xf numFmtId="165" fontId="0" fillId="0" borderId="2" xfId="1" applyFont="1" applyFill="1" applyBorder="1" applyAlignment="1"/>
    <xf numFmtId="165" fontId="0" fillId="0" borderId="2" xfId="1" applyFont="1" applyFill="1" applyBorder="1"/>
    <xf numFmtId="165" fontId="0" fillId="0" borderId="0" xfId="1" applyFont="1" applyFill="1"/>
    <xf numFmtId="165" fontId="0" fillId="0" borderId="24" xfId="1" applyFont="1" applyFill="1" applyBorder="1"/>
    <xf numFmtId="10" fontId="0" fillId="0" borderId="0" xfId="2" applyNumberFormat="1" applyFont="1"/>
    <xf numFmtId="0" fontId="3" fillId="0" borderId="1" xfId="0" applyFont="1" applyBorder="1"/>
    <xf numFmtId="0" fontId="3" fillId="0" borderId="5" xfId="0" applyFont="1" applyBorder="1"/>
    <xf numFmtId="0" fontId="0" fillId="12" borderId="25" xfId="0" applyFont="1" applyFill="1" applyBorder="1" applyAlignment="1">
      <alignment vertical="center"/>
    </xf>
    <xf numFmtId="164" fontId="0" fillId="12" borderId="26" xfId="0" applyNumberFormat="1" applyFont="1" applyFill="1" applyBorder="1" applyAlignment="1">
      <alignment vertical="center"/>
    </xf>
    <xf numFmtId="0" fontId="0" fillId="0" borderId="1" xfId="0" applyFont="1" applyBorder="1" applyAlignment="1">
      <alignment vertical="center"/>
    </xf>
    <xf numFmtId="164" fontId="0" fillId="0" borderId="5" xfId="0" applyNumberFormat="1" applyFont="1" applyBorder="1" applyAlignment="1">
      <alignment vertical="center"/>
    </xf>
    <xf numFmtId="0" fontId="0" fillId="12" borderId="1" xfId="0" applyFont="1" applyFill="1" applyBorder="1" applyAlignment="1">
      <alignment vertical="center"/>
    </xf>
    <xf numFmtId="164" fontId="0" fillId="12" borderId="5" xfId="0" applyNumberFormat="1" applyFont="1" applyFill="1" applyBorder="1" applyAlignment="1">
      <alignment vertical="center"/>
    </xf>
    <xf numFmtId="0" fontId="0" fillId="12" borderId="1" xfId="0" applyFont="1" applyFill="1" applyBorder="1"/>
    <xf numFmtId="0" fontId="0" fillId="12" borderId="5" xfId="0" applyFont="1" applyFill="1" applyBorder="1"/>
    <xf numFmtId="0" fontId="0" fillId="12" borderId="1" xfId="0" applyFont="1" applyFill="1" applyBorder="1" applyAlignment="1">
      <alignment horizontal="left" vertical="center" indent="5"/>
    </xf>
    <xf numFmtId="0" fontId="0" fillId="0" borderId="3" xfId="0" applyFont="1" applyBorder="1" applyAlignment="1">
      <alignment vertical="center"/>
    </xf>
    <xf numFmtId="164" fontId="0" fillId="0" borderId="6" xfId="0" applyNumberFormat="1" applyFont="1" applyBorder="1" applyAlignment="1">
      <alignment vertical="center"/>
    </xf>
    <xf numFmtId="0" fontId="2" fillId="8" borderId="27" xfId="0" applyFont="1" applyFill="1" applyBorder="1"/>
    <xf numFmtId="0" fontId="2" fillId="8" borderId="28" xfId="0" applyFont="1" applyFill="1" applyBorder="1"/>
    <xf numFmtId="0" fontId="2" fillId="8" borderId="29" xfId="0" applyFont="1" applyFill="1" applyBorder="1"/>
    <xf numFmtId="0" fontId="0" fillId="9" borderId="27" xfId="0" applyFont="1" applyFill="1" applyBorder="1" applyAlignment="1">
      <alignment vertical="center"/>
    </xf>
    <xf numFmtId="0" fontId="0" fillId="9" borderId="28" xfId="0" applyFont="1" applyFill="1" applyBorder="1" applyAlignment="1">
      <alignment vertical="center"/>
    </xf>
    <xf numFmtId="164" fontId="0" fillId="9" borderId="29" xfId="0" applyNumberFormat="1" applyFont="1" applyFill="1" applyBorder="1" applyAlignment="1">
      <alignment vertical="center"/>
    </xf>
    <xf numFmtId="0" fontId="0" fillId="0" borderId="27" xfId="0" applyFont="1" applyBorder="1" applyAlignment="1">
      <alignment vertical="center"/>
    </xf>
    <xf numFmtId="0" fontId="0" fillId="0" borderId="28" xfId="0" applyFont="1" applyBorder="1" applyAlignment="1">
      <alignment vertical="center"/>
    </xf>
    <xf numFmtId="164" fontId="0" fillId="0" borderId="29" xfId="0" applyNumberFormat="1" applyFont="1" applyBorder="1" applyAlignment="1">
      <alignment vertical="center"/>
    </xf>
    <xf numFmtId="0" fontId="0" fillId="0" borderId="27" xfId="0" applyFont="1" applyBorder="1"/>
    <xf numFmtId="0" fontId="0" fillId="0" borderId="29" xfId="0" applyFont="1" applyBorder="1" applyAlignment="1">
      <alignment vertical="center"/>
    </xf>
    <xf numFmtId="0" fontId="0" fillId="9" borderId="29" xfId="0" applyFont="1" applyFill="1" applyBorder="1" applyAlignment="1">
      <alignment vertical="center"/>
    </xf>
    <xf numFmtId="0" fontId="0" fillId="9" borderId="27" xfId="0" applyFont="1" applyFill="1" applyBorder="1"/>
    <xf numFmtId="0" fontId="0" fillId="0" borderId="28" xfId="0" applyFont="1" applyBorder="1"/>
    <xf numFmtId="0" fontId="0" fillId="0" borderId="29" xfId="0" applyFont="1" applyBorder="1"/>
    <xf numFmtId="0" fontId="0" fillId="9" borderId="28" xfId="0" applyFont="1" applyFill="1" applyBorder="1"/>
    <xf numFmtId="0" fontId="0" fillId="9" borderId="29" xfId="0" applyFont="1" applyFill="1" applyBorder="1"/>
    <xf numFmtId="0" fontId="0" fillId="0" borderId="11" xfId="0" applyFont="1" applyBorder="1" applyAlignment="1">
      <alignment vertical="center"/>
    </xf>
    <xf numFmtId="164" fontId="0" fillId="0" borderId="12" xfId="0" applyNumberFormat="1" applyFont="1" applyBorder="1" applyAlignment="1">
      <alignment vertical="center"/>
    </xf>
    <xf numFmtId="0" fontId="2" fillId="5" borderId="30" xfId="0" applyFont="1" applyFill="1" applyBorder="1"/>
    <xf numFmtId="0" fontId="2" fillId="5" borderId="31" xfId="0" applyFont="1" applyFill="1" applyBorder="1"/>
    <xf numFmtId="0" fontId="2" fillId="5" borderId="32" xfId="0" applyFont="1" applyFill="1" applyBorder="1"/>
    <xf numFmtId="0" fontId="0" fillId="10" borderId="30" xfId="0" applyFont="1" applyFill="1" applyBorder="1"/>
    <xf numFmtId="0" fontId="0" fillId="10" borderId="31" xfId="0" applyFont="1" applyFill="1" applyBorder="1"/>
    <xf numFmtId="164" fontId="0" fillId="10" borderId="32" xfId="0" applyNumberFormat="1" applyFont="1" applyFill="1" applyBorder="1"/>
    <xf numFmtId="0" fontId="0" fillId="0" borderId="30" xfId="0" applyFont="1" applyBorder="1"/>
    <xf numFmtId="0" fontId="0" fillId="0" borderId="31" xfId="0" applyFont="1" applyBorder="1"/>
    <xf numFmtId="164" fontId="0" fillId="0" borderId="32" xfId="0" applyNumberFormat="1" applyFont="1" applyBorder="1"/>
    <xf numFmtId="0" fontId="0" fillId="0" borderId="32" xfId="0" applyFont="1" applyBorder="1"/>
    <xf numFmtId="0" fontId="0" fillId="10" borderId="32" xfId="0" applyFont="1" applyFill="1" applyBorder="1"/>
    <xf numFmtId="0" fontId="0" fillId="10" borderId="30" xfId="0" applyFont="1" applyFill="1" applyBorder="1" applyAlignment="1">
      <alignment vertical="center"/>
    </xf>
    <xf numFmtId="164" fontId="0" fillId="0" borderId="15" xfId="0" applyNumberFormat="1" applyFont="1" applyBorder="1"/>
    <xf numFmtId="0" fontId="2" fillId="11" borderId="33" xfId="0" applyFont="1" applyFill="1" applyBorder="1"/>
    <xf numFmtId="0" fontId="2" fillId="11" borderId="34" xfId="0" applyFont="1" applyFill="1" applyBorder="1"/>
    <xf numFmtId="0" fontId="2" fillId="11" borderId="35" xfId="0" applyFont="1" applyFill="1" applyBorder="1"/>
    <xf numFmtId="0" fontId="0" fillId="3" borderId="33" xfId="0" applyFont="1" applyFill="1" applyBorder="1"/>
    <xf numFmtId="0" fontId="0" fillId="3" borderId="34" xfId="0" applyFont="1" applyFill="1" applyBorder="1"/>
    <xf numFmtId="0" fontId="0" fillId="0" borderId="33" xfId="0" applyFont="1" applyBorder="1"/>
    <xf numFmtId="0" fontId="0" fillId="0" borderId="34" xfId="0" applyFont="1" applyBorder="1"/>
    <xf numFmtId="0" fontId="0" fillId="3" borderId="33" xfId="0" applyFont="1" applyFill="1" applyBorder="1" applyAlignment="1">
      <alignment vertical="center"/>
    </xf>
    <xf numFmtId="0" fontId="2" fillId="2" borderId="36" xfId="0" applyFont="1" applyFill="1" applyBorder="1"/>
    <xf numFmtId="0" fontId="2" fillId="2" borderId="37" xfId="0" applyFont="1" applyFill="1" applyBorder="1"/>
    <xf numFmtId="0" fontId="2" fillId="2" borderId="38" xfId="0" applyFont="1" applyFill="1" applyBorder="1"/>
    <xf numFmtId="0" fontId="0" fillId="12" borderId="36" xfId="0" applyFont="1" applyFill="1" applyBorder="1"/>
    <xf numFmtId="0" fontId="0" fillId="12" borderId="37" xfId="0" applyFont="1" applyFill="1" applyBorder="1"/>
    <xf numFmtId="0" fontId="0" fillId="12" borderId="38" xfId="0" applyFont="1" applyFill="1" applyBorder="1"/>
    <xf numFmtId="0" fontId="0" fillId="0" borderId="36" xfId="0" applyFont="1" applyBorder="1"/>
    <xf numFmtId="0" fontId="0" fillId="0" borderId="37" xfId="0" applyFont="1" applyBorder="1"/>
    <xf numFmtId="0" fontId="0" fillId="0" borderId="38" xfId="0" applyFont="1" applyBorder="1"/>
    <xf numFmtId="0" fontId="0" fillId="12" borderId="36" xfId="0" applyFont="1" applyFill="1" applyBorder="1" applyAlignment="1">
      <alignment vertical="center"/>
    </xf>
    <xf numFmtId="0" fontId="2" fillId="13" borderId="39" xfId="0" applyFont="1" applyFill="1" applyBorder="1"/>
    <xf numFmtId="0" fontId="2" fillId="13" borderId="40" xfId="0" applyFont="1" applyFill="1" applyBorder="1"/>
    <xf numFmtId="0" fontId="2" fillId="13" borderId="41" xfId="0" applyFont="1" applyFill="1" applyBorder="1"/>
    <xf numFmtId="0" fontId="0" fillId="14" borderId="39" xfId="0" applyFont="1" applyFill="1" applyBorder="1"/>
    <xf numFmtId="0" fontId="0" fillId="14" borderId="40" xfId="0" applyFont="1" applyFill="1" applyBorder="1"/>
    <xf numFmtId="0" fontId="0" fillId="14" borderId="41" xfId="0" applyFont="1" applyFill="1" applyBorder="1"/>
    <xf numFmtId="0" fontId="0" fillId="0" borderId="39" xfId="0" applyFont="1" applyBorder="1"/>
    <xf numFmtId="0" fontId="0" fillId="0" borderId="40" xfId="0" applyFont="1" applyBorder="1"/>
    <xf numFmtId="0" fontId="0" fillId="0" borderId="41" xfId="0" applyFont="1" applyBorder="1"/>
    <xf numFmtId="0" fontId="0" fillId="14" borderId="39" xfId="0" applyFont="1" applyFill="1" applyBorder="1" applyAlignment="1">
      <alignment vertical="center"/>
    </xf>
    <xf numFmtId="0" fontId="2" fillId="6" borderId="42" xfId="0" applyFont="1" applyFill="1" applyBorder="1"/>
    <xf numFmtId="0" fontId="2" fillId="6" borderId="43" xfId="0" applyFont="1" applyFill="1" applyBorder="1"/>
    <xf numFmtId="0" fontId="2" fillId="6" borderId="44" xfId="0" applyFont="1" applyFill="1" applyBorder="1"/>
    <xf numFmtId="0" fontId="0" fillId="7" borderId="42" xfId="0" applyFont="1" applyFill="1" applyBorder="1"/>
    <xf numFmtId="0" fontId="0" fillId="7" borderId="43" xfId="0" applyFont="1" applyFill="1" applyBorder="1"/>
    <xf numFmtId="0" fontId="0" fillId="0" borderId="42" xfId="0" applyFont="1" applyBorder="1"/>
    <xf numFmtId="0" fontId="0" fillId="0" borderId="43" xfId="0" applyFont="1" applyBorder="1"/>
    <xf numFmtId="0" fontId="0" fillId="7" borderId="42" xfId="0" applyFont="1" applyFill="1" applyBorder="1" applyAlignment="1">
      <alignment vertical="center"/>
    </xf>
    <xf numFmtId="165" fontId="0" fillId="10" borderId="32" xfId="1" applyFont="1" applyFill="1" applyBorder="1"/>
    <xf numFmtId="165" fontId="0" fillId="0" borderId="32" xfId="1" applyFont="1" applyBorder="1"/>
    <xf numFmtId="165" fontId="0" fillId="0" borderId="15" xfId="1" applyFont="1" applyBorder="1"/>
    <xf numFmtId="165" fontId="0" fillId="3" borderId="35" xfId="1" applyFont="1" applyFill="1" applyBorder="1"/>
    <xf numFmtId="165" fontId="0" fillId="0" borderId="35" xfId="1" applyFont="1" applyBorder="1"/>
    <xf numFmtId="165" fontId="0" fillId="0" borderId="17" xfId="1" applyFont="1" applyBorder="1"/>
    <xf numFmtId="165" fontId="0" fillId="9" borderId="29" xfId="1" applyFont="1" applyFill="1" applyBorder="1"/>
    <xf numFmtId="165" fontId="0" fillId="0" borderId="29" xfId="1" applyFont="1" applyBorder="1"/>
    <xf numFmtId="165" fontId="0" fillId="0" borderId="12" xfId="1" applyFont="1" applyBorder="1"/>
    <xf numFmtId="165" fontId="0" fillId="14" borderId="41" xfId="1" applyFont="1" applyFill="1" applyBorder="1"/>
    <xf numFmtId="165" fontId="0" fillId="0" borderId="41" xfId="1" applyFont="1" applyBorder="1"/>
    <xf numFmtId="165" fontId="0" fillId="0" borderId="23" xfId="1" applyFont="1" applyBorder="1"/>
    <xf numFmtId="165" fontId="0" fillId="7" borderId="44" xfId="1" applyFont="1" applyFill="1" applyBorder="1"/>
    <xf numFmtId="165" fontId="0" fillId="0" borderId="44" xfId="1" applyFont="1" applyBorder="1"/>
    <xf numFmtId="165" fontId="0" fillId="0" borderId="9" xfId="1" applyFont="1" applyBorder="1"/>
    <xf numFmtId="0" fontId="0" fillId="0" borderId="24" xfId="1" applyNumberFormat="1" applyFont="1" applyBorder="1"/>
    <xf numFmtId="0" fontId="0" fillId="0" borderId="0" xfId="1" applyNumberFormat="1" applyFont="1" applyFill="1" applyBorder="1" applyAlignment="1"/>
    <xf numFmtId="0" fontId="0" fillId="0" borderId="0" xfId="1" applyNumberFormat="1" applyFont="1"/>
    <xf numFmtId="0" fontId="0" fillId="0" borderId="0" xfId="1" applyNumberFormat="1" applyFont="1" applyFill="1"/>
    <xf numFmtId="0" fontId="5" fillId="0" borderId="0" xfId="0" applyFont="1" applyAlignment="1">
      <alignment horizontal="center" vertical="center"/>
    </xf>
    <xf numFmtId="15" fontId="0" fillId="0" borderId="0" xfId="0" applyNumberFormat="1"/>
    <xf numFmtId="0" fontId="11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left" vertical="center" indent="5"/>
    </xf>
    <xf numFmtId="15" fontId="11" fillId="0" borderId="0" xfId="0" applyNumberFormat="1" applyFont="1" applyFill="1" applyBorder="1"/>
    <xf numFmtId="169" fontId="0" fillId="0" borderId="0" xfId="0" applyNumberFormat="1"/>
    <xf numFmtId="169" fontId="11" fillId="0" borderId="0" xfId="0" applyNumberFormat="1" applyFont="1" applyFill="1" applyBorder="1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3" fontId="0" fillId="0" borderId="0" xfId="0" applyNumberFormat="1"/>
    <xf numFmtId="0" fontId="0" fillId="0" borderId="0" xfId="0" applyAlignment="1">
      <alignment horizontal="right"/>
    </xf>
  </cellXfs>
  <cellStyles count="3">
    <cellStyle name="Currency" xfId="1" builtinId="4"/>
    <cellStyle name="Normal" xfId="0" builtinId="0"/>
    <cellStyle name="Per cent" xfId="2" builtinId="5"/>
  </cellStyles>
  <dxfs count="9">
    <dxf>
      <alignment horizontal="right"/>
    </dxf>
    <dxf>
      <alignment horizontal="right"/>
    </dxf>
    <dxf>
      <numFmt numFmtId="20" formatCode="dd\-mmm\-yy"/>
    </dxf>
    <dxf>
      <numFmt numFmtId="169" formatCode="_([$$-409]* #,##0_);_([$$-409]* \(#,##0\);_([$$-409]* &quot;-&quot;??_);_(@_)"/>
    </dxf>
    <dxf>
      <numFmt numFmtId="20" formatCode="dd\-mmm\-yy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4507.320173958331" createdVersion="7" refreshedVersion="7" minRefreshableVersion="3" recordCount="52" xr:uid="{209945EF-4D22-4646-B643-A7871102FD03}">
  <cacheSource type="worksheet">
    <worksheetSource name="Expenses"/>
  </cacheSource>
  <cacheFields count="6">
    <cacheField name="Date" numFmtId="15">
      <sharedItems containsSemiMixedTypes="0" containsNonDate="0" containsDate="1" containsString="0" minDate="2021-07-31T00:00:00" maxDate="2021-10-01T00:00:00" count="3">
        <d v="2021-07-31T00:00:00"/>
        <d v="2021-08-31T00:00:00"/>
        <d v="2021-09-30T00:00:00"/>
      </sharedItems>
      <fieldGroup par="5" base="0">
        <rangePr groupBy="days" startDate="2021-07-31T00:00:00" endDate="2021-10-01T00:00:00"/>
        <groupItems count="368">
          <s v="&lt;31/07/2021"/>
          <s v="01-Jan"/>
          <s v="02-Jan"/>
          <s v="03-Jan"/>
          <s v="04-Jan"/>
          <s v="05-Jan"/>
          <s v="06-Jan"/>
          <s v="07-Jan"/>
          <s v="08-Jan"/>
          <s v="0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pr"/>
          <s v="02-Apr"/>
          <s v="03-Apr"/>
          <s v="04-Apr"/>
          <s v="05-Apr"/>
          <s v="06-Apr"/>
          <s v="07-Apr"/>
          <s v="08-Apr"/>
          <s v="0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ug"/>
          <s v="02-Aug"/>
          <s v="03-Aug"/>
          <s v="04-Aug"/>
          <s v="05-Aug"/>
          <s v="06-Aug"/>
          <s v="07-Aug"/>
          <s v="08-Aug"/>
          <s v="0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ec"/>
          <s v="02-Dec"/>
          <s v="03-Dec"/>
          <s v="04-Dec"/>
          <s v="05-Dec"/>
          <s v="06-Dec"/>
          <s v="07-Dec"/>
          <s v="08-Dec"/>
          <s v="0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01/10/2021"/>
        </groupItems>
      </fieldGroup>
    </cacheField>
    <cacheField name="Main" numFmtId="15">
      <sharedItems count="9">
        <s v="56"/>
        <s v="62"/>
        <s v="80"/>
        <s v="87"/>
        <s v="90"/>
        <s v="99"/>
        <s v="63"/>
        <s v="64"/>
        <s v="72"/>
      </sharedItems>
    </cacheField>
    <cacheField name="Sub-Object Code" numFmtId="0">
      <sharedItems containsSemiMixedTypes="0" containsString="0" containsNumber="1" containsInteger="1" minValue="5611" maxValue="9900" count="12">
        <n v="5611"/>
        <n v="5612"/>
        <n v="5613"/>
        <n v="6201"/>
        <n v="6202"/>
        <n v="8000"/>
        <n v="8700"/>
        <n v="9000"/>
        <n v="9900"/>
        <n v="6300"/>
        <n v="6400"/>
        <n v="7200"/>
      </sharedItems>
    </cacheField>
    <cacheField name="Object Description" numFmtId="0">
      <sharedItems count="40">
        <s v="FT Employee Wages"/>
        <s v="PT Employee Wages"/>
        <s v="Employee Benefits"/>
        <s v="Basketballs"/>
        <s v="Locks"/>
        <s v="Nets"/>
        <s v="Chalk"/>
        <s v="Soccer Balls"/>
        <s v="Practice Jerseys"/>
        <s v="Bandages"/>
        <s v="Ice Packs"/>
        <s v="Coolers"/>
        <s v="Packages"/>
        <s v="Letters"/>
        <s v="Annual Liability Insurance"/>
        <s v="Employee of the month awards"/>
        <s v="Annual Web Hosting Fee"/>
        <s v="FY Kickoff Celebration"/>
        <s v="Field Paint"/>
        <s v="Hockey Sticks"/>
        <s v="Peroxide"/>
        <s v="Sunscreen Packs"/>
        <s v="Athletic Tape"/>
        <s v="Exam Stool"/>
        <s v="Gym Scoreboards"/>
        <s v="Soccer Goals"/>
        <s v="Portable Scoreboard Repair"/>
        <s v="Gym Banner"/>
        <s v="Marketing Signage"/>
        <s v="Rising Star Awards"/>
        <s v="Tournament Management"/>
        <s v="Pizza for training"/>
        <s v="Basketball"/>
        <s v="Badminton Supplies"/>
        <s v="Pre-wrap"/>
        <s v="Spray Adhesive"/>
        <s v="Water Bottles"/>
        <s v="Field Scoreboard"/>
        <s v="Yoga Mat Roller Repair"/>
        <s v="Advisory Board Banquet"/>
      </sharedItems>
    </cacheField>
    <cacheField name="Amount" numFmtId="169">
      <sharedItems containsSemiMixedTypes="0" containsString="0" containsNumber="1" containsInteger="1" minValue="23" maxValue="39000"/>
    </cacheField>
    <cacheField name="Months" numFmtId="0" databaseField="0">
      <fieldGroup base="0">
        <rangePr groupBy="months" startDate="2021-07-31T00:00:00" endDate="2021-10-01T00:00:00"/>
        <groupItems count="14">
          <s v="&lt;31/07/2021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10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">
  <r>
    <x v="0"/>
    <x v="0"/>
    <x v="0"/>
    <x v="0"/>
    <n v="4300"/>
  </r>
  <r>
    <x v="0"/>
    <x v="0"/>
    <x v="1"/>
    <x v="1"/>
    <n v="8000"/>
  </r>
  <r>
    <x v="0"/>
    <x v="0"/>
    <x v="2"/>
    <x v="2"/>
    <n v="4000"/>
  </r>
  <r>
    <x v="0"/>
    <x v="1"/>
    <x v="3"/>
    <x v="3"/>
    <n v="968"/>
  </r>
  <r>
    <x v="0"/>
    <x v="1"/>
    <x v="3"/>
    <x v="4"/>
    <n v="400"/>
  </r>
  <r>
    <x v="0"/>
    <x v="1"/>
    <x v="3"/>
    <x v="5"/>
    <n v="800"/>
  </r>
  <r>
    <x v="0"/>
    <x v="1"/>
    <x v="3"/>
    <x v="6"/>
    <n v="230"/>
  </r>
  <r>
    <x v="0"/>
    <x v="1"/>
    <x v="3"/>
    <x v="7"/>
    <n v="259"/>
  </r>
  <r>
    <x v="0"/>
    <x v="1"/>
    <x v="3"/>
    <x v="8"/>
    <n v="1099"/>
  </r>
  <r>
    <x v="0"/>
    <x v="1"/>
    <x v="4"/>
    <x v="9"/>
    <n v="465"/>
  </r>
  <r>
    <x v="0"/>
    <x v="1"/>
    <x v="4"/>
    <x v="10"/>
    <n v="273"/>
  </r>
  <r>
    <x v="0"/>
    <x v="1"/>
    <x v="4"/>
    <x v="11"/>
    <n v="435"/>
  </r>
  <r>
    <x v="0"/>
    <x v="2"/>
    <x v="5"/>
    <x v="12"/>
    <n v="333"/>
  </r>
  <r>
    <x v="0"/>
    <x v="2"/>
    <x v="5"/>
    <x v="13"/>
    <n v="205"/>
  </r>
  <r>
    <x v="0"/>
    <x v="2"/>
    <x v="5"/>
    <x v="14"/>
    <n v="4900"/>
  </r>
  <r>
    <x v="0"/>
    <x v="3"/>
    <x v="6"/>
    <x v="15"/>
    <n v="99"/>
  </r>
  <r>
    <x v="0"/>
    <x v="4"/>
    <x v="7"/>
    <x v="16"/>
    <n v="1100"/>
  </r>
  <r>
    <x v="0"/>
    <x v="5"/>
    <x v="8"/>
    <x v="17"/>
    <n v="950"/>
  </r>
  <r>
    <x v="1"/>
    <x v="0"/>
    <x v="0"/>
    <x v="0"/>
    <n v="9300"/>
  </r>
  <r>
    <x v="1"/>
    <x v="0"/>
    <x v="1"/>
    <x v="1"/>
    <n v="15000"/>
  </r>
  <r>
    <x v="1"/>
    <x v="0"/>
    <x v="2"/>
    <x v="2"/>
    <n v="8000"/>
  </r>
  <r>
    <x v="1"/>
    <x v="1"/>
    <x v="3"/>
    <x v="18"/>
    <n v="1500"/>
  </r>
  <r>
    <x v="1"/>
    <x v="1"/>
    <x v="3"/>
    <x v="19"/>
    <n v="600"/>
  </r>
  <r>
    <x v="1"/>
    <x v="1"/>
    <x v="4"/>
    <x v="20"/>
    <n v="327"/>
  </r>
  <r>
    <x v="1"/>
    <x v="1"/>
    <x v="4"/>
    <x v="21"/>
    <n v="500"/>
  </r>
  <r>
    <x v="1"/>
    <x v="1"/>
    <x v="4"/>
    <x v="22"/>
    <n v="150"/>
  </r>
  <r>
    <x v="1"/>
    <x v="1"/>
    <x v="4"/>
    <x v="23"/>
    <n v="99"/>
  </r>
  <r>
    <x v="1"/>
    <x v="6"/>
    <x v="9"/>
    <x v="24"/>
    <n v="33000"/>
  </r>
  <r>
    <x v="1"/>
    <x v="6"/>
    <x v="9"/>
    <x v="25"/>
    <n v="15000"/>
  </r>
  <r>
    <x v="1"/>
    <x v="7"/>
    <x v="10"/>
    <x v="26"/>
    <n v="2250"/>
  </r>
  <r>
    <x v="1"/>
    <x v="8"/>
    <x v="11"/>
    <x v="27"/>
    <n v="172"/>
  </r>
  <r>
    <x v="1"/>
    <x v="8"/>
    <x v="11"/>
    <x v="28"/>
    <n v="373"/>
  </r>
  <r>
    <x v="1"/>
    <x v="2"/>
    <x v="5"/>
    <x v="12"/>
    <n v="23"/>
  </r>
  <r>
    <x v="1"/>
    <x v="2"/>
    <x v="5"/>
    <x v="13"/>
    <n v="66"/>
  </r>
  <r>
    <x v="1"/>
    <x v="3"/>
    <x v="6"/>
    <x v="29"/>
    <n v="150"/>
  </r>
  <r>
    <x v="1"/>
    <x v="4"/>
    <x v="7"/>
    <x v="30"/>
    <n v="932"/>
  </r>
  <r>
    <x v="1"/>
    <x v="5"/>
    <x v="8"/>
    <x v="31"/>
    <n v="223"/>
  </r>
  <r>
    <x v="2"/>
    <x v="0"/>
    <x v="0"/>
    <x v="0"/>
    <n v="6300"/>
  </r>
  <r>
    <x v="2"/>
    <x v="0"/>
    <x v="1"/>
    <x v="1"/>
    <n v="12793"/>
  </r>
  <r>
    <x v="2"/>
    <x v="0"/>
    <x v="2"/>
    <x v="2"/>
    <n v="6000"/>
  </r>
  <r>
    <x v="2"/>
    <x v="1"/>
    <x v="3"/>
    <x v="32"/>
    <n v="923"/>
  </r>
  <r>
    <x v="2"/>
    <x v="1"/>
    <x v="3"/>
    <x v="33"/>
    <n v="123"/>
  </r>
  <r>
    <x v="2"/>
    <x v="1"/>
    <x v="4"/>
    <x v="22"/>
    <n v="232"/>
  </r>
  <r>
    <x v="2"/>
    <x v="1"/>
    <x v="4"/>
    <x v="34"/>
    <n v="327"/>
  </r>
  <r>
    <x v="2"/>
    <x v="1"/>
    <x v="4"/>
    <x v="35"/>
    <n v="272"/>
  </r>
  <r>
    <x v="2"/>
    <x v="1"/>
    <x v="4"/>
    <x v="10"/>
    <n v="75"/>
  </r>
  <r>
    <x v="2"/>
    <x v="1"/>
    <x v="4"/>
    <x v="36"/>
    <n v="396"/>
  </r>
  <r>
    <x v="2"/>
    <x v="6"/>
    <x v="9"/>
    <x v="37"/>
    <n v="39000"/>
  </r>
  <r>
    <x v="2"/>
    <x v="7"/>
    <x v="10"/>
    <x v="38"/>
    <n v="357"/>
  </r>
  <r>
    <x v="2"/>
    <x v="2"/>
    <x v="5"/>
    <x v="13"/>
    <n v="163"/>
  </r>
  <r>
    <x v="2"/>
    <x v="3"/>
    <x v="6"/>
    <x v="15"/>
    <n v="153"/>
  </r>
  <r>
    <x v="2"/>
    <x v="5"/>
    <x v="8"/>
    <x v="39"/>
    <n v="37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568D1A-C5AF-D14A-ADA8-764EE70C4C9D}" name="PivotTable1" cacheId="11" applyNumberFormats="0" applyBorderFormats="0" applyFontFormats="0" applyPatternFormats="0" applyAlignmentFormats="0" applyWidthHeightFormats="1" dataCaption="Values" updatedVersion="7" minRefreshableVersion="3" itemPrintTitles="1" createdVersion="7" indent="0" outline="1" outlineData="1" multipleFieldFilters="0">
  <location ref="H1:L52" firstHeaderRow="1" firstDataRow="2" firstDataCol="1"/>
  <pivotFields count="6">
    <pivotField numFmtId="15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axis="axisRow" showAll="0">
      <items count="10">
        <item x="0"/>
        <item x="1"/>
        <item x="6"/>
        <item x="7"/>
        <item x="8"/>
        <item x="2"/>
        <item x="3"/>
        <item x="4"/>
        <item x="5"/>
        <item t="default"/>
      </items>
    </pivotField>
    <pivotField showAll="0">
      <items count="13">
        <item x="0"/>
        <item x="1"/>
        <item x="2"/>
        <item x="3"/>
        <item x="4"/>
        <item x="9"/>
        <item x="10"/>
        <item x="11"/>
        <item x="5"/>
        <item x="6"/>
        <item x="7"/>
        <item x="8"/>
        <item t="default"/>
      </items>
    </pivotField>
    <pivotField axis="axisRow" showAll="0">
      <items count="41">
        <item x="39"/>
        <item x="14"/>
        <item x="16"/>
        <item x="22"/>
        <item x="33"/>
        <item x="9"/>
        <item x="32"/>
        <item x="3"/>
        <item x="6"/>
        <item x="11"/>
        <item x="2"/>
        <item x="15"/>
        <item x="23"/>
        <item x="18"/>
        <item x="37"/>
        <item x="0"/>
        <item x="17"/>
        <item x="27"/>
        <item x="24"/>
        <item x="19"/>
        <item x="10"/>
        <item x="13"/>
        <item x="4"/>
        <item x="28"/>
        <item x="5"/>
        <item x="12"/>
        <item x="20"/>
        <item x="31"/>
        <item x="26"/>
        <item x="8"/>
        <item x="34"/>
        <item x="1"/>
        <item x="29"/>
        <item x="7"/>
        <item x="25"/>
        <item x="35"/>
        <item x="21"/>
        <item x="30"/>
        <item x="36"/>
        <item x="38"/>
        <item t="default"/>
      </items>
    </pivotField>
    <pivotField dataField="1" numFmtId="169" showAll="0"/>
    <pivotField axis="axisCol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2">
    <field x="1"/>
    <field x="3"/>
  </rowFields>
  <rowItems count="50">
    <i>
      <x/>
    </i>
    <i r="1">
      <x v="10"/>
    </i>
    <i r="1">
      <x v="15"/>
    </i>
    <i r="1">
      <x v="31"/>
    </i>
    <i>
      <x v="1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2"/>
    </i>
    <i r="1">
      <x v="13"/>
    </i>
    <i r="1">
      <x v="19"/>
    </i>
    <i r="1">
      <x v="20"/>
    </i>
    <i r="1">
      <x v="22"/>
    </i>
    <i r="1">
      <x v="24"/>
    </i>
    <i r="1">
      <x v="26"/>
    </i>
    <i r="1">
      <x v="29"/>
    </i>
    <i r="1">
      <x v="30"/>
    </i>
    <i r="1">
      <x v="33"/>
    </i>
    <i r="1">
      <x v="35"/>
    </i>
    <i r="1">
      <x v="36"/>
    </i>
    <i r="1">
      <x v="38"/>
    </i>
    <i>
      <x v="2"/>
    </i>
    <i r="1">
      <x v="14"/>
    </i>
    <i r="1">
      <x v="18"/>
    </i>
    <i r="1">
      <x v="34"/>
    </i>
    <i>
      <x v="3"/>
    </i>
    <i r="1">
      <x v="28"/>
    </i>
    <i r="1">
      <x v="39"/>
    </i>
    <i>
      <x v="4"/>
    </i>
    <i r="1">
      <x v="17"/>
    </i>
    <i r="1">
      <x v="23"/>
    </i>
    <i>
      <x v="5"/>
    </i>
    <i r="1">
      <x v="1"/>
    </i>
    <i r="1">
      <x v="21"/>
    </i>
    <i r="1">
      <x v="25"/>
    </i>
    <i>
      <x v="6"/>
    </i>
    <i r="1">
      <x v="11"/>
    </i>
    <i r="1">
      <x v="32"/>
    </i>
    <i>
      <x v="7"/>
    </i>
    <i r="1">
      <x v="2"/>
    </i>
    <i r="1">
      <x v="37"/>
    </i>
    <i>
      <x v="8"/>
    </i>
    <i r="1">
      <x/>
    </i>
    <i r="1">
      <x v="16"/>
    </i>
    <i r="1">
      <x v="27"/>
    </i>
    <i t="grand">
      <x/>
    </i>
  </rowItems>
  <colFields count="1">
    <field x="5"/>
  </colFields>
  <colItems count="4">
    <i>
      <x v="7"/>
    </i>
    <i>
      <x v="8"/>
    </i>
    <i>
      <x v="9"/>
    </i>
    <i t="grand">
      <x/>
    </i>
  </colItems>
  <dataFields count="1">
    <dataField name="Sum of Amount" fld="4" baseField="0" baseItem="0" numFmtId="3"/>
  </dataFields>
  <formats count="2">
    <format dxfId="1">
      <pivotArea dataOnly="0" labelOnly="1" fieldPosition="0">
        <references count="1">
          <reference field="5" count="3">
            <x v="7"/>
            <x v="8"/>
            <x v="9"/>
          </reference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AF6521B-4D92-41A7-8CBC-FB299768893F}" name="Table1" displayName="Table1" ref="A2:G20" totalsRowShown="0">
  <autoFilter ref="A2:G20" xr:uid="{1AF6521B-4D92-41A7-8CBC-FB299768893F}"/>
  <tableColumns count="7">
    <tableColumn id="1" xr3:uid="{D3CA9E70-36D3-408C-9D4E-CC21E5A0DDAE}" name="Object Code"/>
    <tableColumn id="2" xr3:uid="{FA15F94A-31AE-4B07-AFB8-06CB077C8609}" name="Sub-Object Code"/>
    <tableColumn id="3" xr3:uid="{91B47A01-004C-4C4B-8F9A-2DD4A508C5E3}" name="Description"/>
    <tableColumn id="4" xr3:uid="{44C93B8B-21DF-41B7-A97A-706D3B273D1E}" name="FY 22 Budgeted Amount" dataCellStyle="Currency"/>
    <tableColumn id="5" xr3:uid="{723F5999-8A47-4492-B635-5FD15077D2C2}" name="Amount Consumed As of September "/>
    <tableColumn id="6" xr3:uid="{F12A21F1-FE50-403F-BA41-B33CC3AF7A91}" name="Amount Remaining " dataDxfId="8">
      <calculatedColumnFormula>SUM(_5600)</calculatedColumnFormula>
    </tableColumn>
    <tableColumn id="7" xr3:uid="{FA5DB593-E655-49A1-B6AB-0D0DDEEA4E17}" name="% Remainig" dataDxfId="7">
      <calculatedColumnFormula array="1">_5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0BC80CE-6548-466B-B911-8C030E14F897}" name="Table4" displayName="Table4" ref="A1:C39" totalsRowShown="0">
  <autoFilter ref="A1:C39" xr:uid="{70BC80CE-6548-466B-B911-8C030E14F897}"/>
  <tableColumns count="3">
    <tableColumn id="2" xr3:uid="{87FF12F2-3DBD-4CE2-BEE7-ABB78A4E7018}" name="Sub-Object Code"/>
    <tableColumn id="3" xr3:uid="{4C0487FB-87E6-4239-ACBF-B7BBFB4EE158}" name="Description"/>
    <tableColumn id="4" xr3:uid="{13E5EA9D-A2CE-4FF0-98C2-D2D660E9397B}" name="Price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D2AA333-3202-40DC-8834-C4108AE4DC7E}" name="Table39" displayName="Table39" ref="D1:G51" totalsRowShown="0">
  <autoFilter ref="D1:G51" xr:uid="{5D2AA333-3202-40DC-8834-C4108AE4DC7E}"/>
  <tableColumns count="4">
    <tableColumn id="1" xr3:uid="{270F01DF-0201-4D44-8E71-F0865328CB36}" name="Sub-Object Code"/>
    <tableColumn id="2" xr3:uid="{956D169B-79FF-4DB7-ADC9-A8DE8522CB35}" name="Description" dataDxfId="6"/>
    <tableColumn id="3" xr3:uid="{830DC9BE-3144-42B3-8ADE-32DB4EA62BE2}" name="Price" dataDxfId="5"/>
    <tableColumn id="4" xr3:uid="{B6E2EFB1-29F2-4344-894A-1FC7ADD4F9EA}" name="Total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CC02456-A99C-4CFE-8977-40E7126658BD}" name="Table210" displayName="Table210" ref="H1:K37" totalsRowShown="0">
  <autoFilter ref="H1:K37" xr:uid="{9CC02456-A99C-4CFE-8977-40E7126658BD}"/>
  <tableColumns count="4">
    <tableColumn id="2" xr3:uid="{765F8BED-E2AC-4F5E-B28A-E8D557F7BFA6}" name="Sub-Object Code"/>
    <tableColumn id="3" xr3:uid="{46047C64-4A4B-44D7-8F21-02058A9019C2}" name="Description"/>
    <tableColumn id="4" xr3:uid="{7A622318-1B3C-42D0-A2DC-06CC84DEB4FB}" name="Price"/>
    <tableColumn id="5" xr3:uid="{9203DFEB-D9A0-44EB-ABC3-4518C3FF0F6C}" name="Column5"/>
  </tableColumns>
  <tableStyleInfo name="TableStyleLight10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85F74E0-97A3-5447-9416-C460218AD40C}" name="Expenses" displayName="Expenses" ref="A1:E53" totalsRowShown="0">
  <autoFilter ref="A1:E53" xr:uid="{F85F74E0-97A3-5447-9416-C460218AD40C}"/>
  <tableColumns count="5">
    <tableColumn id="1" xr3:uid="{613BCCC9-588F-5B4D-9930-B96D81301F17}" name="Date" dataDxfId="4"/>
    <tableColumn id="5" xr3:uid="{770EC8DD-2F66-134F-A612-6A8C9916860D}" name="Main" dataDxfId="2">
      <calculatedColumnFormula>LEFT(Expenses[[#This Row],[Sub-Object Code]],2)</calculatedColumnFormula>
    </tableColumn>
    <tableColumn id="2" xr3:uid="{A64E4529-499A-864C-A8CB-EA5E73D4B6DF}" name="Sub-Object Code"/>
    <tableColumn id="3" xr3:uid="{4ECF8E32-DC5D-6B47-B669-FD165F84CBD5}" name="Object Description"/>
    <tableColumn id="4" xr3:uid="{FB9C3567-511F-8D4C-97F2-A7572BFDA8CA}" name="Amount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B0440-2D0C-44E3-A757-8EA32EE845B0}">
  <dimension ref="A1:G20"/>
  <sheetViews>
    <sheetView workbookViewId="0">
      <selection activeCell="D3" sqref="D3:D17"/>
    </sheetView>
  </sheetViews>
  <sheetFormatPr baseColWidth="10" defaultColWidth="8.83203125" defaultRowHeight="15" x14ac:dyDescent="0.2"/>
  <cols>
    <col min="1" max="1" width="13.5" bestFit="1" customWidth="1"/>
    <col min="2" max="2" width="17.5" bestFit="1" customWidth="1"/>
    <col min="3" max="3" width="25.83203125" bestFit="1" customWidth="1"/>
    <col min="4" max="4" width="23.83203125" bestFit="1" customWidth="1"/>
    <col min="5" max="5" width="31" bestFit="1" customWidth="1"/>
    <col min="6" max="6" width="23.83203125" bestFit="1" customWidth="1"/>
    <col min="7" max="7" width="24.5" bestFit="1" customWidth="1"/>
  </cols>
  <sheetData>
    <row r="1" spans="1:7" ht="65.5" customHeight="1" x14ac:dyDescent="0.2">
      <c r="A1" s="141" t="s">
        <v>66</v>
      </c>
      <c r="B1" s="141"/>
      <c r="C1" s="141"/>
    </row>
    <row r="2" spans="1:7" x14ac:dyDescent="0.2">
      <c r="A2" t="s">
        <v>1</v>
      </c>
      <c r="B2" t="s">
        <v>2</v>
      </c>
      <c r="C2" t="s">
        <v>3</v>
      </c>
      <c r="D2" t="s">
        <v>4</v>
      </c>
      <c r="E2" t="s">
        <v>67</v>
      </c>
      <c r="F2" t="s">
        <v>68</v>
      </c>
      <c r="G2" t="s">
        <v>69</v>
      </c>
    </row>
    <row r="3" spans="1:7" x14ac:dyDescent="0.2">
      <c r="A3">
        <v>5600</v>
      </c>
      <c r="C3" t="s">
        <v>5</v>
      </c>
      <c r="D3" s="3">
        <v>300000</v>
      </c>
      <c r="F3" s="3"/>
    </row>
    <row r="4" spans="1:7" x14ac:dyDescent="0.2">
      <c r="B4">
        <v>5611</v>
      </c>
      <c r="C4" t="s">
        <v>6</v>
      </c>
      <c r="D4" s="3">
        <v>88000</v>
      </c>
      <c r="F4" s="3"/>
      <c r="G4" s="9"/>
    </row>
    <row r="5" spans="1:7" x14ac:dyDescent="0.2">
      <c r="B5">
        <v>5612</v>
      </c>
      <c r="C5" t="s">
        <v>7</v>
      </c>
      <c r="D5" s="3">
        <v>105000</v>
      </c>
      <c r="F5" s="3"/>
      <c r="G5" s="9"/>
    </row>
    <row r="6" spans="1:7" x14ac:dyDescent="0.2">
      <c r="B6">
        <v>5613</v>
      </c>
      <c r="C6" t="s">
        <v>8</v>
      </c>
      <c r="D6" s="3">
        <v>107000</v>
      </c>
      <c r="F6" s="3"/>
      <c r="G6" s="9"/>
    </row>
    <row r="7" spans="1:7" x14ac:dyDescent="0.2">
      <c r="A7">
        <v>6200</v>
      </c>
      <c r="C7" t="s">
        <v>9</v>
      </c>
      <c r="D7" s="3">
        <v>72000</v>
      </c>
      <c r="F7" s="3"/>
      <c r="G7" s="9"/>
    </row>
    <row r="8" spans="1:7" x14ac:dyDescent="0.2">
      <c r="B8">
        <v>6201</v>
      </c>
      <c r="C8" t="s">
        <v>10</v>
      </c>
      <c r="D8" s="3">
        <v>47000</v>
      </c>
      <c r="F8" s="3"/>
      <c r="G8" s="9"/>
    </row>
    <row r="9" spans="1:7" x14ac:dyDescent="0.2">
      <c r="B9">
        <v>6202</v>
      </c>
      <c r="C9" t="s">
        <v>11</v>
      </c>
      <c r="D9" s="3">
        <v>25000</v>
      </c>
      <c r="F9" s="3"/>
      <c r="G9" s="9"/>
    </row>
    <row r="10" spans="1:7" x14ac:dyDescent="0.2">
      <c r="A10">
        <v>6300</v>
      </c>
      <c r="C10" t="s">
        <v>12</v>
      </c>
      <c r="D10" s="3">
        <v>143000</v>
      </c>
      <c r="F10" s="3"/>
    </row>
    <row r="11" spans="1:7" x14ac:dyDescent="0.2">
      <c r="A11">
        <v>6400</v>
      </c>
      <c r="C11" t="s">
        <v>13</v>
      </c>
      <c r="D11" s="3">
        <v>9000</v>
      </c>
      <c r="F11" s="3"/>
    </row>
    <row r="12" spans="1:7" x14ac:dyDescent="0.2">
      <c r="A12">
        <v>7200</v>
      </c>
      <c r="C12" t="s">
        <v>14</v>
      </c>
      <c r="D12" s="3">
        <v>2500</v>
      </c>
      <c r="F12" s="3"/>
    </row>
    <row r="13" spans="1:7" x14ac:dyDescent="0.2">
      <c r="A13">
        <v>8000</v>
      </c>
      <c r="C13" t="s">
        <v>15</v>
      </c>
      <c r="D13" s="3">
        <v>3700</v>
      </c>
      <c r="F13" s="3"/>
    </row>
    <row r="14" spans="1:7" x14ac:dyDescent="0.2">
      <c r="A14">
        <v>8500</v>
      </c>
      <c r="C14" t="s">
        <v>16</v>
      </c>
      <c r="D14" s="3">
        <v>5000</v>
      </c>
      <c r="F14" s="3"/>
    </row>
    <row r="15" spans="1:7" x14ac:dyDescent="0.2">
      <c r="A15">
        <v>8700</v>
      </c>
      <c r="C15" t="s">
        <v>17</v>
      </c>
      <c r="D15" s="3">
        <v>2700</v>
      </c>
      <c r="F15" s="3"/>
    </row>
    <row r="16" spans="1:7" x14ac:dyDescent="0.2">
      <c r="A16">
        <v>9000</v>
      </c>
      <c r="C16" t="s">
        <v>18</v>
      </c>
      <c r="D16" s="3">
        <v>9500</v>
      </c>
      <c r="F16" s="3"/>
    </row>
    <row r="17" spans="1:7" x14ac:dyDescent="0.2">
      <c r="C17" t="s">
        <v>19</v>
      </c>
      <c r="D17" s="3">
        <v>4700</v>
      </c>
      <c r="F17" s="3"/>
    </row>
    <row r="18" spans="1:7" x14ac:dyDescent="0.2">
      <c r="D18" s="3"/>
      <c r="E18" s="9"/>
    </row>
    <row r="19" spans="1:7" ht="16" x14ac:dyDescent="0.2">
      <c r="C19" s="12" t="s">
        <v>70</v>
      </c>
      <c r="D19" s="3">
        <f>SUM(D3:D17)</f>
        <v>924100</v>
      </c>
      <c r="F19" s="11"/>
      <c r="G19" s="11"/>
    </row>
    <row r="20" spans="1:7" x14ac:dyDescent="0.2">
      <c r="A20" t="s">
        <v>65</v>
      </c>
      <c r="D20" s="3"/>
      <c r="F20" s="11"/>
      <c r="G20" s="11"/>
    </row>
  </sheetData>
  <mergeCells count="1">
    <mergeCell ref="A1:C1"/>
  </mergeCells>
  <phoneticPr fontId="4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76F28-B45F-4690-9494-D2E17192782F}">
  <dimension ref="A1:T30"/>
  <sheetViews>
    <sheetView zoomScale="221" zoomScaleNormal="70" workbookViewId="0">
      <selection activeCell="D4" sqref="D4:F4"/>
    </sheetView>
  </sheetViews>
  <sheetFormatPr baseColWidth="10" defaultColWidth="8.83203125" defaultRowHeight="15" x14ac:dyDescent="0.2"/>
  <cols>
    <col min="1" max="1" width="30.5" bestFit="1" customWidth="1"/>
    <col min="2" max="2" width="11.1640625" bestFit="1" customWidth="1"/>
    <col min="3" max="3" width="14.83203125" bestFit="1" customWidth="1"/>
    <col min="4" max="6" width="12.33203125" bestFit="1" customWidth="1"/>
    <col min="7" max="7" width="9" bestFit="1" customWidth="1"/>
    <col min="8" max="8" width="9.6640625" bestFit="1" customWidth="1"/>
    <col min="9" max="9" width="9.5" bestFit="1" customWidth="1"/>
    <col min="10" max="10" width="7.33203125" bestFit="1" customWidth="1"/>
    <col min="11" max="11" width="9.1640625" customWidth="1"/>
    <col min="12" max="14" width="6.33203125" bestFit="1" customWidth="1"/>
    <col min="15" max="15" width="9" bestFit="1" customWidth="1"/>
    <col min="17" max="17" width="26.33203125" bestFit="1" customWidth="1"/>
    <col min="18" max="18" width="12.1640625" bestFit="1" customWidth="1"/>
    <col min="19" max="19" width="29.1640625" bestFit="1" customWidth="1"/>
    <col min="20" max="20" width="24.5" bestFit="1" customWidth="1"/>
  </cols>
  <sheetData>
    <row r="1" spans="1:20" ht="16" x14ac:dyDescent="0.2">
      <c r="A1" t="s">
        <v>71</v>
      </c>
      <c r="B1" s="13"/>
      <c r="C1" s="13"/>
      <c r="D1" s="12" t="s">
        <v>73</v>
      </c>
      <c r="E1" s="12" t="s">
        <v>38</v>
      </c>
      <c r="F1" s="12" t="s">
        <v>53</v>
      </c>
      <c r="G1" s="12" t="s">
        <v>74</v>
      </c>
      <c r="H1" s="12" t="s">
        <v>75</v>
      </c>
      <c r="I1" s="12" t="s">
        <v>76</v>
      </c>
      <c r="J1" s="12" t="s">
        <v>77</v>
      </c>
      <c r="K1" s="12" t="s">
        <v>78</v>
      </c>
      <c r="L1" s="12" t="s">
        <v>79</v>
      </c>
      <c r="M1" s="12" t="s">
        <v>80</v>
      </c>
      <c r="N1" s="12" t="s">
        <v>81</v>
      </c>
      <c r="O1" s="12" t="s">
        <v>82</v>
      </c>
      <c r="P1" s="12"/>
      <c r="Q1" s="12" t="s">
        <v>98</v>
      </c>
      <c r="R1" s="12" t="s">
        <v>97</v>
      </c>
      <c r="S1" s="12" t="s">
        <v>99</v>
      </c>
      <c r="T1" s="12" t="s">
        <v>100</v>
      </c>
    </row>
    <row r="2" spans="1:20" x14ac:dyDescent="0.2">
      <c r="A2" t="s">
        <v>72</v>
      </c>
      <c r="B2" t="s">
        <v>1</v>
      </c>
      <c r="C2" t="s">
        <v>2</v>
      </c>
    </row>
    <row r="3" spans="1:20" x14ac:dyDescent="0.2">
      <c r="A3" s="13"/>
      <c r="B3" s="13"/>
      <c r="C3" s="13"/>
    </row>
    <row r="4" spans="1:20" s="3" customFormat="1" x14ac:dyDescent="0.2">
      <c r="A4" s="33" t="s">
        <v>5</v>
      </c>
      <c r="B4" s="139">
        <v>5600</v>
      </c>
      <c r="C4" s="34"/>
      <c r="D4" s="32">
        <f>SUM(D6:D8)</f>
        <v>16300</v>
      </c>
      <c r="E4" s="32">
        <f>SUM(E6:E8)</f>
        <v>32300</v>
      </c>
      <c r="F4" s="32">
        <f>SUM(F6:F8)</f>
        <v>25093</v>
      </c>
      <c r="G4" s="32">
        <f t="shared" ref="G4:O4" si="0">SUM(G6:G8)</f>
        <v>0</v>
      </c>
      <c r="H4" s="32">
        <f t="shared" si="0"/>
        <v>0</v>
      </c>
      <c r="I4" s="32">
        <f t="shared" si="0"/>
        <v>0</v>
      </c>
      <c r="J4" s="32">
        <f t="shared" si="0"/>
        <v>0</v>
      </c>
      <c r="K4" s="32">
        <f t="shared" si="0"/>
        <v>0</v>
      </c>
      <c r="L4" s="32">
        <f t="shared" si="0"/>
        <v>0</v>
      </c>
      <c r="M4" s="32">
        <f t="shared" si="0"/>
        <v>0</v>
      </c>
      <c r="N4" s="32">
        <f t="shared" si="0"/>
        <v>0</v>
      </c>
      <c r="O4" s="32">
        <f t="shared" si="0"/>
        <v>0</v>
      </c>
      <c r="Q4" s="3">
        <f>SUM(D4:F4)</f>
        <v>73693</v>
      </c>
      <c r="R4" s="3">
        <f>SUM(D4:O4)</f>
        <v>73693</v>
      </c>
      <c r="S4" s="3">
        <v>300000</v>
      </c>
      <c r="T4" s="40">
        <f>Q4/S4</f>
        <v>0.24564333333333332</v>
      </c>
    </row>
    <row r="5" spans="1:20" s="3" customFormat="1" x14ac:dyDescent="0.2">
      <c r="A5" s="33"/>
      <c r="B5" s="139"/>
      <c r="C5" s="34"/>
      <c r="T5" s="40"/>
    </row>
    <row r="6" spans="1:20" s="3" customFormat="1" x14ac:dyDescent="0.2">
      <c r="A6" s="33" t="s">
        <v>6</v>
      </c>
      <c r="B6" s="139"/>
      <c r="C6" s="137">
        <v>5611</v>
      </c>
      <c r="D6" s="3">
        <f>Sheet16!D2</f>
        <v>4300</v>
      </c>
      <c r="E6" s="3">
        <f>Sheet16!H2</f>
        <v>9300</v>
      </c>
      <c r="F6" s="3">
        <f>Sheet16!L2</f>
        <v>6300</v>
      </c>
      <c r="Q6" s="3">
        <f>SUM(D6:F6)</f>
        <v>19900</v>
      </c>
      <c r="R6" s="3" t="s">
        <v>101</v>
      </c>
      <c r="S6" s="3">
        <v>88000</v>
      </c>
      <c r="T6" s="40">
        <f t="shared" ref="T6:T30" si="1">Q6/S6</f>
        <v>0.22613636363636364</v>
      </c>
    </row>
    <row r="7" spans="1:20" s="3" customFormat="1" x14ac:dyDescent="0.2">
      <c r="A7" s="33" t="s">
        <v>7</v>
      </c>
      <c r="B7" s="139"/>
      <c r="C7" s="137">
        <v>5612</v>
      </c>
      <c r="D7" s="3">
        <f>Sheet16!D3</f>
        <v>8000</v>
      </c>
      <c r="E7" s="3">
        <f>Sheet16!H3</f>
        <v>15000</v>
      </c>
      <c r="F7" s="3">
        <f>Sheet16!L3</f>
        <v>12793</v>
      </c>
      <c r="Q7" s="3">
        <f>SUM(D7:F7)</f>
        <v>35793</v>
      </c>
      <c r="R7" s="3">
        <f t="shared" ref="R7:R30" si="2">SUM(D7:O7)</f>
        <v>35793</v>
      </c>
      <c r="S7" s="3">
        <v>105000</v>
      </c>
      <c r="T7" s="40">
        <f t="shared" si="1"/>
        <v>0.34088571428571429</v>
      </c>
    </row>
    <row r="8" spans="1:20" s="3" customFormat="1" x14ac:dyDescent="0.2">
      <c r="A8" s="33" t="s">
        <v>8</v>
      </c>
      <c r="B8" s="139"/>
      <c r="C8" s="137">
        <v>5613</v>
      </c>
      <c r="D8" s="3">
        <f>Sheet16!D4</f>
        <v>4000</v>
      </c>
      <c r="E8" s="3">
        <f>Sheet16!H4</f>
        <v>8000</v>
      </c>
      <c r="F8" s="3">
        <f>Sheet16!L4</f>
        <v>6000</v>
      </c>
      <c r="Q8" s="3">
        <f>SUM(D8:F8)</f>
        <v>18000</v>
      </c>
      <c r="R8" s="3">
        <f t="shared" si="2"/>
        <v>18000</v>
      </c>
      <c r="S8" s="3">
        <v>107000</v>
      </c>
      <c r="T8" s="40">
        <f t="shared" si="1"/>
        <v>0.16822429906542055</v>
      </c>
    </row>
    <row r="9" spans="1:20" s="36" customFormat="1" x14ac:dyDescent="0.2">
      <c r="A9" s="35"/>
      <c r="B9" s="138"/>
      <c r="C9" s="138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R9" s="3"/>
      <c r="T9" s="40"/>
    </row>
    <row r="10" spans="1:20" s="3" customFormat="1" x14ac:dyDescent="0.2">
      <c r="A10" s="33" t="s">
        <v>9</v>
      </c>
      <c r="B10" s="139">
        <v>6200</v>
      </c>
      <c r="C10" s="137"/>
      <c r="D10" s="32">
        <f>SUM(D12:D14)</f>
        <v>4929</v>
      </c>
      <c r="E10" s="32">
        <f t="shared" ref="E10:F10" si="3">SUM(E12:E14)</f>
        <v>3176</v>
      </c>
      <c r="F10" s="32">
        <f t="shared" si="3"/>
        <v>2348</v>
      </c>
      <c r="Q10" s="3">
        <f>SUM(D10:F10)</f>
        <v>10453</v>
      </c>
      <c r="R10" s="3">
        <f t="shared" si="2"/>
        <v>10453</v>
      </c>
      <c r="S10" s="3">
        <v>72000</v>
      </c>
      <c r="T10" s="40">
        <f>Q10/S10</f>
        <v>0.14518055555555556</v>
      </c>
    </row>
    <row r="11" spans="1:20" s="3" customFormat="1" x14ac:dyDescent="0.2">
      <c r="A11" s="33"/>
      <c r="B11" s="139"/>
      <c r="C11" s="137"/>
      <c r="T11" s="40"/>
    </row>
    <row r="12" spans="1:20" s="3" customFormat="1" x14ac:dyDescent="0.2">
      <c r="A12" s="33" t="s">
        <v>10</v>
      </c>
      <c r="B12" s="139"/>
      <c r="C12" s="137">
        <v>6201</v>
      </c>
      <c r="D12" s="3">
        <f>SUM(Sheet16!D7:D12)</f>
        <v>3756</v>
      </c>
      <c r="E12" s="3">
        <f>SUM(Sheet16!H7:H8)</f>
        <v>2100</v>
      </c>
      <c r="F12" s="3">
        <f>SUM(Sheet16!L7:L8)</f>
        <v>1046</v>
      </c>
      <c r="Q12" s="3">
        <f>SUM(D12:F12)</f>
        <v>6902</v>
      </c>
      <c r="R12" s="3">
        <f t="shared" si="2"/>
        <v>6902</v>
      </c>
      <c r="S12" s="36">
        <v>47000</v>
      </c>
      <c r="T12" s="40">
        <f t="shared" si="1"/>
        <v>0.14685106382978724</v>
      </c>
    </row>
    <row r="13" spans="1:20" s="3" customFormat="1" x14ac:dyDescent="0.2">
      <c r="A13" s="33"/>
      <c r="B13" s="139"/>
      <c r="C13" s="137"/>
      <c r="T13" s="40"/>
    </row>
    <row r="14" spans="1:20" s="3" customFormat="1" x14ac:dyDescent="0.2">
      <c r="A14" s="33" t="s">
        <v>11</v>
      </c>
      <c r="B14" s="139"/>
      <c r="C14" s="137">
        <v>6202</v>
      </c>
      <c r="D14" s="3">
        <f>SUM(Sheet16!D14:D16)</f>
        <v>1173</v>
      </c>
      <c r="E14" s="3">
        <f>SUM(Sheet16!H14:H17)</f>
        <v>1076</v>
      </c>
      <c r="F14" s="3">
        <f>SUM(Sheet16!L14:L18)</f>
        <v>1302</v>
      </c>
      <c r="Q14" s="3">
        <f>SUM(D14:F14)</f>
        <v>3551</v>
      </c>
      <c r="R14" s="3">
        <f t="shared" si="2"/>
        <v>3551</v>
      </c>
      <c r="S14" s="3">
        <v>25000</v>
      </c>
      <c r="T14" s="40">
        <f>Q14/S14</f>
        <v>0.14204</v>
      </c>
    </row>
    <row r="15" spans="1:20" s="36" customFormat="1" x14ac:dyDescent="0.2">
      <c r="A15" s="35"/>
      <c r="B15" s="138"/>
      <c r="C15" s="138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"/>
      <c r="T15" s="40"/>
    </row>
    <row r="16" spans="1:20" s="3" customFormat="1" x14ac:dyDescent="0.2">
      <c r="A16" s="33" t="s">
        <v>12</v>
      </c>
      <c r="B16" s="139">
        <v>6300</v>
      </c>
      <c r="C16" s="34"/>
      <c r="D16" s="3">
        <f>SUM(Sheet16!D19:D21)</f>
        <v>0</v>
      </c>
      <c r="E16" s="3">
        <f>SUM(Sheet16!H19:H21)</f>
        <v>48000</v>
      </c>
      <c r="F16" s="3">
        <f>SUM(Sheet16!L19:L21)</f>
        <v>39000</v>
      </c>
      <c r="Q16" s="3">
        <f>SUM(D16:F16)</f>
        <v>87000</v>
      </c>
      <c r="R16" s="3">
        <f t="shared" si="2"/>
        <v>87000</v>
      </c>
      <c r="S16" s="3">
        <v>143000</v>
      </c>
      <c r="T16" s="40">
        <f t="shared" si="1"/>
        <v>0.60839160839160844</v>
      </c>
    </row>
    <row r="17" spans="1:20" s="3" customFormat="1" x14ac:dyDescent="0.2">
      <c r="A17" s="33"/>
      <c r="B17" s="139"/>
      <c r="C17" s="34"/>
      <c r="T17" s="40"/>
    </row>
    <row r="18" spans="1:20" s="3" customFormat="1" x14ac:dyDescent="0.2">
      <c r="A18" s="33" t="s">
        <v>13</v>
      </c>
      <c r="B18" s="139">
        <v>6400</v>
      </c>
      <c r="C18" s="34"/>
      <c r="D18" s="3">
        <f>SUM(Sheet16!D22:D23)</f>
        <v>0</v>
      </c>
      <c r="E18" s="3">
        <f>SUM(Sheet16!H22:H23)</f>
        <v>2250</v>
      </c>
      <c r="F18" s="3">
        <f>SUM(Sheet16!L22:L23)</f>
        <v>357</v>
      </c>
      <c r="Q18" s="3">
        <f>SUM(D18:F18)</f>
        <v>2607</v>
      </c>
      <c r="R18" s="3">
        <f t="shared" si="2"/>
        <v>2607</v>
      </c>
      <c r="S18" s="3">
        <v>9000</v>
      </c>
      <c r="T18" s="40">
        <f>Q18/S18</f>
        <v>0.28966666666666668</v>
      </c>
    </row>
    <row r="19" spans="1:20" s="38" customFormat="1" x14ac:dyDescent="0.2">
      <c r="A19" s="37"/>
      <c r="B19" s="140"/>
      <c r="C19" s="39"/>
      <c r="R19" s="3"/>
      <c r="T19" s="40"/>
    </row>
    <row r="20" spans="1:20" s="3" customFormat="1" ht="15" customHeight="1" x14ac:dyDescent="0.2">
      <c r="A20" s="33" t="s">
        <v>14</v>
      </c>
      <c r="B20" s="139">
        <v>7200</v>
      </c>
      <c r="C20" s="34"/>
      <c r="D20" s="3">
        <f>SUM(Sheet16!D25:D26)</f>
        <v>0</v>
      </c>
      <c r="E20" s="3">
        <f>SUM(Sheet16!H25:H26)</f>
        <v>545</v>
      </c>
      <c r="F20" s="3">
        <f>SUM(Sheet16!L25:L26)</f>
        <v>0</v>
      </c>
      <c r="Q20" s="3">
        <f>SUM(D20:F20)</f>
        <v>545</v>
      </c>
      <c r="R20" s="3">
        <f t="shared" si="2"/>
        <v>545</v>
      </c>
      <c r="S20" s="3">
        <v>2500</v>
      </c>
      <c r="T20" s="40">
        <f t="shared" si="1"/>
        <v>0.218</v>
      </c>
    </row>
    <row r="21" spans="1:20" s="3" customFormat="1" ht="15" customHeight="1" x14ac:dyDescent="0.2">
      <c r="A21" s="33"/>
      <c r="B21" s="139"/>
      <c r="C21" s="34"/>
      <c r="T21" s="40"/>
    </row>
    <row r="22" spans="1:20" s="3" customFormat="1" x14ac:dyDescent="0.2">
      <c r="A22" s="33" t="s">
        <v>15</v>
      </c>
      <c r="B22" s="139">
        <v>8000</v>
      </c>
      <c r="C22" s="34"/>
      <c r="D22" s="3">
        <f>SUM(Sheet16!D28:D29)</f>
        <v>538</v>
      </c>
      <c r="E22" s="3">
        <f>SUM(Sheet16!H28:H29)</f>
        <v>89</v>
      </c>
      <c r="F22" s="3">
        <f>SUM(Sheet16!L28:L29)</f>
        <v>163</v>
      </c>
      <c r="Q22" s="3">
        <f>SUM(D22:F22)</f>
        <v>790</v>
      </c>
      <c r="R22" s="3">
        <f t="shared" si="2"/>
        <v>790</v>
      </c>
      <c r="S22" s="3">
        <v>3700</v>
      </c>
      <c r="T22" s="40">
        <f t="shared" si="1"/>
        <v>0.21351351351351353</v>
      </c>
    </row>
    <row r="23" spans="1:20" s="3" customFormat="1" x14ac:dyDescent="0.2">
      <c r="A23" s="33"/>
      <c r="B23" s="139"/>
      <c r="C23" s="34"/>
      <c r="T23" s="40"/>
    </row>
    <row r="24" spans="1:20" s="3" customFormat="1" x14ac:dyDescent="0.2">
      <c r="A24" s="33" t="s">
        <v>16</v>
      </c>
      <c r="B24" s="139">
        <v>8500</v>
      </c>
      <c r="C24" s="34"/>
      <c r="D24" s="3">
        <f>SUM(Sheet16!D31)</f>
        <v>4900</v>
      </c>
      <c r="E24" s="3">
        <f>SUM(Sheet16!H31)</f>
        <v>0</v>
      </c>
      <c r="F24" s="3">
        <f>SUM(Sheet16!P31)</f>
        <v>0</v>
      </c>
      <c r="Q24" s="3">
        <f>SUM(D24:F24)</f>
        <v>4900</v>
      </c>
      <c r="R24" s="3">
        <f t="shared" si="2"/>
        <v>4900</v>
      </c>
      <c r="S24" s="36">
        <v>5000</v>
      </c>
      <c r="T24" s="40">
        <f t="shared" si="1"/>
        <v>0.98</v>
      </c>
    </row>
    <row r="25" spans="1:20" s="3" customFormat="1" x14ac:dyDescent="0.2">
      <c r="A25" s="33"/>
      <c r="B25" s="139"/>
      <c r="C25" s="34"/>
      <c r="T25" s="40"/>
    </row>
    <row r="26" spans="1:20" s="3" customFormat="1" x14ac:dyDescent="0.2">
      <c r="A26" s="33" t="s">
        <v>17</v>
      </c>
      <c r="B26" s="139">
        <v>8700</v>
      </c>
      <c r="C26" s="34"/>
      <c r="D26" s="3">
        <f>Sheet16!D33</f>
        <v>99</v>
      </c>
      <c r="E26" s="3">
        <f>Sheet16!H33</f>
        <v>150</v>
      </c>
      <c r="F26" s="3">
        <f>Sheet16!L33</f>
        <v>153</v>
      </c>
      <c r="Q26" s="3">
        <f>SUM(D26:F26)</f>
        <v>402</v>
      </c>
      <c r="R26" s="3">
        <f t="shared" si="2"/>
        <v>402</v>
      </c>
      <c r="S26" s="3">
        <v>2700</v>
      </c>
      <c r="T26" s="40">
        <f t="shared" si="1"/>
        <v>0.14888888888888888</v>
      </c>
    </row>
    <row r="27" spans="1:20" s="3" customFormat="1" x14ac:dyDescent="0.2">
      <c r="A27" s="33"/>
      <c r="B27" s="139"/>
      <c r="C27" s="34"/>
      <c r="T27" s="40"/>
    </row>
    <row r="28" spans="1:20" s="3" customFormat="1" x14ac:dyDescent="0.2">
      <c r="A28" s="33" t="s">
        <v>18</v>
      </c>
      <c r="B28" s="139">
        <v>9000</v>
      </c>
      <c r="C28" s="34"/>
      <c r="D28" s="3">
        <f>Sheet16!D35</f>
        <v>1100</v>
      </c>
      <c r="E28" s="3">
        <f>Sheet16!H35</f>
        <v>932</v>
      </c>
      <c r="F28" s="3">
        <f>Sheet16!L35</f>
        <v>0</v>
      </c>
      <c r="Q28" s="3">
        <f>SUM(D28:F28)</f>
        <v>2032</v>
      </c>
      <c r="R28" s="3">
        <f t="shared" si="2"/>
        <v>2032</v>
      </c>
      <c r="S28" s="3">
        <v>9500</v>
      </c>
      <c r="T28" s="40">
        <f t="shared" si="1"/>
        <v>0.21389473684210528</v>
      </c>
    </row>
    <row r="29" spans="1:20" s="3" customFormat="1" x14ac:dyDescent="0.2">
      <c r="A29" s="33"/>
      <c r="B29" s="139"/>
      <c r="C29" s="34"/>
      <c r="T29" s="40"/>
    </row>
    <row r="30" spans="1:20" s="3" customFormat="1" x14ac:dyDescent="0.2">
      <c r="A30" s="33" t="s">
        <v>19</v>
      </c>
      <c r="B30" s="139">
        <v>9900</v>
      </c>
      <c r="C30" s="34"/>
      <c r="D30" s="3">
        <f>Sheet16!D37</f>
        <v>950</v>
      </c>
      <c r="E30" s="3">
        <f>Sheet16!H37</f>
        <v>223</v>
      </c>
      <c r="F30" s="3">
        <f>Sheet16!L37</f>
        <v>375</v>
      </c>
      <c r="Q30" s="3">
        <f>SUM(D30:F30)</f>
        <v>1548</v>
      </c>
      <c r="R30" s="3">
        <f t="shared" si="2"/>
        <v>1548</v>
      </c>
      <c r="S30" s="3">
        <v>4700</v>
      </c>
      <c r="T30" s="40">
        <f t="shared" si="1"/>
        <v>0.32936170212765958</v>
      </c>
    </row>
  </sheetData>
  <phoneticPr fontId="4" type="noConversion"/>
  <pageMargins left="0.7" right="0.7" top="0.75" bottom="0.75" header="0.3" footer="0.3"/>
  <pageSetup scale="4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CE4FC-41F2-42FD-81E5-44ECB35E5A16}">
  <dimension ref="A1:K51"/>
  <sheetViews>
    <sheetView zoomScaleNormal="100" workbookViewId="0">
      <selection activeCell="E18" sqref="E18"/>
    </sheetView>
  </sheetViews>
  <sheetFormatPr baseColWidth="10" defaultColWidth="8.83203125" defaultRowHeight="15" x14ac:dyDescent="0.2"/>
  <cols>
    <col min="1" max="1" width="17.5" bestFit="1" customWidth="1"/>
    <col min="2" max="2" width="26.83203125" bestFit="1" customWidth="1"/>
    <col min="3" max="3" width="12.1640625" bestFit="1" customWidth="1"/>
    <col min="4" max="4" width="10.1640625" customWidth="1"/>
    <col min="5" max="5" width="12" bestFit="1" customWidth="1"/>
    <col min="6" max="6" width="12" customWidth="1"/>
    <col min="8" max="8" width="22.1640625" bestFit="1" customWidth="1"/>
  </cols>
  <sheetData>
    <row r="1" spans="1:11" x14ac:dyDescent="0.2">
      <c r="A1" t="s">
        <v>2</v>
      </c>
      <c r="B1" t="s">
        <v>3</v>
      </c>
      <c r="C1" t="s">
        <v>62</v>
      </c>
      <c r="D1" t="s">
        <v>2</v>
      </c>
      <c r="E1" t="s">
        <v>3</v>
      </c>
      <c r="F1" t="s">
        <v>62</v>
      </c>
      <c r="G1" t="s">
        <v>64</v>
      </c>
      <c r="H1" t="s">
        <v>2</v>
      </c>
      <c r="I1" t="s">
        <v>3</v>
      </c>
      <c r="J1" t="s">
        <v>62</v>
      </c>
      <c r="K1" t="s">
        <v>61</v>
      </c>
    </row>
    <row r="3" spans="1:11" x14ac:dyDescent="0.2">
      <c r="A3" s="4">
        <v>5611</v>
      </c>
      <c r="B3" s="4" t="s">
        <v>21</v>
      </c>
      <c r="C3" s="6">
        <v>4300</v>
      </c>
      <c r="D3" s="4">
        <v>5611</v>
      </c>
      <c r="E3" s="4" t="s">
        <v>21</v>
      </c>
      <c r="F3" s="6">
        <v>9300</v>
      </c>
      <c r="H3">
        <v>5611</v>
      </c>
      <c r="I3" t="s">
        <v>21</v>
      </c>
      <c r="J3" s="5">
        <v>6300</v>
      </c>
    </row>
    <row r="4" spans="1:11" x14ac:dyDescent="0.2">
      <c r="A4" s="4">
        <v>5612</v>
      </c>
      <c r="B4" s="4" t="s">
        <v>22</v>
      </c>
      <c r="C4" s="6">
        <v>8000</v>
      </c>
      <c r="D4" s="4">
        <v>5612</v>
      </c>
      <c r="E4" s="4" t="s">
        <v>22</v>
      </c>
      <c r="F4" s="6">
        <v>15000</v>
      </c>
      <c r="H4">
        <v>5612</v>
      </c>
      <c r="I4" t="s">
        <v>22</v>
      </c>
      <c r="J4" s="5">
        <v>12793</v>
      </c>
    </row>
    <row r="5" spans="1:11" x14ac:dyDescent="0.2">
      <c r="A5" s="4">
        <v>5613</v>
      </c>
      <c r="B5" s="4" t="s">
        <v>8</v>
      </c>
      <c r="C5" s="6">
        <v>4000</v>
      </c>
      <c r="D5" s="4">
        <v>5613</v>
      </c>
      <c r="E5" s="4" t="s">
        <v>8</v>
      </c>
      <c r="F5" s="6">
        <v>8000</v>
      </c>
      <c r="H5">
        <v>5613</v>
      </c>
      <c r="I5" t="s">
        <v>8</v>
      </c>
      <c r="J5" s="5">
        <v>6000</v>
      </c>
    </row>
    <row r="6" spans="1:11" x14ac:dyDescent="0.2">
      <c r="E6" s="4"/>
      <c r="F6" s="4"/>
    </row>
    <row r="7" spans="1:11" x14ac:dyDescent="0.2">
      <c r="A7" s="4">
        <v>6201</v>
      </c>
      <c r="D7" s="4">
        <v>6201</v>
      </c>
      <c r="E7" s="4"/>
      <c r="F7" s="4"/>
      <c r="H7">
        <v>6201</v>
      </c>
    </row>
    <row r="8" spans="1:11" x14ac:dyDescent="0.2">
      <c r="B8" s="4" t="s">
        <v>23</v>
      </c>
      <c r="C8" s="6">
        <v>968</v>
      </c>
      <c r="E8" s="4" t="s">
        <v>39</v>
      </c>
      <c r="F8" s="6">
        <v>1500</v>
      </c>
      <c r="I8" t="s">
        <v>54</v>
      </c>
      <c r="J8" s="5">
        <v>923</v>
      </c>
    </row>
    <row r="9" spans="1:11" x14ac:dyDescent="0.2">
      <c r="B9" s="4" t="s">
        <v>24</v>
      </c>
      <c r="C9" s="6">
        <v>400</v>
      </c>
      <c r="E9" s="4" t="s">
        <v>40</v>
      </c>
      <c r="F9" s="6">
        <v>600</v>
      </c>
      <c r="I9" t="s">
        <v>55</v>
      </c>
      <c r="J9" s="5">
        <v>123</v>
      </c>
    </row>
    <row r="10" spans="1:11" x14ac:dyDescent="0.2">
      <c r="B10" s="4" t="s">
        <v>25</v>
      </c>
      <c r="C10" s="6">
        <v>800</v>
      </c>
      <c r="E10" s="4"/>
      <c r="F10" s="4"/>
    </row>
    <row r="11" spans="1:11" x14ac:dyDescent="0.2">
      <c r="B11" s="4" t="s">
        <v>26</v>
      </c>
      <c r="C11" s="6">
        <v>230</v>
      </c>
      <c r="E11" s="4"/>
      <c r="F11" s="4"/>
    </row>
    <row r="12" spans="1:11" x14ac:dyDescent="0.2">
      <c r="B12" s="4" t="s">
        <v>27</v>
      </c>
      <c r="C12" s="6">
        <v>259</v>
      </c>
    </row>
    <row r="13" spans="1:11" x14ac:dyDescent="0.2">
      <c r="B13" s="4" t="s">
        <v>28</v>
      </c>
      <c r="C13" s="6">
        <v>1099</v>
      </c>
      <c r="E13" s="4"/>
      <c r="F13" s="4"/>
    </row>
    <row r="14" spans="1:11" x14ac:dyDescent="0.2">
      <c r="A14" s="4">
        <v>6202</v>
      </c>
      <c r="D14" s="4">
        <v>6202</v>
      </c>
      <c r="E14" s="4"/>
      <c r="F14" s="4"/>
      <c r="H14">
        <v>6202</v>
      </c>
    </row>
    <row r="15" spans="1:11" x14ac:dyDescent="0.2">
      <c r="B15" s="7" t="s">
        <v>29</v>
      </c>
      <c r="C15" s="8">
        <v>465</v>
      </c>
      <c r="E15" s="4" t="s">
        <v>41</v>
      </c>
      <c r="F15" s="6">
        <v>327</v>
      </c>
      <c r="I15" t="s">
        <v>43</v>
      </c>
      <c r="J15" s="5">
        <v>232</v>
      </c>
    </row>
    <row r="16" spans="1:11" x14ac:dyDescent="0.2">
      <c r="B16" s="4" t="s">
        <v>30</v>
      </c>
      <c r="C16" s="6">
        <v>273</v>
      </c>
      <c r="E16" s="4" t="s">
        <v>42</v>
      </c>
      <c r="F16" s="6">
        <v>500</v>
      </c>
      <c r="I16" t="s">
        <v>56</v>
      </c>
      <c r="J16" s="5">
        <v>327</v>
      </c>
    </row>
    <row r="17" spans="1:10" x14ac:dyDescent="0.2">
      <c r="B17" s="4" t="s">
        <v>31</v>
      </c>
      <c r="C17" s="6">
        <v>435</v>
      </c>
      <c r="D17" s="4"/>
      <c r="E17" s="4" t="s">
        <v>43</v>
      </c>
      <c r="F17" s="6">
        <v>150</v>
      </c>
      <c r="I17" t="s">
        <v>57</v>
      </c>
      <c r="J17" s="5">
        <v>272</v>
      </c>
    </row>
    <row r="18" spans="1:10" x14ac:dyDescent="0.2">
      <c r="E18" s="4" t="s">
        <v>44</v>
      </c>
      <c r="F18" s="6">
        <v>99</v>
      </c>
      <c r="I18" t="s">
        <v>30</v>
      </c>
      <c r="J18" s="5">
        <v>75</v>
      </c>
    </row>
    <row r="19" spans="1:10" x14ac:dyDescent="0.2">
      <c r="D19" s="4">
        <v>6300</v>
      </c>
      <c r="E19" s="4"/>
      <c r="F19" s="4"/>
      <c r="I19" t="s">
        <v>58</v>
      </c>
      <c r="J19" s="5">
        <v>396</v>
      </c>
    </row>
    <row r="20" spans="1:10" x14ac:dyDescent="0.2">
      <c r="E20" s="4" t="s">
        <v>45</v>
      </c>
      <c r="F20" s="6">
        <v>33000</v>
      </c>
      <c r="H20">
        <v>6300</v>
      </c>
    </row>
    <row r="21" spans="1:10" x14ac:dyDescent="0.2">
      <c r="E21" s="4" t="s">
        <v>46</v>
      </c>
      <c r="F21" s="6">
        <v>15000</v>
      </c>
      <c r="I21" t="s">
        <v>59</v>
      </c>
      <c r="J21" s="5">
        <v>39000</v>
      </c>
    </row>
    <row r="22" spans="1:10" x14ac:dyDescent="0.2">
      <c r="D22" s="4">
        <v>6400</v>
      </c>
      <c r="E22" s="4"/>
      <c r="F22" s="4"/>
    </row>
    <row r="23" spans="1:10" x14ac:dyDescent="0.2">
      <c r="E23" s="4" t="s">
        <v>47</v>
      </c>
      <c r="F23" s="6">
        <v>2250</v>
      </c>
    </row>
    <row r="24" spans="1:10" x14ac:dyDescent="0.2">
      <c r="D24" s="4">
        <v>7200</v>
      </c>
      <c r="E24" s="4"/>
      <c r="F24" s="4"/>
    </row>
    <row r="25" spans="1:10" x14ac:dyDescent="0.2">
      <c r="E25" s="4" t="s">
        <v>48</v>
      </c>
      <c r="F25" s="6">
        <v>172</v>
      </c>
    </row>
    <row r="26" spans="1:10" x14ac:dyDescent="0.2">
      <c r="E26" s="4" t="s">
        <v>49</v>
      </c>
      <c r="F26" s="6">
        <v>373</v>
      </c>
    </row>
    <row r="27" spans="1:10" x14ac:dyDescent="0.2">
      <c r="A27" s="4">
        <v>8000</v>
      </c>
      <c r="D27" s="4">
        <v>8000</v>
      </c>
      <c r="E27" s="4"/>
      <c r="F27" s="4"/>
    </row>
    <row r="28" spans="1:10" x14ac:dyDescent="0.2">
      <c r="B28" s="4" t="s">
        <v>32</v>
      </c>
      <c r="C28" s="6">
        <v>333</v>
      </c>
      <c r="E28" s="4" t="s">
        <v>32</v>
      </c>
      <c r="F28" s="6">
        <v>23</v>
      </c>
    </row>
    <row r="29" spans="1:10" x14ac:dyDescent="0.2">
      <c r="B29" s="4" t="s">
        <v>33</v>
      </c>
      <c r="C29" s="6">
        <v>205</v>
      </c>
      <c r="E29" s="4" t="s">
        <v>33</v>
      </c>
      <c r="F29" s="6">
        <v>66</v>
      </c>
    </row>
    <row r="30" spans="1:10" x14ac:dyDescent="0.2">
      <c r="A30" s="4">
        <v>8500</v>
      </c>
      <c r="D30" s="4"/>
      <c r="H30">
        <v>6400</v>
      </c>
    </row>
    <row r="31" spans="1:10" x14ac:dyDescent="0.2">
      <c r="B31" s="4" t="s">
        <v>34</v>
      </c>
      <c r="C31" s="6">
        <v>4900</v>
      </c>
      <c r="E31" s="4"/>
      <c r="F31" s="6"/>
      <c r="I31" t="s">
        <v>63</v>
      </c>
      <c r="J31" s="5">
        <v>357</v>
      </c>
    </row>
    <row r="32" spans="1:10" x14ac:dyDescent="0.2">
      <c r="A32" s="4">
        <v>8700</v>
      </c>
      <c r="D32" s="4">
        <v>8700</v>
      </c>
      <c r="E32" s="4"/>
      <c r="F32" s="4"/>
      <c r="H32">
        <v>8000</v>
      </c>
    </row>
    <row r="33" spans="1:10" x14ac:dyDescent="0.2">
      <c r="B33" s="4" t="s">
        <v>35</v>
      </c>
      <c r="C33" s="6">
        <v>99</v>
      </c>
      <c r="E33" s="4" t="s">
        <v>50</v>
      </c>
      <c r="F33" s="6">
        <v>150</v>
      </c>
      <c r="I33" t="s">
        <v>33</v>
      </c>
      <c r="J33" s="5">
        <v>163</v>
      </c>
    </row>
    <row r="34" spans="1:10" x14ac:dyDescent="0.2">
      <c r="A34" s="4">
        <v>9000</v>
      </c>
      <c r="D34" s="4">
        <v>9000</v>
      </c>
      <c r="E34" s="4"/>
      <c r="F34" s="4"/>
      <c r="G34" s="5"/>
      <c r="H34">
        <v>8700</v>
      </c>
    </row>
    <row r="35" spans="1:10" x14ac:dyDescent="0.2">
      <c r="B35" s="4" t="s">
        <v>36</v>
      </c>
      <c r="C35" s="6">
        <v>1100</v>
      </c>
      <c r="E35" s="4" t="s">
        <v>51</v>
      </c>
      <c r="F35" s="6">
        <v>932</v>
      </c>
      <c r="I35" t="s">
        <v>35</v>
      </c>
      <c r="J35" s="5">
        <v>153</v>
      </c>
    </row>
    <row r="36" spans="1:10" x14ac:dyDescent="0.2">
      <c r="A36" s="4">
        <v>9900</v>
      </c>
      <c r="D36" s="4">
        <v>9900</v>
      </c>
      <c r="E36" s="4"/>
      <c r="F36" s="4"/>
      <c r="H36">
        <v>9900</v>
      </c>
    </row>
    <row r="37" spans="1:10" x14ac:dyDescent="0.2">
      <c r="B37" s="4" t="s">
        <v>37</v>
      </c>
      <c r="C37" s="6">
        <v>950</v>
      </c>
      <c r="E37" s="4" t="s">
        <v>52</v>
      </c>
      <c r="F37" s="6">
        <v>223</v>
      </c>
      <c r="I37" t="s">
        <v>60</v>
      </c>
      <c r="J37" s="5">
        <v>375</v>
      </c>
    </row>
    <row r="38" spans="1:10" x14ac:dyDescent="0.2">
      <c r="D38" s="4"/>
      <c r="E38" s="4"/>
      <c r="F38" s="4"/>
    </row>
    <row r="39" spans="1:10" x14ac:dyDescent="0.2">
      <c r="E39" s="4"/>
      <c r="F39" s="6"/>
    </row>
    <row r="40" spans="1:10" x14ac:dyDescent="0.2">
      <c r="D40" s="4"/>
      <c r="E40" s="4"/>
      <c r="F40" s="4"/>
    </row>
    <row r="41" spans="1:10" x14ac:dyDescent="0.2">
      <c r="E41" s="4"/>
      <c r="F41" s="6"/>
    </row>
    <row r="42" spans="1:10" x14ac:dyDescent="0.2">
      <c r="E42" s="4"/>
      <c r="F42" s="6"/>
    </row>
    <row r="43" spans="1:10" x14ac:dyDescent="0.2">
      <c r="E43" s="4"/>
      <c r="F43" s="4"/>
    </row>
    <row r="44" spans="1:10" x14ac:dyDescent="0.2">
      <c r="E44" s="4"/>
      <c r="F44" s="4"/>
    </row>
    <row r="45" spans="1:10" x14ac:dyDescent="0.2">
      <c r="E45" s="4"/>
      <c r="F45" s="4"/>
    </row>
    <row r="46" spans="1:10" x14ac:dyDescent="0.2">
      <c r="E46" s="4"/>
      <c r="F46" s="4"/>
    </row>
    <row r="47" spans="1:10" x14ac:dyDescent="0.2">
      <c r="E47" s="4"/>
      <c r="F47" s="4"/>
    </row>
    <row r="48" spans="1:10" x14ac:dyDescent="0.2">
      <c r="E48" s="4"/>
      <c r="F48" s="4"/>
    </row>
    <row r="49" spans="5:6" x14ac:dyDescent="0.2">
      <c r="E49" s="4"/>
      <c r="F49" s="4"/>
    </row>
    <row r="50" spans="5:6" x14ac:dyDescent="0.2">
      <c r="E50" s="4"/>
      <c r="F50" s="4"/>
    </row>
    <row r="51" spans="5:6" x14ac:dyDescent="0.2">
      <c r="E51" s="4"/>
      <c r="F51" s="4"/>
    </row>
  </sheetData>
  <phoneticPr fontId="4" type="noConversion"/>
  <dataValidations count="2">
    <dataValidation type="list" allowBlank="1" showInputMessage="1" showErrorMessage="1" sqref="F18" xr:uid="{E9F72C18-CAF6-4947-9AEA-8C7FA1783421}">
      <formula1>$B$2:$B$26</formula1>
    </dataValidation>
    <dataValidation type="list" allowBlank="1" showInputMessage="1" showErrorMessage="1" sqref="B2:B17 B27:B37 B40:B1048576" xr:uid="{17908FA7-A964-4481-8336-812A01D82238}">
      <formula1>$B$3:$B$37</formula1>
    </dataValidation>
  </dataValidations>
  <pageMargins left="0.7" right="0.7" top="0.75" bottom="0.75" header="0.3" footer="0.3"/>
  <pageSetup orientation="portrait" r:id="rId1"/>
  <tableParts count="3">
    <tablePart r:id="rId2"/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626C0-787C-401D-8F20-13D4224B7CD0}">
  <dimension ref="A1:AV37"/>
  <sheetViews>
    <sheetView zoomScale="50" zoomScaleNormal="55" workbookViewId="0">
      <selection activeCell="G4" sqref="G4"/>
    </sheetView>
  </sheetViews>
  <sheetFormatPr baseColWidth="10" defaultColWidth="8.83203125" defaultRowHeight="15" x14ac:dyDescent="0.2"/>
  <cols>
    <col min="2" max="2" width="17.5" bestFit="1" customWidth="1"/>
    <col min="3" max="3" width="26.83203125" bestFit="1" customWidth="1"/>
    <col min="4" max="4" width="16.5" bestFit="1" customWidth="1"/>
    <col min="5" max="5" width="12.1640625" customWidth="1"/>
    <col min="6" max="6" width="17.5" bestFit="1" customWidth="1"/>
    <col min="7" max="7" width="23.6640625" bestFit="1" customWidth="1"/>
    <col min="8" max="8" width="13.83203125" bestFit="1" customWidth="1"/>
    <col min="9" max="9" width="11.83203125" bestFit="1" customWidth="1"/>
    <col min="10" max="10" width="17.5" bestFit="1" customWidth="1"/>
    <col min="11" max="11" width="26.83203125" bestFit="1" customWidth="1"/>
    <col min="12" max="12" width="17.1640625" bestFit="1" customWidth="1"/>
    <col min="13" max="13" width="10.5" bestFit="1" customWidth="1"/>
    <col min="14" max="14" width="18.83203125" bestFit="1" customWidth="1"/>
    <col min="15" max="15" width="20.5" bestFit="1" customWidth="1"/>
    <col min="16" max="16" width="16.1640625" bestFit="1" customWidth="1"/>
    <col min="17" max="17" width="13.1640625" bestFit="1" customWidth="1"/>
    <col min="18" max="18" width="18.83203125" bestFit="1" customWidth="1"/>
    <col min="19" max="19" width="20.5" bestFit="1" customWidth="1"/>
    <col min="20" max="20" width="18.5" bestFit="1" customWidth="1"/>
    <col min="22" max="22" width="18.83203125" bestFit="1" customWidth="1"/>
    <col min="23" max="23" width="20.5" bestFit="1" customWidth="1"/>
    <col min="24" max="24" width="18.1640625" bestFit="1" customWidth="1"/>
    <col min="26" max="26" width="18.83203125" bestFit="1" customWidth="1"/>
    <col min="27" max="27" width="20.5" bestFit="1" customWidth="1"/>
    <col min="28" max="28" width="15.5" bestFit="1" customWidth="1"/>
    <col min="29" max="29" width="11.33203125" bestFit="1" customWidth="1"/>
    <col min="30" max="30" width="18.83203125" bestFit="1" customWidth="1"/>
    <col min="31" max="31" width="20.5" bestFit="1" customWidth="1"/>
    <col min="32" max="32" width="16.83203125" bestFit="1" customWidth="1"/>
    <col min="34" max="34" width="18.83203125" bestFit="1" customWidth="1"/>
    <col min="35" max="35" width="20.5" bestFit="1" customWidth="1"/>
    <col min="36" max="36" width="14.5" bestFit="1" customWidth="1"/>
    <col min="38" max="38" width="18.83203125" bestFit="1" customWidth="1"/>
    <col min="39" max="39" width="20.5" bestFit="1" customWidth="1"/>
    <col min="40" max="40" width="13.1640625" bestFit="1" customWidth="1"/>
    <col min="41" max="41" width="6.83203125" bestFit="1" customWidth="1"/>
    <col min="42" max="42" width="18.83203125" bestFit="1" customWidth="1"/>
    <col min="43" max="43" width="20.5" bestFit="1" customWidth="1"/>
    <col min="44" max="44" width="12.6640625" bestFit="1" customWidth="1"/>
    <col min="46" max="46" width="18.83203125" bestFit="1" customWidth="1"/>
    <col min="47" max="47" width="20.5" bestFit="1" customWidth="1"/>
  </cols>
  <sheetData>
    <row r="1" spans="1:48" ht="22" thickBot="1" x14ac:dyDescent="0.3">
      <c r="A1" s="20" t="s">
        <v>20</v>
      </c>
      <c r="B1" s="41" t="s">
        <v>2</v>
      </c>
      <c r="C1" s="41" t="s">
        <v>0</v>
      </c>
      <c r="D1" s="42" t="s">
        <v>85</v>
      </c>
      <c r="E1" s="18" t="s">
        <v>38</v>
      </c>
      <c r="F1" s="54" t="s">
        <v>2</v>
      </c>
      <c r="G1" s="55" t="s">
        <v>83</v>
      </c>
      <c r="H1" s="56" t="s">
        <v>84</v>
      </c>
      <c r="I1" s="19" t="s">
        <v>53</v>
      </c>
      <c r="J1" s="73" t="s">
        <v>2</v>
      </c>
      <c r="K1" s="74" t="s">
        <v>83</v>
      </c>
      <c r="L1" s="75" t="s">
        <v>86</v>
      </c>
      <c r="M1" s="20" t="s">
        <v>74</v>
      </c>
      <c r="N1" s="86" t="s">
        <v>2</v>
      </c>
      <c r="O1" s="87" t="s">
        <v>83</v>
      </c>
      <c r="P1" s="88" t="s">
        <v>96</v>
      </c>
      <c r="Q1" s="20" t="s">
        <v>75</v>
      </c>
      <c r="R1" s="94" t="s">
        <v>2</v>
      </c>
      <c r="S1" s="95" t="s">
        <v>83</v>
      </c>
      <c r="T1" s="96" t="s">
        <v>95</v>
      </c>
      <c r="U1" s="20" t="s">
        <v>76</v>
      </c>
      <c r="V1" s="104" t="s">
        <v>2</v>
      </c>
      <c r="W1" s="105" t="s">
        <v>83</v>
      </c>
      <c r="X1" s="106" t="s">
        <v>94</v>
      </c>
      <c r="Y1" s="20" t="s">
        <v>77</v>
      </c>
      <c r="Z1" s="54" t="s">
        <v>2</v>
      </c>
      <c r="AA1" s="55" t="s">
        <v>83</v>
      </c>
      <c r="AB1" s="56" t="s">
        <v>93</v>
      </c>
      <c r="AC1" s="20" t="s">
        <v>87</v>
      </c>
      <c r="AD1" s="114" t="s">
        <v>2</v>
      </c>
      <c r="AE1" s="115" t="s">
        <v>83</v>
      </c>
      <c r="AF1" s="116" t="s">
        <v>92</v>
      </c>
      <c r="AG1" s="20" t="s">
        <v>79</v>
      </c>
      <c r="AH1" s="73" t="s">
        <v>2</v>
      </c>
      <c r="AI1" s="74" t="s">
        <v>83</v>
      </c>
      <c r="AJ1" s="75" t="s">
        <v>91</v>
      </c>
      <c r="AK1" s="20" t="s">
        <v>80</v>
      </c>
      <c r="AL1" s="86" t="s">
        <v>2</v>
      </c>
      <c r="AM1" s="87" t="s">
        <v>83</v>
      </c>
      <c r="AN1" s="88" t="s">
        <v>90</v>
      </c>
      <c r="AO1" s="20" t="s">
        <v>81</v>
      </c>
      <c r="AP1" s="54" t="s">
        <v>2</v>
      </c>
      <c r="AQ1" s="55" t="s">
        <v>83</v>
      </c>
      <c r="AR1" s="56" t="s">
        <v>89</v>
      </c>
      <c r="AS1" s="23" t="s">
        <v>82</v>
      </c>
      <c r="AT1" s="104" t="s">
        <v>2</v>
      </c>
      <c r="AU1" s="105" t="s">
        <v>83</v>
      </c>
      <c r="AV1" s="106" t="s">
        <v>88</v>
      </c>
    </row>
    <row r="2" spans="1:48" x14ac:dyDescent="0.2">
      <c r="B2" s="43">
        <v>5611</v>
      </c>
      <c r="C2" s="43" t="s">
        <v>21</v>
      </c>
      <c r="D2" s="44">
        <v>4300</v>
      </c>
      <c r="E2" s="6"/>
      <c r="F2" s="57">
        <v>5611</v>
      </c>
      <c r="G2" s="58" t="s">
        <v>21</v>
      </c>
      <c r="H2" s="59">
        <v>9300</v>
      </c>
      <c r="J2" s="76">
        <v>5611</v>
      </c>
      <c r="K2" s="77" t="s">
        <v>21</v>
      </c>
      <c r="L2" s="78">
        <v>6300</v>
      </c>
      <c r="N2" s="89">
        <v>5611</v>
      </c>
      <c r="O2" s="90"/>
      <c r="P2" s="125">
        <v>8</v>
      </c>
      <c r="R2" s="97">
        <v>5611</v>
      </c>
      <c r="S2" s="98"/>
      <c r="T2" s="99"/>
      <c r="V2" s="107">
        <v>5611</v>
      </c>
      <c r="W2" s="108"/>
      <c r="X2" s="109"/>
      <c r="Z2" s="66">
        <v>5611</v>
      </c>
      <c r="AA2" s="69"/>
      <c r="AB2" s="128"/>
      <c r="AD2" s="117">
        <v>5611</v>
      </c>
      <c r="AE2" s="118"/>
      <c r="AF2" s="134"/>
      <c r="AH2" s="76">
        <v>5611</v>
      </c>
      <c r="AI2" s="77"/>
      <c r="AJ2" s="122"/>
      <c r="AL2" s="89">
        <v>5611</v>
      </c>
      <c r="AM2" s="90"/>
      <c r="AN2" s="125"/>
      <c r="AP2" s="66">
        <v>5611</v>
      </c>
      <c r="AQ2" s="69"/>
      <c r="AR2" s="128"/>
      <c r="AT2" s="107">
        <v>5611</v>
      </c>
      <c r="AU2" s="108"/>
      <c r="AV2" s="131"/>
    </row>
    <row r="3" spans="1:48" x14ac:dyDescent="0.2">
      <c r="B3" s="45">
        <v>5612</v>
      </c>
      <c r="C3" s="45" t="s">
        <v>22</v>
      </c>
      <c r="D3" s="46">
        <v>8000</v>
      </c>
      <c r="E3" s="6"/>
      <c r="F3" s="60">
        <v>5612</v>
      </c>
      <c r="G3" s="61" t="s">
        <v>22</v>
      </c>
      <c r="H3" s="62">
        <v>15000</v>
      </c>
      <c r="J3" s="79">
        <v>5612</v>
      </c>
      <c r="K3" s="80" t="s">
        <v>22</v>
      </c>
      <c r="L3" s="81">
        <v>12793</v>
      </c>
      <c r="N3" s="91">
        <v>5612</v>
      </c>
      <c r="O3" s="92"/>
      <c r="P3" s="126"/>
      <c r="R3" s="100">
        <v>5612</v>
      </c>
      <c r="S3" s="101"/>
      <c r="T3" s="102"/>
      <c r="V3" s="110">
        <v>5612</v>
      </c>
      <c r="W3" s="111"/>
      <c r="X3" s="112"/>
      <c r="Z3" s="63">
        <v>5612</v>
      </c>
      <c r="AA3" s="67"/>
      <c r="AB3" s="129"/>
      <c r="AD3" s="119">
        <v>5612</v>
      </c>
      <c r="AE3" s="120"/>
      <c r="AF3" s="135"/>
      <c r="AH3" s="79">
        <v>5612</v>
      </c>
      <c r="AI3" s="80"/>
      <c r="AJ3" s="123"/>
      <c r="AL3" s="91">
        <v>5612</v>
      </c>
      <c r="AM3" s="92"/>
      <c r="AN3" s="126"/>
      <c r="AP3" s="63">
        <v>5612</v>
      </c>
      <c r="AQ3" s="67"/>
      <c r="AR3" s="129"/>
      <c r="AT3" s="110">
        <v>5612</v>
      </c>
      <c r="AU3" s="111"/>
      <c r="AV3" s="132"/>
    </row>
    <row r="4" spans="1:48" x14ac:dyDescent="0.2">
      <c r="B4" s="47">
        <v>5613</v>
      </c>
      <c r="C4" s="47" t="s">
        <v>8</v>
      </c>
      <c r="D4" s="48">
        <v>4000</v>
      </c>
      <c r="E4" s="6"/>
      <c r="F4" s="57">
        <v>5613</v>
      </c>
      <c r="G4" s="58" t="s">
        <v>8</v>
      </c>
      <c r="H4" s="59">
        <v>8000</v>
      </c>
      <c r="J4" s="76">
        <v>5613</v>
      </c>
      <c r="K4" s="77" t="s">
        <v>8</v>
      </c>
      <c r="L4" s="78">
        <v>6000</v>
      </c>
      <c r="N4" s="89">
        <v>5613</v>
      </c>
      <c r="O4" s="90"/>
      <c r="P4" s="125"/>
      <c r="R4" s="97">
        <v>5613</v>
      </c>
      <c r="S4" s="98"/>
      <c r="T4" s="99"/>
      <c r="V4" s="107">
        <v>5613</v>
      </c>
      <c r="W4" s="108"/>
      <c r="X4" s="109"/>
      <c r="Z4" s="66">
        <v>5613</v>
      </c>
      <c r="AA4" s="69"/>
      <c r="AB4" s="128"/>
      <c r="AD4" s="117">
        <v>5613</v>
      </c>
      <c r="AE4" s="118"/>
      <c r="AF4" s="134"/>
      <c r="AH4" s="76">
        <v>5613</v>
      </c>
      <c r="AI4" s="77"/>
      <c r="AJ4" s="122"/>
      <c r="AL4" s="89">
        <v>5613</v>
      </c>
      <c r="AM4" s="90"/>
      <c r="AN4" s="125"/>
      <c r="AP4" s="66">
        <v>5613</v>
      </c>
      <c r="AQ4" s="69"/>
      <c r="AR4" s="128"/>
      <c r="AT4" s="107">
        <v>5613</v>
      </c>
      <c r="AU4" s="108"/>
      <c r="AV4" s="131"/>
    </row>
    <row r="5" spans="1:48" x14ac:dyDescent="0.2">
      <c r="B5" s="1"/>
      <c r="C5" s="1"/>
      <c r="D5" s="10"/>
      <c r="F5" s="63"/>
      <c r="G5" s="61"/>
      <c r="H5" s="64"/>
      <c r="J5" s="79"/>
      <c r="K5" s="80"/>
      <c r="L5" s="82"/>
      <c r="N5" s="91"/>
      <c r="O5" s="92"/>
      <c r="P5" s="126"/>
      <c r="R5" s="100"/>
      <c r="S5" s="101"/>
      <c r="T5" s="102"/>
      <c r="V5" s="110"/>
      <c r="W5" s="111"/>
      <c r="X5" s="112"/>
      <c r="Z5" s="63"/>
      <c r="AA5" s="67"/>
      <c r="AB5" s="129"/>
      <c r="AD5" s="119"/>
      <c r="AE5" s="120"/>
      <c r="AF5" s="135"/>
      <c r="AH5" s="79"/>
      <c r="AI5" s="80"/>
      <c r="AJ5" s="123"/>
      <c r="AL5" s="91"/>
      <c r="AM5" s="92"/>
      <c r="AN5" s="126"/>
      <c r="AP5" s="63"/>
      <c r="AQ5" s="67"/>
      <c r="AR5" s="129"/>
      <c r="AT5" s="110"/>
      <c r="AU5" s="111"/>
      <c r="AV5" s="132"/>
    </row>
    <row r="6" spans="1:48" x14ac:dyDescent="0.2">
      <c r="B6" s="47">
        <v>6201</v>
      </c>
      <c r="C6" s="49"/>
      <c r="D6" s="50"/>
      <c r="F6" s="57">
        <v>6201</v>
      </c>
      <c r="G6" s="58"/>
      <c r="H6" s="65"/>
      <c r="J6" s="76">
        <v>6201</v>
      </c>
      <c r="K6" s="77"/>
      <c r="L6" s="83"/>
      <c r="N6" s="89">
        <v>6201</v>
      </c>
      <c r="O6" s="90"/>
      <c r="P6" s="125"/>
      <c r="R6" s="97">
        <v>6201</v>
      </c>
      <c r="S6" s="98"/>
      <c r="T6" s="99"/>
      <c r="V6" s="107">
        <v>6201</v>
      </c>
      <c r="W6" s="108"/>
      <c r="X6" s="109"/>
      <c r="Z6" s="66">
        <v>6201</v>
      </c>
      <c r="AA6" s="69"/>
      <c r="AB6" s="128"/>
      <c r="AD6" s="117">
        <v>6201</v>
      </c>
      <c r="AE6" s="118"/>
      <c r="AF6" s="134"/>
      <c r="AH6" s="76">
        <v>6201</v>
      </c>
      <c r="AI6" s="77"/>
      <c r="AJ6" s="122"/>
      <c r="AL6" s="89">
        <v>6201</v>
      </c>
      <c r="AM6" s="90"/>
      <c r="AN6" s="125"/>
      <c r="AP6" s="66">
        <v>6201</v>
      </c>
      <c r="AQ6" s="69"/>
      <c r="AR6" s="128"/>
      <c r="AT6" s="107">
        <v>6201</v>
      </c>
      <c r="AU6" s="108"/>
      <c r="AV6" s="131"/>
    </row>
    <row r="7" spans="1:48" x14ac:dyDescent="0.2">
      <c r="B7" s="1"/>
      <c r="C7" s="45" t="s">
        <v>23</v>
      </c>
      <c r="D7" s="46">
        <v>968</v>
      </c>
      <c r="E7" s="6"/>
      <c r="F7" s="63"/>
      <c r="G7" s="61" t="s">
        <v>39</v>
      </c>
      <c r="H7" s="62">
        <v>1500</v>
      </c>
      <c r="J7" s="79"/>
      <c r="K7" s="80" t="s">
        <v>54</v>
      </c>
      <c r="L7" s="81">
        <v>923</v>
      </c>
      <c r="N7" s="91"/>
      <c r="O7" s="92"/>
      <c r="P7" s="126"/>
      <c r="R7" s="100"/>
      <c r="S7" s="101"/>
      <c r="T7" s="102"/>
      <c r="V7" s="110"/>
      <c r="W7" s="111"/>
      <c r="X7" s="112"/>
      <c r="Z7" s="63"/>
      <c r="AA7" s="67"/>
      <c r="AB7" s="129"/>
      <c r="AD7" s="119"/>
      <c r="AE7" s="120"/>
      <c r="AF7" s="135"/>
      <c r="AH7" s="79"/>
      <c r="AI7" s="80"/>
      <c r="AJ7" s="123"/>
      <c r="AL7" s="91"/>
      <c r="AM7" s="92"/>
      <c r="AN7" s="126"/>
      <c r="AP7" s="63"/>
      <c r="AQ7" s="67"/>
      <c r="AR7" s="129"/>
      <c r="AT7" s="110"/>
      <c r="AU7" s="111"/>
      <c r="AV7" s="132"/>
    </row>
    <row r="8" spans="1:48" x14ac:dyDescent="0.2">
      <c r="B8" s="49"/>
      <c r="C8" s="47" t="s">
        <v>24</v>
      </c>
      <c r="D8" s="48">
        <v>400</v>
      </c>
      <c r="E8" s="6"/>
      <c r="F8" s="66"/>
      <c r="G8" s="58" t="s">
        <v>40</v>
      </c>
      <c r="H8" s="59">
        <v>600</v>
      </c>
      <c r="J8" s="76"/>
      <c r="K8" s="77" t="s">
        <v>55</v>
      </c>
      <c r="L8" s="78">
        <v>123</v>
      </c>
      <c r="N8" s="89"/>
      <c r="O8" s="90"/>
      <c r="P8" s="125"/>
      <c r="R8" s="97"/>
      <c r="S8" s="98"/>
      <c r="T8" s="99"/>
      <c r="V8" s="107"/>
      <c r="W8" s="108"/>
      <c r="X8" s="109"/>
      <c r="Z8" s="66"/>
      <c r="AA8" s="69"/>
      <c r="AB8" s="128"/>
      <c r="AD8" s="117"/>
      <c r="AE8" s="118"/>
      <c r="AF8" s="134"/>
      <c r="AH8" s="76"/>
      <c r="AI8" s="77"/>
      <c r="AJ8" s="122"/>
      <c r="AL8" s="89"/>
      <c r="AM8" s="90"/>
      <c r="AN8" s="125"/>
      <c r="AP8" s="66"/>
      <c r="AQ8" s="69"/>
      <c r="AR8" s="128"/>
      <c r="AT8" s="107"/>
      <c r="AU8" s="108"/>
      <c r="AV8" s="131"/>
    </row>
    <row r="9" spans="1:48" x14ac:dyDescent="0.2">
      <c r="B9" s="1"/>
      <c r="C9" s="45" t="s">
        <v>25</v>
      </c>
      <c r="D9" s="46">
        <v>800</v>
      </c>
      <c r="E9" s="6"/>
      <c r="F9" s="63"/>
      <c r="G9" s="61"/>
      <c r="H9" s="64"/>
      <c r="J9" s="79"/>
      <c r="K9" s="80"/>
      <c r="L9" s="82"/>
      <c r="N9" s="91"/>
      <c r="O9" s="92"/>
      <c r="P9" s="126"/>
      <c r="R9" s="100"/>
      <c r="S9" s="101"/>
      <c r="T9" s="102"/>
      <c r="V9" s="110"/>
      <c r="W9" s="111"/>
      <c r="X9" s="112"/>
      <c r="Z9" s="63"/>
      <c r="AA9" s="67"/>
      <c r="AB9" s="129"/>
      <c r="AD9" s="119"/>
      <c r="AE9" s="120"/>
      <c r="AF9" s="135"/>
      <c r="AH9" s="79"/>
      <c r="AI9" s="80"/>
      <c r="AJ9" s="123"/>
      <c r="AL9" s="91"/>
      <c r="AM9" s="92"/>
      <c r="AN9" s="126"/>
      <c r="AP9" s="63"/>
      <c r="AQ9" s="67"/>
      <c r="AR9" s="129"/>
      <c r="AT9" s="110"/>
      <c r="AU9" s="111"/>
      <c r="AV9" s="132"/>
    </row>
    <row r="10" spans="1:48" x14ac:dyDescent="0.2">
      <c r="B10" s="49"/>
      <c r="C10" s="47" t="s">
        <v>26</v>
      </c>
      <c r="D10" s="48">
        <v>230</v>
      </c>
      <c r="E10" s="6"/>
      <c r="F10" s="66"/>
      <c r="G10" s="58"/>
      <c r="H10" s="65"/>
      <c r="J10" s="76"/>
      <c r="K10" s="77"/>
      <c r="L10" s="83"/>
      <c r="N10" s="89"/>
      <c r="O10" s="90"/>
      <c r="P10" s="125"/>
      <c r="R10" s="97"/>
      <c r="S10" s="98"/>
      <c r="T10" s="99"/>
      <c r="V10" s="107"/>
      <c r="W10" s="108"/>
      <c r="X10" s="109"/>
      <c r="Z10" s="66"/>
      <c r="AA10" s="69"/>
      <c r="AB10" s="128"/>
      <c r="AD10" s="117"/>
      <c r="AE10" s="118"/>
      <c r="AF10" s="134"/>
      <c r="AH10" s="76"/>
      <c r="AI10" s="77"/>
      <c r="AJ10" s="122"/>
      <c r="AL10" s="89"/>
      <c r="AM10" s="90"/>
      <c r="AN10" s="125"/>
      <c r="AP10" s="66"/>
      <c r="AQ10" s="69"/>
      <c r="AR10" s="128"/>
      <c r="AT10" s="107"/>
      <c r="AU10" s="108"/>
      <c r="AV10" s="131"/>
    </row>
    <row r="11" spans="1:48" x14ac:dyDescent="0.2">
      <c r="B11" s="1"/>
      <c r="C11" s="45" t="s">
        <v>27</v>
      </c>
      <c r="D11" s="46">
        <v>259</v>
      </c>
      <c r="E11" s="6"/>
      <c r="F11" s="63"/>
      <c r="G11" s="67"/>
      <c r="H11" s="68"/>
      <c r="J11" s="79"/>
      <c r="K11" s="80"/>
      <c r="L11" s="82"/>
      <c r="N11" s="91"/>
      <c r="O11" s="92"/>
      <c r="P11" s="126"/>
      <c r="R11" s="100"/>
      <c r="S11" s="101"/>
      <c r="T11" s="102"/>
      <c r="V11" s="110"/>
      <c r="W11" s="111"/>
      <c r="X11" s="112"/>
      <c r="Z11" s="63"/>
      <c r="AA11" s="67"/>
      <c r="AB11" s="129"/>
      <c r="AD11" s="119"/>
      <c r="AE11" s="120"/>
      <c r="AF11" s="135"/>
      <c r="AH11" s="79"/>
      <c r="AI11" s="80"/>
      <c r="AJ11" s="123"/>
      <c r="AL11" s="91"/>
      <c r="AM11" s="92"/>
      <c r="AN11" s="126"/>
      <c r="AP11" s="63"/>
      <c r="AQ11" s="67"/>
      <c r="AR11" s="129"/>
      <c r="AT11" s="110"/>
      <c r="AU11" s="111"/>
      <c r="AV11" s="132"/>
    </row>
    <row r="12" spans="1:48" x14ac:dyDescent="0.2">
      <c r="B12" s="49"/>
      <c r="C12" s="47" t="s">
        <v>28</v>
      </c>
      <c r="D12" s="48">
        <v>1099</v>
      </c>
      <c r="E12" s="6"/>
      <c r="F12" s="66"/>
      <c r="G12" s="58"/>
      <c r="H12" s="65"/>
      <c r="J12" s="76"/>
      <c r="K12" s="77"/>
      <c r="L12" s="83"/>
      <c r="N12" s="89"/>
      <c r="O12" s="90"/>
      <c r="P12" s="125"/>
      <c r="R12" s="97"/>
      <c r="S12" s="98"/>
      <c r="T12" s="99"/>
      <c r="V12" s="107"/>
      <c r="W12" s="108"/>
      <c r="X12" s="109"/>
      <c r="Z12" s="66"/>
      <c r="AA12" s="69"/>
      <c r="AB12" s="128"/>
      <c r="AD12" s="117"/>
      <c r="AE12" s="118"/>
      <c r="AF12" s="134"/>
      <c r="AH12" s="76"/>
      <c r="AI12" s="77"/>
      <c r="AJ12" s="122"/>
      <c r="AL12" s="89"/>
      <c r="AM12" s="90"/>
      <c r="AN12" s="125"/>
      <c r="AP12" s="66"/>
      <c r="AQ12" s="69"/>
      <c r="AR12" s="128"/>
      <c r="AT12" s="107"/>
      <c r="AU12" s="108"/>
      <c r="AV12" s="131"/>
    </row>
    <row r="13" spans="1:48" x14ac:dyDescent="0.2">
      <c r="B13" s="45">
        <v>6202</v>
      </c>
      <c r="C13" s="1"/>
      <c r="D13" s="10"/>
      <c r="F13" s="60">
        <v>6202</v>
      </c>
      <c r="G13" s="61"/>
      <c r="H13" s="64"/>
      <c r="J13" s="79">
        <v>6202</v>
      </c>
      <c r="K13" s="80"/>
      <c r="L13" s="82"/>
      <c r="N13" s="91">
        <v>6202</v>
      </c>
      <c r="O13" s="92"/>
      <c r="P13" s="126"/>
      <c r="R13" s="100">
        <v>6202</v>
      </c>
      <c r="S13" s="101"/>
      <c r="T13" s="102"/>
      <c r="V13" s="110">
        <v>6202</v>
      </c>
      <c r="W13" s="111"/>
      <c r="X13" s="112"/>
      <c r="Z13" s="63">
        <v>6202</v>
      </c>
      <c r="AA13" s="67"/>
      <c r="AB13" s="129"/>
      <c r="AD13" s="119">
        <v>6202</v>
      </c>
      <c r="AE13" s="120"/>
      <c r="AF13" s="135"/>
      <c r="AH13" s="79">
        <v>6202</v>
      </c>
      <c r="AI13" s="80"/>
      <c r="AJ13" s="123"/>
      <c r="AL13" s="91">
        <v>6202</v>
      </c>
      <c r="AM13" s="92"/>
      <c r="AN13" s="126"/>
      <c r="AP13" s="63">
        <v>6202</v>
      </c>
      <c r="AQ13" s="67"/>
      <c r="AR13" s="129"/>
      <c r="AT13" s="110">
        <v>6202</v>
      </c>
      <c r="AU13" s="111"/>
      <c r="AV13" s="132"/>
    </row>
    <row r="14" spans="1:48" x14ac:dyDescent="0.2">
      <c r="B14" s="49"/>
      <c r="C14" s="51" t="s">
        <v>29</v>
      </c>
      <c r="D14" s="48">
        <v>465</v>
      </c>
      <c r="E14" s="8"/>
      <c r="F14" s="66"/>
      <c r="G14" s="58" t="s">
        <v>41</v>
      </c>
      <c r="H14" s="59">
        <v>327</v>
      </c>
      <c r="J14" s="76"/>
      <c r="K14" s="77" t="s">
        <v>43</v>
      </c>
      <c r="L14" s="78">
        <v>232</v>
      </c>
      <c r="N14" s="89"/>
      <c r="O14" s="90"/>
      <c r="P14" s="125"/>
      <c r="R14" s="97"/>
      <c r="S14" s="98"/>
      <c r="T14" s="99"/>
      <c r="V14" s="107"/>
      <c r="W14" s="108"/>
      <c r="X14" s="109"/>
      <c r="Z14" s="66"/>
      <c r="AA14" s="69"/>
      <c r="AB14" s="128"/>
      <c r="AD14" s="117"/>
      <c r="AE14" s="118"/>
      <c r="AF14" s="134"/>
      <c r="AH14" s="76"/>
      <c r="AI14" s="77"/>
      <c r="AJ14" s="122"/>
      <c r="AL14" s="89"/>
      <c r="AM14" s="90"/>
      <c r="AN14" s="125"/>
      <c r="AP14" s="66"/>
      <c r="AQ14" s="69"/>
      <c r="AR14" s="128"/>
      <c r="AT14" s="107"/>
      <c r="AU14" s="108"/>
      <c r="AV14" s="131"/>
    </row>
    <row r="15" spans="1:48" x14ac:dyDescent="0.2">
      <c r="B15" s="1"/>
      <c r="C15" s="45" t="s">
        <v>30</v>
      </c>
      <c r="D15" s="46">
        <v>273</v>
      </c>
      <c r="E15" s="6"/>
      <c r="F15" s="63"/>
      <c r="G15" s="61" t="s">
        <v>42</v>
      </c>
      <c r="H15" s="62">
        <v>500</v>
      </c>
      <c r="J15" s="79"/>
      <c r="K15" s="80" t="s">
        <v>56</v>
      </c>
      <c r="L15" s="81">
        <v>327</v>
      </c>
      <c r="N15" s="91"/>
      <c r="O15" s="92"/>
      <c r="P15" s="126"/>
      <c r="R15" s="100"/>
      <c r="S15" s="101"/>
      <c r="T15" s="102"/>
      <c r="V15" s="110"/>
      <c r="W15" s="111"/>
      <c r="X15" s="112"/>
      <c r="Z15" s="63"/>
      <c r="AA15" s="67"/>
      <c r="AB15" s="129"/>
      <c r="AD15" s="119"/>
      <c r="AE15" s="120"/>
      <c r="AF15" s="135"/>
      <c r="AH15" s="79"/>
      <c r="AI15" s="80"/>
      <c r="AJ15" s="123"/>
      <c r="AL15" s="91"/>
      <c r="AM15" s="92"/>
      <c r="AN15" s="126"/>
      <c r="AP15" s="63"/>
      <c r="AQ15" s="67"/>
      <c r="AR15" s="129"/>
      <c r="AT15" s="110"/>
      <c r="AU15" s="111"/>
      <c r="AV15" s="132"/>
    </row>
    <row r="16" spans="1:48" x14ac:dyDescent="0.2">
      <c r="B16" s="49"/>
      <c r="C16" s="47" t="s">
        <v>31</v>
      </c>
      <c r="D16" s="48">
        <v>435</v>
      </c>
      <c r="E16" s="6"/>
      <c r="F16" s="57"/>
      <c r="G16" s="58" t="s">
        <v>43</v>
      </c>
      <c r="H16" s="59">
        <v>150</v>
      </c>
      <c r="J16" s="76"/>
      <c r="K16" s="77" t="s">
        <v>57</v>
      </c>
      <c r="L16" s="78">
        <v>272</v>
      </c>
      <c r="N16" s="89"/>
      <c r="O16" s="90"/>
      <c r="P16" s="125"/>
      <c r="R16" s="97"/>
      <c r="S16" s="98"/>
      <c r="T16" s="99"/>
      <c r="V16" s="107"/>
      <c r="W16" s="108"/>
      <c r="X16" s="109"/>
      <c r="Z16" s="66"/>
      <c r="AA16" s="69"/>
      <c r="AB16" s="128"/>
      <c r="AD16" s="117"/>
      <c r="AE16" s="118"/>
      <c r="AF16" s="134"/>
      <c r="AH16" s="76"/>
      <c r="AI16" s="77"/>
      <c r="AJ16" s="122"/>
      <c r="AL16" s="89"/>
      <c r="AM16" s="90"/>
      <c r="AN16" s="125"/>
      <c r="AP16" s="66"/>
      <c r="AQ16" s="69"/>
      <c r="AR16" s="128"/>
      <c r="AT16" s="107"/>
      <c r="AU16" s="108"/>
      <c r="AV16" s="131"/>
    </row>
    <row r="17" spans="2:48" x14ac:dyDescent="0.2">
      <c r="B17" s="1"/>
      <c r="C17" s="1"/>
      <c r="D17" s="10"/>
      <c r="F17" s="63"/>
      <c r="G17" s="61" t="s">
        <v>44</v>
      </c>
      <c r="H17" s="62">
        <v>99</v>
      </c>
      <c r="J17" s="79"/>
      <c r="K17" s="80" t="s">
        <v>30</v>
      </c>
      <c r="L17" s="81">
        <v>75</v>
      </c>
      <c r="N17" s="91"/>
      <c r="O17" s="92"/>
      <c r="P17" s="126"/>
      <c r="R17" s="100"/>
      <c r="S17" s="101"/>
      <c r="T17" s="102"/>
      <c r="V17" s="110"/>
      <c r="W17" s="111"/>
      <c r="X17" s="112"/>
      <c r="Z17" s="63"/>
      <c r="AA17" s="67"/>
      <c r="AB17" s="129"/>
      <c r="AD17" s="119"/>
      <c r="AE17" s="120"/>
      <c r="AF17" s="135"/>
      <c r="AH17" s="79"/>
      <c r="AI17" s="80"/>
      <c r="AJ17" s="123"/>
      <c r="AL17" s="91"/>
      <c r="AM17" s="92"/>
      <c r="AN17" s="126"/>
      <c r="AP17" s="63"/>
      <c r="AQ17" s="67"/>
      <c r="AR17" s="129"/>
      <c r="AT17" s="110"/>
      <c r="AU17" s="111"/>
      <c r="AV17" s="132"/>
    </row>
    <row r="18" spans="2:48" x14ac:dyDescent="0.2">
      <c r="B18" s="49"/>
      <c r="C18" s="49"/>
      <c r="D18" s="50"/>
      <c r="F18" s="66"/>
      <c r="G18" s="58"/>
      <c r="H18" s="59"/>
      <c r="J18" s="76"/>
      <c r="K18" s="77" t="s">
        <v>58</v>
      </c>
      <c r="L18" s="78">
        <v>396</v>
      </c>
      <c r="N18" s="89"/>
      <c r="O18" s="90"/>
      <c r="P18" s="125"/>
      <c r="R18" s="97"/>
      <c r="S18" s="98"/>
      <c r="T18" s="99"/>
      <c r="V18" s="107"/>
      <c r="W18" s="108"/>
      <c r="X18" s="109"/>
      <c r="Z18" s="66"/>
      <c r="AA18" s="69"/>
      <c r="AB18" s="128"/>
      <c r="AD18" s="117"/>
      <c r="AE18" s="118"/>
      <c r="AF18" s="134"/>
      <c r="AH18" s="76"/>
      <c r="AI18" s="77"/>
      <c r="AJ18" s="122"/>
      <c r="AL18" s="89"/>
      <c r="AM18" s="90"/>
      <c r="AN18" s="125"/>
      <c r="AP18" s="66"/>
      <c r="AQ18" s="69"/>
      <c r="AR18" s="128"/>
      <c r="AT18" s="107"/>
      <c r="AU18" s="108"/>
      <c r="AV18" s="131"/>
    </row>
    <row r="19" spans="2:48" x14ac:dyDescent="0.2">
      <c r="B19" s="45">
        <v>6300</v>
      </c>
      <c r="C19" s="1"/>
      <c r="D19" s="10"/>
      <c r="F19" s="60">
        <v>6300</v>
      </c>
      <c r="G19" s="61"/>
      <c r="H19" s="64"/>
      <c r="J19" s="79">
        <v>6300</v>
      </c>
      <c r="K19" s="80"/>
      <c r="L19" s="82"/>
      <c r="N19" s="91">
        <v>6300</v>
      </c>
      <c r="O19" s="92"/>
      <c r="P19" s="126"/>
      <c r="R19" s="100">
        <v>6300</v>
      </c>
      <c r="S19" s="101"/>
      <c r="T19" s="102"/>
      <c r="V19" s="110">
        <v>6300</v>
      </c>
      <c r="W19" s="111"/>
      <c r="X19" s="112"/>
      <c r="Z19" s="63">
        <v>6300</v>
      </c>
      <c r="AA19" s="67"/>
      <c r="AB19" s="129"/>
      <c r="AD19" s="119">
        <v>6300</v>
      </c>
      <c r="AE19" s="120"/>
      <c r="AF19" s="135"/>
      <c r="AH19" s="79">
        <v>6300</v>
      </c>
      <c r="AI19" s="80"/>
      <c r="AJ19" s="123"/>
      <c r="AL19" s="91">
        <v>6300</v>
      </c>
      <c r="AM19" s="92"/>
      <c r="AN19" s="126"/>
      <c r="AP19" s="63">
        <v>6300</v>
      </c>
      <c r="AQ19" s="67"/>
      <c r="AR19" s="129"/>
      <c r="AT19" s="110">
        <v>6300</v>
      </c>
      <c r="AU19" s="111"/>
      <c r="AV19" s="132"/>
    </row>
    <row r="20" spans="2:48" x14ac:dyDescent="0.2">
      <c r="B20" s="49"/>
      <c r="C20" s="49"/>
      <c r="D20" s="50"/>
      <c r="F20" s="66"/>
      <c r="G20" s="58" t="s">
        <v>45</v>
      </c>
      <c r="H20" s="59">
        <v>33000</v>
      </c>
      <c r="J20" s="76"/>
      <c r="K20" s="77" t="s">
        <v>59</v>
      </c>
      <c r="L20" s="78">
        <v>39000</v>
      </c>
      <c r="N20" s="89"/>
      <c r="O20" s="90"/>
      <c r="P20" s="125"/>
      <c r="R20" s="97"/>
      <c r="S20" s="98"/>
      <c r="T20" s="99"/>
      <c r="V20" s="107"/>
      <c r="W20" s="108"/>
      <c r="X20" s="109"/>
      <c r="Z20" s="66"/>
      <c r="AA20" s="69"/>
      <c r="AB20" s="128"/>
      <c r="AD20" s="117"/>
      <c r="AE20" s="118"/>
      <c r="AF20" s="134"/>
      <c r="AH20" s="76"/>
      <c r="AI20" s="77"/>
      <c r="AJ20" s="122"/>
      <c r="AL20" s="89"/>
      <c r="AM20" s="90"/>
      <c r="AN20" s="125"/>
      <c r="AP20" s="66"/>
      <c r="AQ20" s="69"/>
      <c r="AR20" s="128"/>
      <c r="AT20" s="107"/>
      <c r="AU20" s="108"/>
      <c r="AV20" s="131"/>
    </row>
    <row r="21" spans="2:48" x14ac:dyDescent="0.2">
      <c r="B21" s="1"/>
      <c r="C21" s="1"/>
      <c r="D21" s="10"/>
      <c r="F21" s="63"/>
      <c r="G21" s="61" t="s">
        <v>46</v>
      </c>
      <c r="H21" s="62">
        <v>15000</v>
      </c>
      <c r="J21" s="79"/>
      <c r="K21" s="80"/>
      <c r="L21" s="82"/>
      <c r="N21" s="91"/>
      <c r="O21" s="92"/>
      <c r="P21" s="126"/>
      <c r="R21" s="100"/>
      <c r="S21" s="101"/>
      <c r="T21" s="102"/>
      <c r="V21" s="110"/>
      <c r="W21" s="111"/>
      <c r="X21" s="112"/>
      <c r="Z21" s="63"/>
      <c r="AA21" s="67"/>
      <c r="AB21" s="129"/>
      <c r="AD21" s="119"/>
      <c r="AE21" s="120"/>
      <c r="AF21" s="135"/>
      <c r="AH21" s="79"/>
      <c r="AI21" s="80"/>
      <c r="AJ21" s="123"/>
      <c r="AL21" s="91"/>
      <c r="AM21" s="92"/>
      <c r="AN21" s="126"/>
      <c r="AP21" s="63"/>
      <c r="AQ21" s="67"/>
      <c r="AR21" s="129"/>
      <c r="AT21" s="110"/>
      <c r="AU21" s="111"/>
      <c r="AV21" s="132"/>
    </row>
    <row r="22" spans="2:48" x14ac:dyDescent="0.2">
      <c r="B22" s="47">
        <v>6400</v>
      </c>
      <c r="C22" s="49"/>
      <c r="D22" s="50"/>
      <c r="F22" s="57">
        <v>6400</v>
      </c>
      <c r="G22" s="58"/>
      <c r="H22" s="65"/>
      <c r="J22" s="76">
        <v>6400</v>
      </c>
      <c r="K22" s="77"/>
      <c r="L22" s="83"/>
      <c r="N22" s="89">
        <v>6400</v>
      </c>
      <c r="O22" s="90"/>
      <c r="P22" s="125"/>
      <c r="R22" s="97">
        <v>6400</v>
      </c>
      <c r="S22" s="98"/>
      <c r="T22" s="99"/>
      <c r="V22" s="107">
        <v>6400</v>
      </c>
      <c r="W22" s="108"/>
      <c r="X22" s="109"/>
      <c r="Z22" s="66">
        <v>6400</v>
      </c>
      <c r="AA22" s="69"/>
      <c r="AB22" s="128"/>
      <c r="AD22" s="117">
        <v>6400</v>
      </c>
      <c r="AE22" s="118"/>
      <c r="AF22" s="134"/>
      <c r="AH22" s="76">
        <v>6400</v>
      </c>
      <c r="AI22" s="77"/>
      <c r="AJ22" s="122"/>
      <c r="AL22" s="89">
        <v>6400</v>
      </c>
      <c r="AM22" s="90"/>
      <c r="AN22" s="125"/>
      <c r="AP22" s="66">
        <v>6400</v>
      </c>
      <c r="AQ22" s="69"/>
      <c r="AR22" s="128"/>
      <c r="AT22" s="107">
        <v>6400</v>
      </c>
      <c r="AU22" s="108"/>
      <c r="AV22" s="131"/>
    </row>
    <row r="23" spans="2:48" x14ac:dyDescent="0.2">
      <c r="B23" s="1"/>
      <c r="C23" s="1"/>
      <c r="D23" s="10"/>
      <c r="F23" s="63"/>
      <c r="G23" s="61" t="s">
        <v>47</v>
      </c>
      <c r="H23" s="62">
        <v>2250</v>
      </c>
      <c r="J23" s="79"/>
      <c r="K23" s="80" t="s">
        <v>63</v>
      </c>
      <c r="L23" s="81">
        <v>357</v>
      </c>
      <c r="N23" s="91"/>
      <c r="O23" s="92"/>
      <c r="P23" s="126"/>
      <c r="R23" s="100"/>
      <c r="S23" s="101"/>
      <c r="T23" s="102"/>
      <c r="V23" s="110"/>
      <c r="W23" s="111"/>
      <c r="X23" s="112"/>
      <c r="Z23" s="63"/>
      <c r="AA23" s="67"/>
      <c r="AB23" s="129"/>
      <c r="AD23" s="119"/>
      <c r="AE23" s="120"/>
      <c r="AF23" s="135"/>
      <c r="AH23" s="79"/>
      <c r="AI23" s="80"/>
      <c r="AJ23" s="123"/>
      <c r="AL23" s="91"/>
      <c r="AM23" s="92"/>
      <c r="AN23" s="126"/>
      <c r="AP23" s="63"/>
      <c r="AQ23" s="67"/>
      <c r="AR23" s="129"/>
      <c r="AT23" s="110"/>
      <c r="AU23" s="111"/>
      <c r="AV23" s="132"/>
    </row>
    <row r="24" spans="2:48" x14ac:dyDescent="0.2">
      <c r="B24" s="47">
        <v>7200</v>
      </c>
      <c r="C24" s="49"/>
      <c r="D24" s="50"/>
      <c r="F24" s="57">
        <v>7200</v>
      </c>
      <c r="G24" s="58"/>
      <c r="H24" s="65"/>
      <c r="J24" s="84">
        <v>7200</v>
      </c>
      <c r="K24" s="77"/>
      <c r="L24" s="83"/>
      <c r="N24" s="93">
        <v>7200</v>
      </c>
      <c r="O24" s="90"/>
      <c r="P24" s="125"/>
      <c r="R24" s="103">
        <v>7200</v>
      </c>
      <c r="S24" s="98"/>
      <c r="T24" s="99"/>
      <c r="V24" s="113">
        <v>7200</v>
      </c>
      <c r="W24" s="108"/>
      <c r="X24" s="109"/>
      <c r="Z24" s="57">
        <v>7200</v>
      </c>
      <c r="AA24" s="69"/>
      <c r="AB24" s="128"/>
      <c r="AD24" s="121">
        <v>7200</v>
      </c>
      <c r="AE24" s="118"/>
      <c r="AF24" s="134"/>
      <c r="AH24" s="84">
        <v>7200</v>
      </c>
      <c r="AI24" s="77"/>
      <c r="AJ24" s="122"/>
      <c r="AL24" s="93">
        <v>7200</v>
      </c>
      <c r="AM24" s="90"/>
      <c r="AN24" s="125"/>
      <c r="AP24" s="57">
        <v>7200</v>
      </c>
      <c r="AQ24" s="69"/>
      <c r="AR24" s="128"/>
      <c r="AT24" s="113">
        <v>7200</v>
      </c>
      <c r="AU24" s="108"/>
      <c r="AV24" s="131"/>
    </row>
    <row r="25" spans="2:48" x14ac:dyDescent="0.2">
      <c r="B25" s="1"/>
      <c r="C25" s="1"/>
      <c r="D25" s="10"/>
      <c r="F25" s="63"/>
      <c r="G25" s="61" t="s">
        <v>48</v>
      </c>
      <c r="H25" s="62">
        <v>172</v>
      </c>
      <c r="J25" s="79"/>
      <c r="K25" s="80"/>
      <c r="L25" s="82"/>
      <c r="N25" s="91"/>
      <c r="O25" s="92"/>
      <c r="P25" s="126"/>
      <c r="R25" s="100"/>
      <c r="S25" s="101"/>
      <c r="T25" s="102"/>
      <c r="V25" s="110"/>
      <c r="W25" s="111"/>
      <c r="X25" s="112"/>
      <c r="Z25" s="63"/>
      <c r="AA25" s="67"/>
      <c r="AB25" s="129"/>
      <c r="AD25" s="119"/>
      <c r="AE25" s="120"/>
      <c r="AF25" s="135"/>
      <c r="AH25" s="79"/>
      <c r="AI25" s="80"/>
      <c r="AJ25" s="123"/>
      <c r="AL25" s="91"/>
      <c r="AM25" s="92"/>
      <c r="AN25" s="126"/>
      <c r="AP25" s="63"/>
      <c r="AQ25" s="67"/>
      <c r="AR25" s="129"/>
      <c r="AT25" s="110"/>
      <c r="AU25" s="111"/>
      <c r="AV25" s="132"/>
    </row>
    <row r="26" spans="2:48" x14ac:dyDescent="0.2">
      <c r="B26" s="49"/>
      <c r="C26" s="49"/>
      <c r="D26" s="50"/>
      <c r="F26" s="66"/>
      <c r="G26" s="58" t="s">
        <v>49</v>
      </c>
      <c r="H26" s="59">
        <v>373</v>
      </c>
      <c r="J26" s="76"/>
      <c r="K26" s="77"/>
      <c r="L26" s="83"/>
      <c r="N26" s="89"/>
      <c r="O26" s="90"/>
      <c r="P26" s="125"/>
      <c r="R26" s="97"/>
      <c r="S26" s="98"/>
      <c r="T26" s="99"/>
      <c r="V26" s="107"/>
      <c r="W26" s="108"/>
      <c r="X26" s="109"/>
      <c r="Z26" s="66"/>
      <c r="AA26" s="69"/>
      <c r="AB26" s="128"/>
      <c r="AD26" s="117"/>
      <c r="AE26" s="118"/>
      <c r="AF26" s="134"/>
      <c r="AH26" s="76"/>
      <c r="AI26" s="77"/>
      <c r="AJ26" s="122"/>
      <c r="AL26" s="89"/>
      <c r="AM26" s="90"/>
      <c r="AN26" s="125"/>
      <c r="AP26" s="66"/>
      <c r="AQ26" s="69"/>
      <c r="AR26" s="128"/>
      <c r="AT26" s="107"/>
      <c r="AU26" s="108"/>
      <c r="AV26" s="131"/>
    </row>
    <row r="27" spans="2:48" x14ac:dyDescent="0.2">
      <c r="B27" s="45">
        <v>8000</v>
      </c>
      <c r="C27" s="1"/>
      <c r="D27" s="10"/>
      <c r="F27" s="60">
        <v>8000</v>
      </c>
      <c r="G27" s="61"/>
      <c r="H27" s="64"/>
      <c r="J27" s="79">
        <v>8000</v>
      </c>
      <c r="K27" s="80"/>
      <c r="L27" s="82"/>
      <c r="N27" s="91">
        <v>8000</v>
      </c>
      <c r="O27" s="92"/>
      <c r="P27" s="126"/>
      <c r="R27" s="100">
        <v>8000</v>
      </c>
      <c r="S27" s="101"/>
      <c r="T27" s="102"/>
      <c r="V27" s="110">
        <v>8000</v>
      </c>
      <c r="W27" s="111"/>
      <c r="X27" s="112"/>
      <c r="Z27" s="63">
        <v>8000</v>
      </c>
      <c r="AA27" s="67"/>
      <c r="AB27" s="129"/>
      <c r="AD27" s="119">
        <v>8000</v>
      </c>
      <c r="AE27" s="120"/>
      <c r="AF27" s="135"/>
      <c r="AH27" s="79">
        <v>8000</v>
      </c>
      <c r="AI27" s="80"/>
      <c r="AJ27" s="123"/>
      <c r="AL27" s="91">
        <v>8000</v>
      </c>
      <c r="AM27" s="92"/>
      <c r="AN27" s="126"/>
      <c r="AP27" s="63">
        <v>8000</v>
      </c>
      <c r="AQ27" s="67"/>
      <c r="AR27" s="129"/>
      <c r="AT27" s="110">
        <v>8000</v>
      </c>
      <c r="AU27" s="111"/>
      <c r="AV27" s="132"/>
    </row>
    <row r="28" spans="2:48" x14ac:dyDescent="0.2">
      <c r="B28" s="49"/>
      <c r="C28" s="47" t="s">
        <v>32</v>
      </c>
      <c r="D28" s="48">
        <v>333</v>
      </c>
      <c r="E28" s="6"/>
      <c r="F28" s="66"/>
      <c r="G28" s="58" t="s">
        <v>32</v>
      </c>
      <c r="H28" s="59">
        <v>23</v>
      </c>
      <c r="J28" s="76"/>
      <c r="K28" s="77" t="s">
        <v>33</v>
      </c>
      <c r="L28" s="78">
        <v>163</v>
      </c>
      <c r="N28" s="89"/>
      <c r="O28" s="90"/>
      <c r="P28" s="125"/>
      <c r="R28" s="97"/>
      <c r="S28" s="98"/>
      <c r="T28" s="99"/>
      <c r="V28" s="107"/>
      <c r="W28" s="108"/>
      <c r="X28" s="109"/>
      <c r="Z28" s="66"/>
      <c r="AA28" s="69"/>
      <c r="AB28" s="128"/>
      <c r="AD28" s="117"/>
      <c r="AE28" s="118"/>
      <c r="AF28" s="134"/>
      <c r="AH28" s="76"/>
      <c r="AI28" s="77"/>
      <c r="AJ28" s="122"/>
      <c r="AL28" s="89"/>
      <c r="AM28" s="90"/>
      <c r="AN28" s="125"/>
      <c r="AP28" s="66"/>
      <c r="AQ28" s="69"/>
      <c r="AR28" s="128"/>
      <c r="AT28" s="107"/>
      <c r="AU28" s="108"/>
      <c r="AV28" s="131"/>
    </row>
    <row r="29" spans="2:48" x14ac:dyDescent="0.2">
      <c r="B29" s="1"/>
      <c r="C29" s="45" t="s">
        <v>33</v>
      </c>
      <c r="D29" s="46">
        <v>205</v>
      </c>
      <c r="E29" s="6"/>
      <c r="F29" s="63"/>
      <c r="G29" s="61" t="s">
        <v>33</v>
      </c>
      <c r="H29" s="62">
        <v>66</v>
      </c>
      <c r="J29" s="79"/>
      <c r="K29" s="80"/>
      <c r="L29" s="82"/>
      <c r="N29" s="91"/>
      <c r="O29" s="92"/>
      <c r="P29" s="126"/>
      <c r="R29" s="100"/>
      <c r="S29" s="101"/>
      <c r="T29" s="102"/>
      <c r="V29" s="110"/>
      <c r="W29" s="111"/>
      <c r="X29" s="112"/>
      <c r="Z29" s="63"/>
      <c r="AA29" s="67"/>
      <c r="AB29" s="129"/>
      <c r="AD29" s="119"/>
      <c r="AE29" s="120"/>
      <c r="AF29" s="135"/>
      <c r="AH29" s="79"/>
      <c r="AI29" s="80"/>
      <c r="AJ29" s="123"/>
      <c r="AL29" s="91"/>
      <c r="AM29" s="92"/>
      <c r="AN29" s="126"/>
      <c r="AP29" s="63"/>
      <c r="AQ29" s="67"/>
      <c r="AR29" s="129"/>
      <c r="AT29" s="110"/>
      <c r="AU29" s="111"/>
      <c r="AV29" s="132"/>
    </row>
    <row r="30" spans="2:48" x14ac:dyDescent="0.2">
      <c r="B30" s="47">
        <v>8500</v>
      </c>
      <c r="C30" s="49"/>
      <c r="D30" s="50"/>
      <c r="F30" s="57"/>
      <c r="G30" s="69"/>
      <c r="H30" s="70"/>
      <c r="J30" s="76"/>
      <c r="K30" s="77"/>
      <c r="L30" s="83"/>
      <c r="N30" s="89"/>
      <c r="O30" s="90"/>
      <c r="P30" s="125"/>
      <c r="R30" s="97"/>
      <c r="S30" s="98"/>
      <c r="T30" s="99"/>
      <c r="V30" s="107"/>
      <c r="W30" s="108"/>
      <c r="X30" s="109"/>
      <c r="Z30" s="66"/>
      <c r="AA30" s="69"/>
      <c r="AB30" s="128"/>
      <c r="AD30" s="117"/>
      <c r="AE30" s="118"/>
      <c r="AF30" s="134"/>
      <c r="AH30" s="76"/>
      <c r="AI30" s="77"/>
      <c r="AJ30" s="122"/>
      <c r="AL30" s="89"/>
      <c r="AM30" s="90"/>
      <c r="AN30" s="125"/>
      <c r="AP30" s="66"/>
      <c r="AQ30" s="69"/>
      <c r="AR30" s="128"/>
      <c r="AT30" s="107"/>
      <c r="AU30" s="108"/>
      <c r="AV30" s="131"/>
    </row>
    <row r="31" spans="2:48" x14ac:dyDescent="0.2">
      <c r="B31" s="1"/>
      <c r="C31" s="45" t="s">
        <v>34</v>
      </c>
      <c r="D31" s="46">
        <v>4900</v>
      </c>
      <c r="E31" s="6"/>
      <c r="F31" s="63"/>
      <c r="G31" s="61"/>
      <c r="H31" s="62"/>
      <c r="J31" s="79"/>
      <c r="K31" s="80"/>
      <c r="L31" s="82"/>
      <c r="N31" s="91"/>
      <c r="O31" s="92"/>
      <c r="P31" s="126"/>
      <c r="R31" s="100"/>
      <c r="S31" s="101"/>
      <c r="T31" s="102"/>
      <c r="V31" s="110"/>
      <c r="W31" s="111"/>
      <c r="X31" s="112"/>
      <c r="Z31" s="63"/>
      <c r="AA31" s="67"/>
      <c r="AB31" s="129"/>
      <c r="AD31" s="119"/>
      <c r="AE31" s="120"/>
      <c r="AF31" s="135"/>
      <c r="AH31" s="79"/>
      <c r="AI31" s="80"/>
      <c r="AJ31" s="123"/>
      <c r="AL31" s="91"/>
      <c r="AM31" s="92"/>
      <c r="AN31" s="126"/>
      <c r="AP31" s="63"/>
      <c r="AQ31" s="67"/>
      <c r="AR31" s="129"/>
      <c r="AT31" s="110"/>
      <c r="AU31" s="111"/>
      <c r="AV31" s="132"/>
    </row>
    <row r="32" spans="2:48" x14ac:dyDescent="0.2">
      <c r="B32" s="47">
        <v>8700</v>
      </c>
      <c r="C32" s="49"/>
      <c r="D32" s="50"/>
      <c r="F32" s="57">
        <v>8700</v>
      </c>
      <c r="G32" s="58"/>
      <c r="H32" s="65"/>
      <c r="J32" s="76">
        <v>8700</v>
      </c>
      <c r="K32" s="77"/>
      <c r="L32" s="83"/>
      <c r="N32" s="89">
        <v>8700</v>
      </c>
      <c r="O32" s="90"/>
      <c r="P32" s="125"/>
      <c r="R32" s="97">
        <v>8700</v>
      </c>
      <c r="S32" s="98"/>
      <c r="T32" s="99"/>
      <c r="V32" s="107">
        <v>8700</v>
      </c>
      <c r="W32" s="108"/>
      <c r="X32" s="109"/>
      <c r="Z32" s="66">
        <v>8700</v>
      </c>
      <c r="AA32" s="69"/>
      <c r="AB32" s="128"/>
      <c r="AD32" s="117">
        <v>8700</v>
      </c>
      <c r="AE32" s="118"/>
      <c r="AF32" s="134"/>
      <c r="AH32" s="76">
        <v>8700</v>
      </c>
      <c r="AI32" s="77"/>
      <c r="AJ32" s="122"/>
      <c r="AL32" s="89">
        <v>8700</v>
      </c>
      <c r="AM32" s="90"/>
      <c r="AN32" s="125"/>
      <c r="AP32" s="66">
        <v>8700</v>
      </c>
      <c r="AQ32" s="69"/>
      <c r="AR32" s="128"/>
      <c r="AT32" s="107">
        <v>8700</v>
      </c>
      <c r="AU32" s="108"/>
      <c r="AV32" s="131"/>
    </row>
    <row r="33" spans="2:48" x14ac:dyDescent="0.2">
      <c r="B33" s="1"/>
      <c r="C33" s="45" t="s">
        <v>35</v>
      </c>
      <c r="D33" s="46">
        <v>99</v>
      </c>
      <c r="E33" s="6"/>
      <c r="F33" s="63"/>
      <c r="G33" s="61" t="s">
        <v>50</v>
      </c>
      <c r="H33" s="62">
        <v>150</v>
      </c>
      <c r="J33" s="79"/>
      <c r="K33" s="80" t="s">
        <v>35</v>
      </c>
      <c r="L33" s="81">
        <v>153</v>
      </c>
      <c r="N33" s="91"/>
      <c r="O33" s="92"/>
      <c r="P33" s="126"/>
      <c r="R33" s="100"/>
      <c r="S33" s="101"/>
      <c r="T33" s="102"/>
      <c r="V33" s="110"/>
      <c r="W33" s="111"/>
      <c r="X33" s="112"/>
      <c r="Z33" s="63"/>
      <c r="AA33" s="67"/>
      <c r="AB33" s="129"/>
      <c r="AD33" s="119"/>
      <c r="AE33" s="120"/>
      <c r="AF33" s="135"/>
      <c r="AH33" s="79"/>
      <c r="AI33" s="80"/>
      <c r="AJ33" s="123"/>
      <c r="AL33" s="91"/>
      <c r="AM33" s="92"/>
      <c r="AN33" s="126"/>
      <c r="AP33" s="63"/>
      <c r="AQ33" s="67"/>
      <c r="AR33" s="129"/>
      <c r="AT33" s="110"/>
      <c r="AU33" s="111"/>
      <c r="AV33" s="132"/>
    </row>
    <row r="34" spans="2:48" x14ac:dyDescent="0.2">
      <c r="B34" s="47">
        <v>9000</v>
      </c>
      <c r="C34" s="49"/>
      <c r="D34" s="50"/>
      <c r="F34" s="57">
        <v>9000</v>
      </c>
      <c r="G34" s="58"/>
      <c r="H34" s="65"/>
      <c r="I34" s="5"/>
      <c r="J34" s="84">
        <v>9000</v>
      </c>
      <c r="K34" s="77"/>
      <c r="L34" s="83"/>
      <c r="N34" s="93">
        <v>9000</v>
      </c>
      <c r="O34" s="90"/>
      <c r="P34" s="125"/>
      <c r="R34" s="103">
        <v>9000</v>
      </c>
      <c r="S34" s="98"/>
      <c r="T34" s="99"/>
      <c r="V34" s="113">
        <v>9000</v>
      </c>
      <c r="W34" s="108"/>
      <c r="X34" s="109"/>
      <c r="Z34" s="57">
        <v>9000</v>
      </c>
      <c r="AA34" s="69"/>
      <c r="AB34" s="128"/>
      <c r="AD34" s="121">
        <v>9000</v>
      </c>
      <c r="AE34" s="118"/>
      <c r="AF34" s="134"/>
      <c r="AH34" s="84">
        <v>9000</v>
      </c>
      <c r="AI34" s="77"/>
      <c r="AJ34" s="122"/>
      <c r="AL34" s="93">
        <v>9000</v>
      </c>
      <c r="AM34" s="90"/>
      <c r="AN34" s="125"/>
      <c r="AP34" s="57">
        <v>9000</v>
      </c>
      <c r="AQ34" s="69"/>
      <c r="AR34" s="128"/>
      <c r="AT34" s="113">
        <v>9000</v>
      </c>
      <c r="AU34" s="108"/>
      <c r="AV34" s="131"/>
    </row>
    <row r="35" spans="2:48" x14ac:dyDescent="0.2">
      <c r="B35" s="1"/>
      <c r="C35" s="45" t="s">
        <v>36</v>
      </c>
      <c r="D35" s="46">
        <v>1100</v>
      </c>
      <c r="E35" s="6"/>
      <c r="F35" s="63"/>
      <c r="G35" s="61" t="s">
        <v>51</v>
      </c>
      <c r="H35" s="62">
        <v>932</v>
      </c>
      <c r="J35" s="79"/>
      <c r="K35" s="80"/>
      <c r="L35" s="82"/>
      <c r="N35" s="91"/>
      <c r="O35" s="92"/>
      <c r="P35" s="126"/>
      <c r="R35" s="100"/>
      <c r="S35" s="101"/>
      <c r="T35" s="102"/>
      <c r="V35" s="110"/>
      <c r="W35" s="111"/>
      <c r="X35" s="112"/>
      <c r="Z35" s="63"/>
      <c r="AA35" s="67"/>
      <c r="AB35" s="129"/>
      <c r="AD35" s="119"/>
      <c r="AE35" s="120"/>
      <c r="AF35" s="135"/>
      <c r="AH35" s="79"/>
      <c r="AI35" s="80"/>
      <c r="AJ35" s="123"/>
      <c r="AL35" s="91"/>
      <c r="AM35" s="92"/>
      <c r="AN35" s="126"/>
      <c r="AP35" s="63"/>
      <c r="AQ35" s="67"/>
      <c r="AR35" s="129"/>
      <c r="AT35" s="110"/>
      <c r="AU35" s="111"/>
      <c r="AV35" s="132"/>
    </row>
    <row r="36" spans="2:48" x14ac:dyDescent="0.2">
      <c r="B36" s="47">
        <v>9900</v>
      </c>
      <c r="C36" s="49"/>
      <c r="D36" s="50"/>
      <c r="F36" s="57">
        <v>9900</v>
      </c>
      <c r="G36" s="58"/>
      <c r="H36" s="65"/>
      <c r="J36" s="76">
        <v>9900</v>
      </c>
      <c r="K36" s="77"/>
      <c r="L36" s="83"/>
      <c r="N36" s="89">
        <v>9900</v>
      </c>
      <c r="O36" s="90"/>
      <c r="P36" s="125"/>
      <c r="R36" s="97">
        <v>9900</v>
      </c>
      <c r="S36" s="98"/>
      <c r="T36" s="99"/>
      <c r="V36" s="107">
        <v>9900</v>
      </c>
      <c r="W36" s="108"/>
      <c r="X36" s="109"/>
      <c r="Z36" s="66">
        <v>9900</v>
      </c>
      <c r="AA36" s="69"/>
      <c r="AB36" s="128"/>
      <c r="AD36" s="117">
        <v>9900</v>
      </c>
      <c r="AE36" s="118"/>
      <c r="AF36" s="134"/>
      <c r="AH36" s="76">
        <v>9900</v>
      </c>
      <c r="AI36" s="77"/>
      <c r="AJ36" s="122"/>
      <c r="AL36" s="89">
        <v>9900</v>
      </c>
      <c r="AM36" s="90"/>
      <c r="AN36" s="125"/>
      <c r="AP36" s="66">
        <v>9900</v>
      </c>
      <c r="AQ36" s="69"/>
      <c r="AR36" s="128"/>
      <c r="AT36" s="107">
        <v>9900</v>
      </c>
      <c r="AU36" s="108"/>
      <c r="AV36" s="131"/>
    </row>
    <row r="37" spans="2:48" x14ac:dyDescent="0.2">
      <c r="B37" s="2"/>
      <c r="C37" s="52" t="s">
        <v>37</v>
      </c>
      <c r="D37" s="53">
        <v>950</v>
      </c>
      <c r="E37" s="6"/>
      <c r="F37" s="16"/>
      <c r="G37" s="71" t="s">
        <v>52</v>
      </c>
      <c r="H37" s="72">
        <v>223</v>
      </c>
      <c r="J37" s="21"/>
      <c r="K37" s="22" t="s">
        <v>60</v>
      </c>
      <c r="L37" s="85">
        <v>375</v>
      </c>
      <c r="N37" s="24"/>
      <c r="O37" s="25"/>
      <c r="P37" s="127"/>
      <c r="R37" s="26"/>
      <c r="S37" s="27"/>
      <c r="T37" s="28"/>
      <c r="V37" s="29"/>
      <c r="W37" s="30"/>
      <c r="X37" s="31"/>
      <c r="Z37" s="16"/>
      <c r="AA37" s="17"/>
      <c r="AB37" s="130"/>
      <c r="AD37" s="14"/>
      <c r="AE37" s="15"/>
      <c r="AF37" s="136"/>
      <c r="AH37" s="21"/>
      <c r="AI37" s="22"/>
      <c r="AJ37" s="124"/>
      <c r="AL37" s="24"/>
      <c r="AM37" s="25"/>
      <c r="AN37" s="127"/>
      <c r="AP37" s="16"/>
      <c r="AQ37" s="17"/>
      <c r="AR37" s="130"/>
      <c r="AT37" s="29"/>
      <c r="AU37" s="30"/>
      <c r="AV37" s="133"/>
    </row>
  </sheetData>
  <phoneticPr fontId="4" type="noConversion"/>
  <dataValidations count="2">
    <dataValidation type="list" allowBlank="1" showInputMessage="1" showErrorMessage="1" sqref="C1:C16 C27:C37" xr:uid="{CFF28E46-319F-46B5-A0B0-1791E2C72750}">
      <formula1>$C$3:$C$38</formula1>
    </dataValidation>
    <dataValidation type="list" allowBlank="1" showInputMessage="1" showErrorMessage="1" sqref="H17:H18" xr:uid="{57749B84-0C5A-4756-976B-2192BE80BB1C}">
      <formula1>$C$2:$C$27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2D053-7971-8042-B0BD-5935DCA4859A}">
  <dimension ref="A1:L53"/>
  <sheetViews>
    <sheetView tabSelected="1" workbookViewId="0">
      <selection activeCell="F1" sqref="F1"/>
    </sheetView>
  </sheetViews>
  <sheetFormatPr baseColWidth="10" defaultRowHeight="15" x14ac:dyDescent="0.2"/>
  <cols>
    <col min="3" max="3" width="16.33203125" customWidth="1"/>
    <col min="4" max="4" width="22.1640625" bestFit="1" customWidth="1"/>
    <col min="5" max="5" width="11.1640625" style="146" bestFit="1" customWidth="1"/>
    <col min="8" max="8" width="27.83203125" bestFit="1" customWidth="1"/>
    <col min="9" max="12" width="13.6640625" customWidth="1"/>
  </cols>
  <sheetData>
    <row r="1" spans="1:12" x14ac:dyDescent="0.2">
      <c r="A1" t="s">
        <v>102</v>
      </c>
      <c r="B1" t="s">
        <v>111</v>
      </c>
      <c r="C1" t="s">
        <v>2</v>
      </c>
      <c r="D1" t="s">
        <v>83</v>
      </c>
      <c r="E1" s="146" t="s">
        <v>103</v>
      </c>
      <c r="H1" s="148" t="s">
        <v>110</v>
      </c>
      <c r="I1" s="148" t="s">
        <v>109</v>
      </c>
    </row>
    <row r="2" spans="1:12" x14ac:dyDescent="0.2">
      <c r="A2" s="145">
        <v>44408</v>
      </c>
      <c r="B2" s="145" t="str">
        <f>LEFT(Expenses[[#This Row],[Sub-Object Code]],2)</f>
        <v>56</v>
      </c>
      <c r="C2">
        <v>5611</v>
      </c>
      <c r="D2" s="143" t="s">
        <v>21</v>
      </c>
      <c r="E2" s="147">
        <v>4300</v>
      </c>
      <c r="H2" s="148" t="s">
        <v>104</v>
      </c>
      <c r="I2" s="152" t="s">
        <v>106</v>
      </c>
      <c r="J2" s="152" t="s">
        <v>107</v>
      </c>
      <c r="K2" s="152" t="s">
        <v>108</v>
      </c>
      <c r="L2" s="152" t="s">
        <v>105</v>
      </c>
    </row>
    <row r="3" spans="1:12" x14ac:dyDescent="0.2">
      <c r="A3" s="145">
        <v>44408</v>
      </c>
      <c r="B3" s="145" t="str">
        <f>LEFT(Expenses[[#This Row],[Sub-Object Code]],2)</f>
        <v>56</v>
      </c>
      <c r="C3">
        <v>5612</v>
      </c>
      <c r="D3" s="143" t="s">
        <v>22</v>
      </c>
      <c r="E3" s="147">
        <v>8000</v>
      </c>
      <c r="H3" s="149" t="s">
        <v>112</v>
      </c>
      <c r="I3" s="151">
        <v>16300</v>
      </c>
      <c r="J3" s="151">
        <v>32300</v>
      </c>
      <c r="K3" s="151">
        <v>25093</v>
      </c>
      <c r="L3" s="151">
        <v>73693</v>
      </c>
    </row>
    <row r="4" spans="1:12" x14ac:dyDescent="0.2">
      <c r="A4" s="145">
        <v>44408</v>
      </c>
      <c r="B4" s="145" t="str">
        <f>LEFT(Expenses[[#This Row],[Sub-Object Code]],2)</f>
        <v>56</v>
      </c>
      <c r="C4">
        <v>5613</v>
      </c>
      <c r="D4" s="143" t="s">
        <v>8</v>
      </c>
      <c r="E4" s="147">
        <v>4000</v>
      </c>
      <c r="H4" s="150" t="s">
        <v>8</v>
      </c>
      <c r="I4" s="151">
        <v>4000</v>
      </c>
      <c r="J4" s="151">
        <v>8000</v>
      </c>
      <c r="K4" s="151">
        <v>6000</v>
      </c>
      <c r="L4" s="151">
        <v>18000</v>
      </c>
    </row>
    <row r="5" spans="1:12" x14ac:dyDescent="0.2">
      <c r="A5" s="145">
        <v>44408</v>
      </c>
      <c r="B5" s="145" t="str">
        <f>LEFT(Expenses[[#This Row],[Sub-Object Code]],2)</f>
        <v>62</v>
      </c>
      <c r="C5">
        <v>6201</v>
      </c>
      <c r="D5" s="143" t="s">
        <v>23</v>
      </c>
      <c r="E5" s="147">
        <v>968</v>
      </c>
      <c r="H5" s="150" t="s">
        <v>21</v>
      </c>
      <c r="I5" s="151">
        <v>4300</v>
      </c>
      <c r="J5" s="151">
        <v>9300</v>
      </c>
      <c r="K5" s="151">
        <v>6300</v>
      </c>
      <c r="L5" s="151">
        <v>19900</v>
      </c>
    </row>
    <row r="6" spans="1:12" x14ac:dyDescent="0.2">
      <c r="A6" s="145">
        <v>44408</v>
      </c>
      <c r="B6" s="145" t="str">
        <f>LEFT(Expenses[[#This Row],[Sub-Object Code]],2)</f>
        <v>62</v>
      </c>
      <c r="C6">
        <v>6201</v>
      </c>
      <c r="D6" s="143" t="s">
        <v>24</v>
      </c>
      <c r="E6" s="147">
        <v>400</v>
      </c>
      <c r="H6" s="150" t="s">
        <v>22</v>
      </c>
      <c r="I6" s="151">
        <v>8000</v>
      </c>
      <c r="J6" s="151">
        <v>15000</v>
      </c>
      <c r="K6" s="151">
        <v>12793</v>
      </c>
      <c r="L6" s="151">
        <v>35793</v>
      </c>
    </row>
    <row r="7" spans="1:12" x14ac:dyDescent="0.2">
      <c r="A7" s="145">
        <v>44408</v>
      </c>
      <c r="B7" s="145" t="str">
        <f>LEFT(Expenses[[#This Row],[Sub-Object Code]],2)</f>
        <v>62</v>
      </c>
      <c r="C7">
        <v>6201</v>
      </c>
      <c r="D7" s="143" t="s">
        <v>25</v>
      </c>
      <c r="E7" s="147">
        <v>800</v>
      </c>
      <c r="H7" s="149" t="s">
        <v>113</v>
      </c>
      <c r="I7" s="151">
        <v>4929</v>
      </c>
      <c r="J7" s="151">
        <v>3176</v>
      </c>
      <c r="K7" s="151">
        <v>2348</v>
      </c>
      <c r="L7" s="151">
        <v>10453</v>
      </c>
    </row>
    <row r="8" spans="1:12" x14ac:dyDescent="0.2">
      <c r="A8" s="145">
        <v>44408</v>
      </c>
      <c r="B8" s="145" t="str">
        <f>LEFT(Expenses[[#This Row],[Sub-Object Code]],2)</f>
        <v>62</v>
      </c>
      <c r="C8">
        <v>6201</v>
      </c>
      <c r="D8" s="143" t="s">
        <v>26</v>
      </c>
      <c r="E8" s="147">
        <v>230</v>
      </c>
      <c r="H8" s="150" t="s">
        <v>43</v>
      </c>
      <c r="I8" s="151"/>
      <c r="J8" s="151">
        <v>150</v>
      </c>
      <c r="K8" s="151">
        <v>232</v>
      </c>
      <c r="L8" s="151">
        <v>382</v>
      </c>
    </row>
    <row r="9" spans="1:12" x14ac:dyDescent="0.2">
      <c r="A9" s="145">
        <v>44408</v>
      </c>
      <c r="B9" s="145" t="str">
        <f>LEFT(Expenses[[#This Row],[Sub-Object Code]],2)</f>
        <v>62</v>
      </c>
      <c r="C9">
        <v>6201</v>
      </c>
      <c r="D9" s="143" t="s">
        <v>27</v>
      </c>
      <c r="E9" s="147">
        <v>259</v>
      </c>
      <c r="H9" s="150" t="s">
        <v>55</v>
      </c>
      <c r="I9" s="151"/>
      <c r="J9" s="151"/>
      <c r="K9" s="151">
        <v>123</v>
      </c>
      <c r="L9" s="151">
        <v>123</v>
      </c>
    </row>
    <row r="10" spans="1:12" x14ac:dyDescent="0.2">
      <c r="A10" s="145">
        <v>44408</v>
      </c>
      <c r="B10" s="145" t="str">
        <f>LEFT(Expenses[[#This Row],[Sub-Object Code]],2)</f>
        <v>62</v>
      </c>
      <c r="C10">
        <v>6201</v>
      </c>
      <c r="D10" s="143" t="s">
        <v>28</v>
      </c>
      <c r="E10" s="147">
        <v>1099</v>
      </c>
      <c r="H10" s="150" t="s">
        <v>29</v>
      </c>
      <c r="I10" s="151">
        <v>465</v>
      </c>
      <c r="J10" s="151"/>
      <c r="K10" s="151"/>
      <c r="L10" s="151">
        <v>465</v>
      </c>
    </row>
    <row r="11" spans="1:12" x14ac:dyDescent="0.2">
      <c r="A11" s="145">
        <v>44408</v>
      </c>
      <c r="B11" s="145" t="str">
        <f>LEFT(Expenses[[#This Row],[Sub-Object Code]],2)</f>
        <v>62</v>
      </c>
      <c r="C11">
        <v>6202</v>
      </c>
      <c r="D11" s="144" t="s">
        <v>29</v>
      </c>
      <c r="E11" s="147">
        <v>465</v>
      </c>
      <c r="H11" s="150" t="s">
        <v>54</v>
      </c>
      <c r="I11" s="151"/>
      <c r="J11" s="151"/>
      <c r="K11" s="151">
        <v>923</v>
      </c>
      <c r="L11" s="151">
        <v>923</v>
      </c>
    </row>
    <row r="12" spans="1:12" x14ac:dyDescent="0.2">
      <c r="A12" s="145">
        <v>44408</v>
      </c>
      <c r="B12" s="145" t="str">
        <f>LEFT(Expenses[[#This Row],[Sub-Object Code]],2)</f>
        <v>62</v>
      </c>
      <c r="C12">
        <v>6202</v>
      </c>
      <c r="D12" s="143" t="s">
        <v>30</v>
      </c>
      <c r="E12" s="147">
        <v>273</v>
      </c>
      <c r="H12" s="150" t="s">
        <v>23</v>
      </c>
      <c r="I12" s="151">
        <v>968</v>
      </c>
      <c r="J12" s="151"/>
      <c r="K12" s="151"/>
      <c r="L12" s="151">
        <v>968</v>
      </c>
    </row>
    <row r="13" spans="1:12" x14ac:dyDescent="0.2">
      <c r="A13" s="145">
        <v>44408</v>
      </c>
      <c r="B13" s="145" t="str">
        <f>LEFT(Expenses[[#This Row],[Sub-Object Code]],2)</f>
        <v>62</v>
      </c>
      <c r="C13">
        <v>6202</v>
      </c>
      <c r="D13" s="143" t="s">
        <v>31</v>
      </c>
      <c r="E13" s="147">
        <v>435</v>
      </c>
      <c r="H13" s="150" t="s">
        <v>26</v>
      </c>
      <c r="I13" s="151">
        <v>230</v>
      </c>
      <c r="J13" s="151"/>
      <c r="K13" s="151"/>
      <c r="L13" s="151">
        <v>230</v>
      </c>
    </row>
    <row r="14" spans="1:12" x14ac:dyDescent="0.2">
      <c r="A14" s="145">
        <v>44408</v>
      </c>
      <c r="B14" s="145" t="str">
        <f>LEFT(Expenses[[#This Row],[Sub-Object Code]],2)</f>
        <v>80</v>
      </c>
      <c r="C14">
        <v>8000</v>
      </c>
      <c r="D14" s="143" t="s">
        <v>32</v>
      </c>
      <c r="E14" s="147">
        <v>333</v>
      </c>
      <c r="H14" s="150" t="s">
        <v>31</v>
      </c>
      <c r="I14" s="151">
        <v>435</v>
      </c>
      <c r="J14" s="151"/>
      <c r="K14" s="151"/>
      <c r="L14" s="151">
        <v>435</v>
      </c>
    </row>
    <row r="15" spans="1:12" x14ac:dyDescent="0.2">
      <c r="A15" s="145">
        <v>44408</v>
      </c>
      <c r="B15" s="145" t="str">
        <f>LEFT(Expenses[[#This Row],[Sub-Object Code]],2)</f>
        <v>80</v>
      </c>
      <c r="C15">
        <v>8000</v>
      </c>
      <c r="D15" s="143" t="s">
        <v>33</v>
      </c>
      <c r="E15" s="147">
        <v>205</v>
      </c>
      <c r="H15" s="150" t="s">
        <v>44</v>
      </c>
      <c r="I15" s="151"/>
      <c r="J15" s="151">
        <v>99</v>
      </c>
      <c r="K15" s="151"/>
      <c r="L15" s="151">
        <v>99</v>
      </c>
    </row>
    <row r="16" spans="1:12" x14ac:dyDescent="0.2">
      <c r="A16" s="145">
        <v>44408</v>
      </c>
      <c r="B16" s="145" t="str">
        <f>LEFT(Expenses[[#This Row],[Sub-Object Code]],2)</f>
        <v>80</v>
      </c>
      <c r="C16">
        <v>8000</v>
      </c>
      <c r="D16" s="143" t="s">
        <v>34</v>
      </c>
      <c r="E16" s="147">
        <v>4900</v>
      </c>
      <c r="H16" s="150" t="s">
        <v>39</v>
      </c>
      <c r="I16" s="151"/>
      <c r="J16" s="151">
        <v>1500</v>
      </c>
      <c r="K16" s="151"/>
      <c r="L16" s="151">
        <v>1500</v>
      </c>
    </row>
    <row r="17" spans="1:12" x14ac:dyDescent="0.2">
      <c r="A17" s="145">
        <v>44408</v>
      </c>
      <c r="B17" s="145" t="str">
        <f>LEFT(Expenses[[#This Row],[Sub-Object Code]],2)</f>
        <v>87</v>
      </c>
      <c r="C17">
        <v>8700</v>
      </c>
      <c r="D17" s="143" t="s">
        <v>35</v>
      </c>
      <c r="E17" s="147">
        <v>99</v>
      </c>
      <c r="H17" s="150" t="s">
        <v>40</v>
      </c>
      <c r="I17" s="151"/>
      <c r="J17" s="151">
        <v>600</v>
      </c>
      <c r="K17" s="151"/>
      <c r="L17" s="151">
        <v>600</v>
      </c>
    </row>
    <row r="18" spans="1:12" x14ac:dyDescent="0.2">
      <c r="A18" s="145">
        <v>44408</v>
      </c>
      <c r="B18" s="145" t="str">
        <f>LEFT(Expenses[[#This Row],[Sub-Object Code]],2)</f>
        <v>90</v>
      </c>
      <c r="C18">
        <v>9000</v>
      </c>
      <c r="D18" s="143" t="s">
        <v>36</v>
      </c>
      <c r="E18" s="147">
        <v>1100</v>
      </c>
      <c r="H18" s="150" t="s">
        <v>30</v>
      </c>
      <c r="I18" s="151">
        <v>273</v>
      </c>
      <c r="J18" s="151"/>
      <c r="K18" s="151">
        <v>75</v>
      </c>
      <c r="L18" s="151">
        <v>348</v>
      </c>
    </row>
    <row r="19" spans="1:12" x14ac:dyDescent="0.2">
      <c r="A19" s="145">
        <v>44408</v>
      </c>
      <c r="B19" s="145" t="str">
        <f>LEFT(Expenses[[#This Row],[Sub-Object Code]],2)</f>
        <v>99</v>
      </c>
      <c r="C19">
        <v>9900</v>
      </c>
      <c r="D19" s="143" t="s">
        <v>37</v>
      </c>
      <c r="E19" s="147">
        <v>950</v>
      </c>
      <c r="H19" s="150" t="s">
        <v>24</v>
      </c>
      <c r="I19" s="151">
        <v>400</v>
      </c>
      <c r="J19" s="151"/>
      <c r="K19" s="151"/>
      <c r="L19" s="151">
        <v>400</v>
      </c>
    </row>
    <row r="20" spans="1:12" x14ac:dyDescent="0.2">
      <c r="A20" s="142">
        <v>44439</v>
      </c>
      <c r="B20" s="142" t="str">
        <f>LEFT(Expenses[[#This Row],[Sub-Object Code]],2)</f>
        <v>56</v>
      </c>
      <c r="C20">
        <v>5611</v>
      </c>
      <c r="D20" t="s">
        <v>21</v>
      </c>
      <c r="E20" s="146">
        <v>9300</v>
      </c>
      <c r="H20" s="150" t="s">
        <v>25</v>
      </c>
      <c r="I20" s="151">
        <v>800</v>
      </c>
      <c r="J20" s="151"/>
      <c r="K20" s="151"/>
      <c r="L20" s="151">
        <v>800</v>
      </c>
    </row>
    <row r="21" spans="1:12" x14ac:dyDescent="0.2">
      <c r="A21" s="142">
        <v>44439</v>
      </c>
      <c r="B21" s="142" t="str">
        <f>LEFT(Expenses[[#This Row],[Sub-Object Code]],2)</f>
        <v>56</v>
      </c>
      <c r="C21">
        <v>5612</v>
      </c>
      <c r="D21" t="s">
        <v>22</v>
      </c>
      <c r="E21" s="146">
        <v>15000</v>
      </c>
      <c r="H21" s="150" t="s">
        <v>41</v>
      </c>
      <c r="I21" s="151"/>
      <c r="J21" s="151">
        <v>327</v>
      </c>
      <c r="K21" s="151"/>
      <c r="L21" s="151">
        <v>327</v>
      </c>
    </row>
    <row r="22" spans="1:12" x14ac:dyDescent="0.2">
      <c r="A22" s="142">
        <v>44439</v>
      </c>
      <c r="B22" s="142" t="str">
        <f>LEFT(Expenses[[#This Row],[Sub-Object Code]],2)</f>
        <v>56</v>
      </c>
      <c r="C22">
        <v>5613</v>
      </c>
      <c r="D22" t="s">
        <v>8</v>
      </c>
      <c r="E22" s="146">
        <v>8000</v>
      </c>
      <c r="H22" s="150" t="s">
        <v>28</v>
      </c>
      <c r="I22" s="151">
        <v>1099</v>
      </c>
      <c r="J22" s="151"/>
      <c r="K22" s="151"/>
      <c r="L22" s="151">
        <v>1099</v>
      </c>
    </row>
    <row r="23" spans="1:12" x14ac:dyDescent="0.2">
      <c r="A23" s="142">
        <v>44439</v>
      </c>
      <c r="B23" s="142" t="str">
        <f>LEFT(Expenses[[#This Row],[Sub-Object Code]],2)</f>
        <v>62</v>
      </c>
      <c r="C23">
        <v>6201</v>
      </c>
      <c r="D23" t="s">
        <v>39</v>
      </c>
      <c r="E23" s="146">
        <v>1500</v>
      </c>
      <c r="H23" s="150" t="s">
        <v>56</v>
      </c>
      <c r="I23" s="151"/>
      <c r="J23" s="151"/>
      <c r="K23" s="151">
        <v>327</v>
      </c>
      <c r="L23" s="151">
        <v>327</v>
      </c>
    </row>
    <row r="24" spans="1:12" x14ac:dyDescent="0.2">
      <c r="A24" s="142">
        <v>44439</v>
      </c>
      <c r="B24" s="142" t="str">
        <f>LEFT(Expenses[[#This Row],[Sub-Object Code]],2)</f>
        <v>62</v>
      </c>
      <c r="C24">
        <v>6201</v>
      </c>
      <c r="D24" t="s">
        <v>40</v>
      </c>
      <c r="E24" s="146">
        <v>600</v>
      </c>
      <c r="H24" s="150" t="s">
        <v>27</v>
      </c>
      <c r="I24" s="151">
        <v>259</v>
      </c>
      <c r="J24" s="151"/>
      <c r="K24" s="151"/>
      <c r="L24" s="151">
        <v>259</v>
      </c>
    </row>
    <row r="25" spans="1:12" x14ac:dyDescent="0.2">
      <c r="A25" s="142">
        <v>44439</v>
      </c>
      <c r="B25" s="142" t="str">
        <f>LEFT(Expenses[[#This Row],[Sub-Object Code]],2)</f>
        <v>62</v>
      </c>
      <c r="C25">
        <v>6202</v>
      </c>
      <c r="D25" t="s">
        <v>41</v>
      </c>
      <c r="E25" s="146">
        <v>327</v>
      </c>
      <c r="H25" s="150" t="s">
        <v>57</v>
      </c>
      <c r="I25" s="151"/>
      <c r="J25" s="151"/>
      <c r="K25" s="151">
        <v>272</v>
      </c>
      <c r="L25" s="151">
        <v>272</v>
      </c>
    </row>
    <row r="26" spans="1:12" x14ac:dyDescent="0.2">
      <c r="A26" s="142">
        <v>44439</v>
      </c>
      <c r="B26" s="142" t="str">
        <f>LEFT(Expenses[[#This Row],[Sub-Object Code]],2)</f>
        <v>62</v>
      </c>
      <c r="C26">
        <v>6202</v>
      </c>
      <c r="D26" t="s">
        <v>42</v>
      </c>
      <c r="E26" s="146">
        <v>500</v>
      </c>
      <c r="H26" s="150" t="s">
        <v>42</v>
      </c>
      <c r="I26" s="151"/>
      <c r="J26" s="151">
        <v>500</v>
      </c>
      <c r="K26" s="151"/>
      <c r="L26" s="151">
        <v>500</v>
      </c>
    </row>
    <row r="27" spans="1:12" x14ac:dyDescent="0.2">
      <c r="A27" s="142">
        <v>44439</v>
      </c>
      <c r="B27" s="142" t="str">
        <f>LEFT(Expenses[[#This Row],[Sub-Object Code]],2)</f>
        <v>62</v>
      </c>
      <c r="C27">
        <v>6202</v>
      </c>
      <c r="D27" t="s">
        <v>43</v>
      </c>
      <c r="E27" s="146">
        <v>150</v>
      </c>
      <c r="H27" s="150" t="s">
        <v>58</v>
      </c>
      <c r="I27" s="151"/>
      <c r="J27" s="151"/>
      <c r="K27" s="151">
        <v>396</v>
      </c>
      <c r="L27" s="151">
        <v>396</v>
      </c>
    </row>
    <row r="28" spans="1:12" x14ac:dyDescent="0.2">
      <c r="A28" s="142">
        <v>44439</v>
      </c>
      <c r="B28" s="142" t="str">
        <f>LEFT(Expenses[[#This Row],[Sub-Object Code]],2)</f>
        <v>62</v>
      </c>
      <c r="C28">
        <v>6202</v>
      </c>
      <c r="D28" t="s">
        <v>44</v>
      </c>
      <c r="E28" s="146">
        <v>99</v>
      </c>
      <c r="H28" s="149" t="s">
        <v>114</v>
      </c>
      <c r="I28" s="151"/>
      <c r="J28" s="151">
        <v>48000</v>
      </c>
      <c r="K28" s="151">
        <v>39000</v>
      </c>
      <c r="L28" s="151">
        <v>87000</v>
      </c>
    </row>
    <row r="29" spans="1:12" x14ac:dyDescent="0.2">
      <c r="A29" s="142">
        <v>44439</v>
      </c>
      <c r="B29" s="142" t="str">
        <f>LEFT(Expenses[[#This Row],[Sub-Object Code]],2)</f>
        <v>63</v>
      </c>
      <c r="C29">
        <v>6300</v>
      </c>
      <c r="D29" t="s">
        <v>45</v>
      </c>
      <c r="E29" s="146">
        <v>33000</v>
      </c>
      <c r="H29" s="150" t="s">
        <v>59</v>
      </c>
      <c r="I29" s="151"/>
      <c r="J29" s="151"/>
      <c r="K29" s="151">
        <v>39000</v>
      </c>
      <c r="L29" s="151">
        <v>39000</v>
      </c>
    </row>
    <row r="30" spans="1:12" x14ac:dyDescent="0.2">
      <c r="A30" s="142">
        <v>44439</v>
      </c>
      <c r="B30" s="142" t="str">
        <f>LEFT(Expenses[[#This Row],[Sub-Object Code]],2)</f>
        <v>63</v>
      </c>
      <c r="C30">
        <v>6300</v>
      </c>
      <c r="D30" t="s">
        <v>46</v>
      </c>
      <c r="E30" s="146">
        <v>15000</v>
      </c>
      <c r="H30" s="150" t="s">
        <v>45</v>
      </c>
      <c r="I30" s="151"/>
      <c r="J30" s="151">
        <v>33000</v>
      </c>
      <c r="K30" s="151"/>
      <c r="L30" s="151">
        <v>33000</v>
      </c>
    </row>
    <row r="31" spans="1:12" x14ac:dyDescent="0.2">
      <c r="A31" s="142">
        <v>44439</v>
      </c>
      <c r="B31" s="142" t="str">
        <f>LEFT(Expenses[[#This Row],[Sub-Object Code]],2)</f>
        <v>64</v>
      </c>
      <c r="C31">
        <v>6400</v>
      </c>
      <c r="D31" t="s">
        <v>47</v>
      </c>
      <c r="E31" s="146">
        <v>2250</v>
      </c>
      <c r="H31" s="150" t="s">
        <v>46</v>
      </c>
      <c r="I31" s="151"/>
      <c r="J31" s="151">
        <v>15000</v>
      </c>
      <c r="K31" s="151"/>
      <c r="L31" s="151">
        <v>15000</v>
      </c>
    </row>
    <row r="32" spans="1:12" x14ac:dyDescent="0.2">
      <c r="A32" s="142">
        <v>44439</v>
      </c>
      <c r="B32" s="142" t="str">
        <f>LEFT(Expenses[[#This Row],[Sub-Object Code]],2)</f>
        <v>72</v>
      </c>
      <c r="C32">
        <v>7200</v>
      </c>
      <c r="D32" t="s">
        <v>48</v>
      </c>
      <c r="E32" s="146">
        <v>172</v>
      </c>
      <c r="H32" s="149" t="s">
        <v>115</v>
      </c>
      <c r="I32" s="151"/>
      <c r="J32" s="151">
        <v>2250</v>
      </c>
      <c r="K32" s="151">
        <v>357</v>
      </c>
      <c r="L32" s="151">
        <v>2607</v>
      </c>
    </row>
    <row r="33" spans="1:12" x14ac:dyDescent="0.2">
      <c r="A33" s="142">
        <v>44439</v>
      </c>
      <c r="B33" s="142" t="str">
        <f>LEFT(Expenses[[#This Row],[Sub-Object Code]],2)</f>
        <v>72</v>
      </c>
      <c r="C33">
        <v>7200</v>
      </c>
      <c r="D33" t="s">
        <v>49</v>
      </c>
      <c r="E33" s="146">
        <v>373</v>
      </c>
      <c r="H33" s="150" t="s">
        <v>47</v>
      </c>
      <c r="I33" s="151"/>
      <c r="J33" s="151">
        <v>2250</v>
      </c>
      <c r="K33" s="151"/>
      <c r="L33" s="151">
        <v>2250</v>
      </c>
    </row>
    <row r="34" spans="1:12" x14ac:dyDescent="0.2">
      <c r="A34" s="142">
        <v>44439</v>
      </c>
      <c r="B34" s="142" t="str">
        <f>LEFT(Expenses[[#This Row],[Sub-Object Code]],2)</f>
        <v>80</v>
      </c>
      <c r="C34">
        <v>8000</v>
      </c>
      <c r="D34" t="s">
        <v>32</v>
      </c>
      <c r="E34" s="146">
        <v>23</v>
      </c>
      <c r="H34" s="150" t="s">
        <v>63</v>
      </c>
      <c r="I34" s="151"/>
      <c r="J34" s="151"/>
      <c r="K34" s="151">
        <v>357</v>
      </c>
      <c r="L34" s="151">
        <v>357</v>
      </c>
    </row>
    <row r="35" spans="1:12" x14ac:dyDescent="0.2">
      <c r="A35" s="142">
        <v>44439</v>
      </c>
      <c r="B35" s="142" t="str">
        <f>LEFT(Expenses[[#This Row],[Sub-Object Code]],2)</f>
        <v>80</v>
      </c>
      <c r="C35">
        <v>8000</v>
      </c>
      <c r="D35" t="s">
        <v>33</v>
      </c>
      <c r="E35" s="146">
        <v>66</v>
      </c>
      <c r="H35" s="149" t="s">
        <v>116</v>
      </c>
      <c r="I35" s="151"/>
      <c r="J35" s="151">
        <v>545</v>
      </c>
      <c r="K35" s="151"/>
      <c r="L35" s="151">
        <v>545</v>
      </c>
    </row>
    <row r="36" spans="1:12" x14ac:dyDescent="0.2">
      <c r="A36" s="142">
        <v>44439</v>
      </c>
      <c r="B36" s="142" t="str">
        <f>LEFT(Expenses[[#This Row],[Sub-Object Code]],2)</f>
        <v>87</v>
      </c>
      <c r="C36">
        <v>8700</v>
      </c>
      <c r="D36" t="s">
        <v>50</v>
      </c>
      <c r="E36" s="146">
        <v>150</v>
      </c>
      <c r="H36" s="150" t="s">
        <v>48</v>
      </c>
      <c r="I36" s="151"/>
      <c r="J36" s="151">
        <v>172</v>
      </c>
      <c r="K36" s="151"/>
      <c r="L36" s="151">
        <v>172</v>
      </c>
    </row>
    <row r="37" spans="1:12" x14ac:dyDescent="0.2">
      <c r="A37" s="142">
        <v>44439</v>
      </c>
      <c r="B37" s="142" t="str">
        <f>LEFT(Expenses[[#This Row],[Sub-Object Code]],2)</f>
        <v>90</v>
      </c>
      <c r="C37">
        <v>9000</v>
      </c>
      <c r="D37" t="s">
        <v>51</v>
      </c>
      <c r="E37" s="146">
        <v>932</v>
      </c>
      <c r="H37" s="150" t="s">
        <v>49</v>
      </c>
      <c r="I37" s="151"/>
      <c r="J37" s="151">
        <v>373</v>
      </c>
      <c r="K37" s="151"/>
      <c r="L37" s="151">
        <v>373</v>
      </c>
    </row>
    <row r="38" spans="1:12" x14ac:dyDescent="0.2">
      <c r="A38" s="142">
        <v>44439</v>
      </c>
      <c r="B38" s="142" t="str">
        <f>LEFT(Expenses[[#This Row],[Sub-Object Code]],2)</f>
        <v>99</v>
      </c>
      <c r="C38">
        <v>9900</v>
      </c>
      <c r="D38" t="s">
        <v>52</v>
      </c>
      <c r="E38" s="146">
        <v>223</v>
      </c>
      <c r="H38" s="149" t="s">
        <v>117</v>
      </c>
      <c r="I38" s="151">
        <v>5438</v>
      </c>
      <c r="J38" s="151">
        <v>89</v>
      </c>
      <c r="K38" s="151">
        <v>163</v>
      </c>
      <c r="L38" s="151">
        <v>5690</v>
      </c>
    </row>
    <row r="39" spans="1:12" x14ac:dyDescent="0.2">
      <c r="A39" s="142">
        <v>44469</v>
      </c>
      <c r="B39" s="142" t="str">
        <f>LEFT(Expenses[[#This Row],[Sub-Object Code]],2)</f>
        <v>56</v>
      </c>
      <c r="C39">
        <v>5611</v>
      </c>
      <c r="D39" t="s">
        <v>21</v>
      </c>
      <c r="E39" s="146">
        <v>6300</v>
      </c>
      <c r="H39" s="150" t="s">
        <v>34</v>
      </c>
      <c r="I39" s="151">
        <v>4900</v>
      </c>
      <c r="J39" s="151"/>
      <c r="K39" s="151"/>
      <c r="L39" s="151">
        <v>4900</v>
      </c>
    </row>
    <row r="40" spans="1:12" x14ac:dyDescent="0.2">
      <c r="A40" s="142">
        <v>44469</v>
      </c>
      <c r="B40" s="142" t="str">
        <f>LEFT(Expenses[[#This Row],[Sub-Object Code]],2)</f>
        <v>56</v>
      </c>
      <c r="C40">
        <v>5612</v>
      </c>
      <c r="D40" t="s">
        <v>22</v>
      </c>
      <c r="E40" s="146">
        <v>12793</v>
      </c>
      <c r="H40" s="150" t="s">
        <v>33</v>
      </c>
      <c r="I40" s="151">
        <v>205</v>
      </c>
      <c r="J40" s="151">
        <v>66</v>
      </c>
      <c r="K40" s="151">
        <v>163</v>
      </c>
      <c r="L40" s="151">
        <v>434</v>
      </c>
    </row>
    <row r="41" spans="1:12" x14ac:dyDescent="0.2">
      <c r="A41" s="142">
        <v>44469</v>
      </c>
      <c r="B41" s="142" t="str">
        <f>LEFT(Expenses[[#This Row],[Sub-Object Code]],2)</f>
        <v>56</v>
      </c>
      <c r="C41">
        <v>5613</v>
      </c>
      <c r="D41" t="s">
        <v>8</v>
      </c>
      <c r="E41" s="146">
        <v>6000</v>
      </c>
      <c r="H41" s="150" t="s">
        <v>32</v>
      </c>
      <c r="I41" s="151">
        <v>333</v>
      </c>
      <c r="J41" s="151">
        <v>23</v>
      </c>
      <c r="K41" s="151"/>
      <c r="L41" s="151">
        <v>356</v>
      </c>
    </row>
    <row r="42" spans="1:12" x14ac:dyDescent="0.2">
      <c r="A42" s="142">
        <v>44469</v>
      </c>
      <c r="B42" s="142" t="str">
        <f>LEFT(Expenses[[#This Row],[Sub-Object Code]],2)</f>
        <v>62</v>
      </c>
      <c r="C42">
        <v>6201</v>
      </c>
      <c r="D42" t="s">
        <v>54</v>
      </c>
      <c r="E42" s="146">
        <v>923</v>
      </c>
      <c r="H42" s="149" t="s">
        <v>118</v>
      </c>
      <c r="I42" s="151">
        <v>99</v>
      </c>
      <c r="J42" s="151">
        <v>150</v>
      </c>
      <c r="K42" s="151">
        <v>153</v>
      </c>
      <c r="L42" s="151">
        <v>402</v>
      </c>
    </row>
    <row r="43" spans="1:12" x14ac:dyDescent="0.2">
      <c r="A43" s="142">
        <v>44469</v>
      </c>
      <c r="B43" s="142" t="str">
        <f>LEFT(Expenses[[#This Row],[Sub-Object Code]],2)</f>
        <v>62</v>
      </c>
      <c r="C43">
        <v>6201</v>
      </c>
      <c r="D43" t="s">
        <v>55</v>
      </c>
      <c r="E43" s="146">
        <v>123</v>
      </c>
      <c r="H43" s="150" t="s">
        <v>35</v>
      </c>
      <c r="I43" s="151">
        <v>99</v>
      </c>
      <c r="J43" s="151"/>
      <c r="K43" s="151">
        <v>153</v>
      </c>
      <c r="L43" s="151">
        <v>252</v>
      </c>
    </row>
    <row r="44" spans="1:12" x14ac:dyDescent="0.2">
      <c r="A44" s="142">
        <v>44469</v>
      </c>
      <c r="B44" s="142" t="str">
        <f>LEFT(Expenses[[#This Row],[Sub-Object Code]],2)</f>
        <v>62</v>
      </c>
      <c r="C44">
        <v>6202</v>
      </c>
      <c r="D44" t="s">
        <v>43</v>
      </c>
      <c r="E44" s="146">
        <v>232</v>
      </c>
      <c r="H44" s="150" t="s">
        <v>50</v>
      </c>
      <c r="I44" s="151"/>
      <c r="J44" s="151">
        <v>150</v>
      </c>
      <c r="K44" s="151"/>
      <c r="L44" s="151">
        <v>150</v>
      </c>
    </row>
    <row r="45" spans="1:12" x14ac:dyDescent="0.2">
      <c r="A45" s="142">
        <v>44469</v>
      </c>
      <c r="B45" s="142" t="str">
        <f>LEFT(Expenses[[#This Row],[Sub-Object Code]],2)</f>
        <v>62</v>
      </c>
      <c r="C45">
        <v>6202</v>
      </c>
      <c r="D45" t="s">
        <v>56</v>
      </c>
      <c r="E45" s="146">
        <v>327</v>
      </c>
      <c r="H45" s="149" t="s">
        <v>119</v>
      </c>
      <c r="I45" s="151">
        <v>1100</v>
      </c>
      <c r="J45" s="151">
        <v>932</v>
      </c>
      <c r="K45" s="151"/>
      <c r="L45" s="151">
        <v>2032</v>
      </c>
    </row>
    <row r="46" spans="1:12" x14ac:dyDescent="0.2">
      <c r="A46" s="142">
        <v>44469</v>
      </c>
      <c r="B46" s="142" t="str">
        <f>LEFT(Expenses[[#This Row],[Sub-Object Code]],2)</f>
        <v>62</v>
      </c>
      <c r="C46">
        <v>6202</v>
      </c>
      <c r="D46" t="s">
        <v>57</v>
      </c>
      <c r="E46" s="146">
        <v>272</v>
      </c>
      <c r="H46" s="150" t="s">
        <v>36</v>
      </c>
      <c r="I46" s="151">
        <v>1100</v>
      </c>
      <c r="J46" s="151"/>
      <c r="K46" s="151"/>
      <c r="L46" s="151">
        <v>1100</v>
      </c>
    </row>
    <row r="47" spans="1:12" x14ac:dyDescent="0.2">
      <c r="A47" s="142">
        <v>44469</v>
      </c>
      <c r="B47" s="142" t="str">
        <f>LEFT(Expenses[[#This Row],[Sub-Object Code]],2)</f>
        <v>62</v>
      </c>
      <c r="C47">
        <v>6202</v>
      </c>
      <c r="D47" t="s">
        <v>30</v>
      </c>
      <c r="E47" s="146">
        <v>75</v>
      </c>
      <c r="H47" s="150" t="s">
        <v>51</v>
      </c>
      <c r="I47" s="151"/>
      <c r="J47" s="151">
        <v>932</v>
      </c>
      <c r="K47" s="151"/>
      <c r="L47" s="151">
        <v>932</v>
      </c>
    </row>
    <row r="48" spans="1:12" x14ac:dyDescent="0.2">
      <c r="A48" s="142">
        <v>44469</v>
      </c>
      <c r="B48" s="142" t="str">
        <f>LEFT(Expenses[[#This Row],[Sub-Object Code]],2)</f>
        <v>62</v>
      </c>
      <c r="C48">
        <v>6202</v>
      </c>
      <c r="D48" t="s">
        <v>58</v>
      </c>
      <c r="E48" s="146">
        <v>396</v>
      </c>
      <c r="H48" s="149" t="s">
        <v>120</v>
      </c>
      <c r="I48" s="151">
        <v>950</v>
      </c>
      <c r="J48" s="151">
        <v>223</v>
      </c>
      <c r="K48" s="151">
        <v>375</v>
      </c>
      <c r="L48" s="151">
        <v>1548</v>
      </c>
    </row>
    <row r="49" spans="1:12" x14ac:dyDescent="0.2">
      <c r="A49" s="142">
        <v>44469</v>
      </c>
      <c r="B49" s="142" t="str">
        <f>LEFT(Expenses[[#This Row],[Sub-Object Code]],2)</f>
        <v>63</v>
      </c>
      <c r="C49">
        <v>6300</v>
      </c>
      <c r="D49" t="s">
        <v>59</v>
      </c>
      <c r="E49" s="146">
        <v>39000</v>
      </c>
      <c r="H49" s="150" t="s">
        <v>60</v>
      </c>
      <c r="I49" s="151"/>
      <c r="J49" s="151"/>
      <c r="K49" s="151">
        <v>375</v>
      </c>
      <c r="L49" s="151">
        <v>375</v>
      </c>
    </row>
    <row r="50" spans="1:12" x14ac:dyDescent="0.2">
      <c r="A50" s="142">
        <v>44469</v>
      </c>
      <c r="B50" s="142" t="str">
        <f>LEFT(Expenses[[#This Row],[Sub-Object Code]],2)</f>
        <v>64</v>
      </c>
      <c r="C50">
        <v>6400</v>
      </c>
      <c r="D50" t="s">
        <v>63</v>
      </c>
      <c r="E50" s="146">
        <v>357</v>
      </c>
      <c r="H50" s="150" t="s">
        <v>37</v>
      </c>
      <c r="I50" s="151">
        <v>950</v>
      </c>
      <c r="J50" s="151"/>
      <c r="K50" s="151"/>
      <c r="L50" s="151">
        <v>950</v>
      </c>
    </row>
    <row r="51" spans="1:12" x14ac:dyDescent="0.2">
      <c r="A51" s="142">
        <v>44469</v>
      </c>
      <c r="B51" s="142" t="str">
        <f>LEFT(Expenses[[#This Row],[Sub-Object Code]],2)</f>
        <v>80</v>
      </c>
      <c r="C51">
        <v>8000</v>
      </c>
      <c r="D51" t="s">
        <v>33</v>
      </c>
      <c r="E51" s="146">
        <v>163</v>
      </c>
      <c r="H51" s="150" t="s">
        <v>52</v>
      </c>
      <c r="I51" s="151"/>
      <c r="J51" s="151">
        <v>223</v>
      </c>
      <c r="K51" s="151"/>
      <c r="L51" s="151">
        <v>223</v>
      </c>
    </row>
    <row r="52" spans="1:12" x14ac:dyDescent="0.2">
      <c r="A52" s="142">
        <v>44469</v>
      </c>
      <c r="B52" s="142" t="str">
        <f>LEFT(Expenses[[#This Row],[Sub-Object Code]],2)</f>
        <v>87</v>
      </c>
      <c r="C52">
        <v>8700</v>
      </c>
      <c r="D52" t="s">
        <v>35</v>
      </c>
      <c r="E52" s="146">
        <v>153</v>
      </c>
      <c r="H52" s="149" t="s">
        <v>105</v>
      </c>
      <c r="I52" s="151">
        <v>28816</v>
      </c>
      <c r="J52" s="151">
        <v>87665</v>
      </c>
      <c r="K52" s="151">
        <v>67489</v>
      </c>
      <c r="L52" s="151">
        <v>183970</v>
      </c>
    </row>
    <row r="53" spans="1:12" x14ac:dyDescent="0.2">
      <c r="A53" s="142">
        <v>44469</v>
      </c>
      <c r="B53" s="142" t="str">
        <f>LEFT(Expenses[[#This Row],[Sub-Object Code]],2)</f>
        <v>99</v>
      </c>
      <c r="C53">
        <v>9900</v>
      </c>
      <c r="D53" t="s">
        <v>60</v>
      </c>
      <c r="E53" s="146">
        <v>375</v>
      </c>
    </row>
  </sheetData>
  <phoneticPr fontId="4" type="noConversion"/>
  <dataValidations count="1">
    <dataValidation type="list" allowBlank="1" showInputMessage="1" showErrorMessage="1" sqref="D2:D19" xr:uid="{682541D3-2967-C04A-B5B3-879B8BAD4563}">
      <formula1>$D$21:$D$39</formula1>
    </dataValidation>
  </dataValidations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COVER SHEET </vt:lpstr>
      <vt:lpstr>MonthlyAccounts</vt:lpstr>
      <vt:lpstr>A</vt:lpstr>
      <vt:lpstr>Sheet16</vt:lpstr>
      <vt:lpstr>Sheet1</vt:lpstr>
      <vt:lpstr>MonthlyAccounts!Print_Area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jackd</dc:creator>
  <cp:lastModifiedBy>Microsoft Office User</cp:lastModifiedBy>
  <dcterms:created xsi:type="dcterms:W3CDTF">2021-11-07T01:17:32Z</dcterms:created>
  <dcterms:modified xsi:type="dcterms:W3CDTF">2021-11-07T06:52:34Z</dcterms:modified>
</cp:coreProperties>
</file>