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6e31ad9bd3ed746/Documents/My Odds and Ends/"/>
    </mc:Choice>
  </mc:AlternateContent>
  <xr:revisionPtr revIDLastSave="6" documentId="8_{530EC1E3-00AE-49B8-AFBA-BB42445E2EE6}" xr6:coauthVersionLast="47" xr6:coauthVersionMax="47" xr10:uidLastSave="{E9283921-8B99-4440-8415-2CB5A91C2FDE}"/>
  <bookViews>
    <workbookView xWindow="-96" yWindow="-96" windowWidth="23232" windowHeight="12696" xr2:uid="{5E1B9419-DE92-4285-BC61-F5AD2A527E60}"/>
  </bookViews>
  <sheets>
    <sheet name="Mile Tracker" sheetId="1" r:id="rId1"/>
  </sheet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2" i="1" l="1"/>
  <c r="J12" i="1"/>
  <c r="I25" i="1"/>
  <c r="J25" i="1"/>
  <c r="J40" i="1"/>
  <c r="J9" i="1"/>
  <c r="J10" i="1"/>
  <c r="J11" i="1"/>
  <c r="J13" i="1"/>
  <c r="J14" i="1"/>
  <c r="J15" i="1"/>
  <c r="J16" i="1"/>
  <c r="J17" i="1"/>
  <c r="J18" i="1"/>
  <c r="J19" i="1"/>
  <c r="J20" i="1"/>
  <c r="J21" i="1"/>
  <c r="J22" i="1"/>
  <c r="J23" i="1"/>
  <c r="J24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G2" i="1"/>
  <c r="I13" i="1"/>
  <c r="K13" i="1"/>
  <c r="I26" i="1"/>
  <c r="K26" i="1"/>
  <c r="I29" i="1"/>
  <c r="K29" i="1"/>
  <c r="I30" i="1"/>
  <c r="K30" i="1"/>
  <c r="I34" i="1"/>
  <c r="K34" i="1"/>
  <c r="I35" i="1"/>
  <c r="K35" i="1"/>
  <c r="K40" i="1"/>
  <c r="K9" i="1"/>
  <c r="K10" i="1"/>
  <c r="K11" i="1"/>
  <c r="K12" i="1"/>
  <c r="K14" i="1"/>
  <c r="K15" i="1"/>
  <c r="K16" i="1"/>
  <c r="K17" i="1"/>
  <c r="K18" i="1"/>
  <c r="K19" i="1"/>
  <c r="K20" i="1"/>
  <c r="K21" i="1"/>
  <c r="K22" i="1"/>
  <c r="K23" i="1"/>
  <c r="K24" i="1"/>
  <c r="K25" i="1"/>
  <c r="K27" i="1"/>
  <c r="K28" i="1"/>
  <c r="K31" i="1"/>
  <c r="K32" i="1"/>
  <c r="K33" i="1"/>
  <c r="K36" i="1"/>
  <c r="K37" i="1"/>
  <c r="K38" i="1"/>
  <c r="K39" i="1"/>
  <c r="G3" i="1"/>
  <c r="I11" i="1"/>
  <c r="L11" i="1"/>
  <c r="I14" i="1"/>
  <c r="L14" i="1"/>
  <c r="I24" i="1"/>
  <c r="L24" i="1"/>
  <c r="I27" i="1"/>
  <c r="L27" i="1"/>
  <c r="L40" i="1"/>
  <c r="L9" i="1"/>
  <c r="L10" i="1"/>
  <c r="L12" i="1"/>
  <c r="L13" i="1"/>
  <c r="L15" i="1"/>
  <c r="L16" i="1"/>
  <c r="L17" i="1"/>
  <c r="L18" i="1"/>
  <c r="L19" i="1"/>
  <c r="L20" i="1"/>
  <c r="L21" i="1"/>
  <c r="L22" i="1"/>
  <c r="L23" i="1"/>
  <c r="L25" i="1"/>
  <c r="L26" i="1"/>
  <c r="L28" i="1"/>
  <c r="L29" i="1"/>
  <c r="L30" i="1"/>
  <c r="L31" i="1"/>
  <c r="L32" i="1"/>
  <c r="L33" i="1"/>
  <c r="L34" i="1"/>
  <c r="L35" i="1"/>
  <c r="L36" i="1"/>
  <c r="L37" i="1"/>
  <c r="L38" i="1"/>
  <c r="L39" i="1"/>
  <c r="G4" i="1"/>
  <c r="G5" i="1"/>
  <c r="I16" i="1"/>
  <c r="O16" i="1"/>
  <c r="I17" i="1"/>
  <c r="O17" i="1"/>
  <c r="I19" i="1"/>
  <c r="O19" i="1"/>
  <c r="I20" i="1"/>
  <c r="O20" i="1"/>
  <c r="I31" i="1"/>
  <c r="O31" i="1"/>
  <c r="I32" i="1"/>
  <c r="O32" i="1"/>
  <c r="O40" i="1"/>
  <c r="O9" i="1"/>
  <c r="O10" i="1"/>
  <c r="O11" i="1"/>
  <c r="O12" i="1"/>
  <c r="O13" i="1"/>
  <c r="O14" i="1"/>
  <c r="O15" i="1"/>
  <c r="O18" i="1"/>
  <c r="O21" i="1"/>
  <c r="O22" i="1"/>
  <c r="O23" i="1"/>
  <c r="O24" i="1"/>
  <c r="O25" i="1"/>
  <c r="O26" i="1"/>
  <c r="O27" i="1"/>
  <c r="O28" i="1"/>
  <c r="O29" i="1"/>
  <c r="O30" i="1"/>
  <c r="O33" i="1"/>
  <c r="O34" i="1"/>
  <c r="O35" i="1"/>
  <c r="O36" i="1"/>
  <c r="O37" i="1"/>
  <c r="O38" i="1"/>
  <c r="O39" i="1"/>
  <c r="K2" i="1"/>
  <c r="N40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K3" i="1"/>
  <c r="I10" i="1"/>
  <c r="M10" i="1"/>
  <c r="I15" i="1"/>
  <c r="M15" i="1"/>
  <c r="I18" i="1"/>
  <c r="M18" i="1"/>
  <c r="I21" i="1"/>
  <c r="M21" i="1"/>
  <c r="I22" i="1"/>
  <c r="M22" i="1"/>
  <c r="I28" i="1"/>
  <c r="M28" i="1"/>
  <c r="I33" i="1"/>
  <c r="M33" i="1"/>
  <c r="I40" i="1"/>
  <c r="M40" i="1"/>
  <c r="M9" i="1"/>
  <c r="M11" i="1"/>
  <c r="M12" i="1"/>
  <c r="M13" i="1"/>
  <c r="M14" i="1"/>
  <c r="M16" i="1"/>
  <c r="M17" i="1"/>
  <c r="M19" i="1"/>
  <c r="M20" i="1"/>
  <c r="M23" i="1"/>
  <c r="M24" i="1"/>
  <c r="M25" i="1"/>
  <c r="M26" i="1"/>
  <c r="M27" i="1"/>
  <c r="M29" i="1"/>
  <c r="M30" i="1"/>
  <c r="M31" i="1"/>
  <c r="M32" i="1"/>
  <c r="M34" i="1"/>
  <c r="M35" i="1"/>
  <c r="I36" i="1"/>
  <c r="M36" i="1"/>
  <c r="I37" i="1"/>
  <c r="M37" i="1"/>
  <c r="I38" i="1"/>
  <c r="M38" i="1"/>
  <c r="I39" i="1"/>
  <c r="M39" i="1"/>
  <c r="K4" i="1"/>
  <c r="I9" i="1"/>
  <c r="I23" i="1"/>
  <c r="K5" i="1"/>
</calcChain>
</file>

<file path=xl/sharedStrings.xml><?xml version="1.0" encoding="utf-8"?>
<sst xmlns="http://schemas.openxmlformats.org/spreadsheetml/2006/main" count="129" uniqueCount="52">
  <si>
    <t>Date</t>
  </si>
  <si>
    <t>Odometer</t>
  </si>
  <si>
    <t>From</t>
  </si>
  <si>
    <t>To</t>
  </si>
  <si>
    <t>Parking
&amp; Tolls</t>
  </si>
  <si>
    <t>Description</t>
  </si>
  <si>
    <t>E,T,S,C
P,M,H</t>
  </si>
  <si>
    <t>EBLP
Miles</t>
  </si>
  <si>
    <t>TLC
Miles</t>
  </si>
  <si>
    <t>Commuter
Miles</t>
  </si>
  <si>
    <t>Personal
Miles</t>
  </si>
  <si>
    <t>Medical
Miles</t>
  </si>
  <si>
    <t>Condo
Miles</t>
  </si>
  <si>
    <t>August</t>
  </si>
  <si>
    <t>P</t>
  </si>
  <si>
    <t>Trip
Miles</t>
  </si>
  <si>
    <t>E</t>
  </si>
  <si>
    <t>T</t>
  </si>
  <si>
    <t>C</t>
  </si>
  <si>
    <t>Mileage Tracker</t>
  </si>
  <si>
    <t>Total EBLP Miles</t>
  </si>
  <si>
    <t>Total TLC Miles</t>
  </si>
  <si>
    <t>Total Commuter Miles</t>
  </si>
  <si>
    <t>Total Parking &amp; Tolls</t>
  </si>
  <si>
    <t>Total Condo Miles</t>
  </si>
  <si>
    <t>Total Medical Miles</t>
  </si>
  <si>
    <t>Total Personal Miles</t>
  </si>
  <si>
    <t>Total Mileage</t>
  </si>
  <si>
    <t>Home</t>
  </si>
  <si>
    <t>TLCO</t>
  </si>
  <si>
    <t>Bay Area Healthcare</t>
  </si>
  <si>
    <t>Personal</t>
  </si>
  <si>
    <t>Office</t>
  </si>
  <si>
    <t>Nursing Home</t>
  </si>
  <si>
    <t>Month Start</t>
  </si>
  <si>
    <t xml:space="preserve"> </t>
  </si>
  <si>
    <t>Condo</t>
  </si>
  <si>
    <t>Cleaning</t>
  </si>
  <si>
    <t>H</t>
  </si>
  <si>
    <t xml:space="preserve">Home </t>
  </si>
  <si>
    <t>New Tenant</t>
  </si>
  <si>
    <t>September</t>
  </si>
  <si>
    <t>TLC</t>
  </si>
  <si>
    <t>EBLP</t>
  </si>
  <si>
    <t>Commuter</t>
  </si>
  <si>
    <t>Medical</t>
  </si>
  <si>
    <t>TOTAL</t>
  </si>
  <si>
    <t>Cleanup; Diaper Bag</t>
  </si>
  <si>
    <t>Storage</t>
  </si>
  <si>
    <t>Mtg: Consultant</t>
  </si>
  <si>
    <t>Home```</t>
  </si>
  <si>
    <t xml:space="preserve">Personal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</si>
</sst>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&quot;$&quot;#,##0.00"/>
    <numFmt numFmtId="166" formatCode="&quot;$&quot;#,##0.0"/>
    <numFmt numFmtId="167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0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5">
    <xf numFmtId="0" fontId="0" fillId="0" borderId="0" xfId="0"/>
    <xf numFmtId="3" fontId="0" fillId="0" borderId="0" xfId="1" applyNumberFormat="1" applyFont="1"/>
    <xf numFmtId="0" fontId="0" fillId="0" borderId="0" xfId="0" applyAlignment="1">
      <alignment horizontal="center"/>
    </xf>
    <xf numFmtId="164" fontId="0" fillId="0" borderId="0" xfId="0" applyNumberFormat="1"/>
    <xf numFmtId="165" fontId="0" fillId="0" borderId="0" xfId="0" applyNumberFormat="1"/>
    <xf numFmtId="16" fontId="0" fillId="0" borderId="0" xfId="0" applyNumberFormat="1" applyProtection="1">
      <protection locked="0"/>
    </xf>
    <xf numFmtId="3" fontId="0" fillId="0" borderId="0" xfId="1" applyNumberFormat="1" applyFont="1" applyProtection="1">
      <protection locked="0"/>
    </xf>
    <xf numFmtId="0" fontId="0" fillId="0" borderId="0" xfId="0" applyProtection="1">
      <protection locked="0"/>
    </xf>
    <xf numFmtId="165" fontId="0" fillId="0" borderId="0" xfId="0" applyNumberForma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2" fillId="2" borderId="0" xfId="0" applyFont="1" applyFill="1" applyProtection="1">
      <protection locked="0"/>
    </xf>
    <xf numFmtId="0" fontId="0" fillId="3" borderId="0" xfId="0" applyFill="1"/>
    <xf numFmtId="165" fontId="0" fillId="0" borderId="0" xfId="0" applyNumberFormat="1" applyAlignment="1" applyProtection="1">
      <alignment horizontal="center"/>
      <protection locked="0"/>
    </xf>
    <xf numFmtId="44" fontId="0" fillId="0" borderId="0" xfId="2" applyFont="1" applyAlignment="1" applyProtection="1">
      <alignment horizontal="center"/>
      <protection locked="0"/>
    </xf>
    <xf numFmtId="165" fontId="0" fillId="0" borderId="0" xfId="0" applyNumberFormat="1" applyAlignment="1" applyProtection="1">
      <alignment horizontal="right"/>
      <protection locked="0"/>
    </xf>
    <xf numFmtId="0" fontId="3" fillId="0" borderId="0" xfId="0" applyFont="1"/>
    <xf numFmtId="167" fontId="0" fillId="0" borderId="0" xfId="0" applyNumberFormat="1"/>
    <xf numFmtId="0" fontId="3" fillId="4" borderId="0" xfId="0" applyFont="1" applyFill="1"/>
    <xf numFmtId="167" fontId="0" fillId="4" borderId="0" xfId="0" applyNumberFormat="1" applyFill="1"/>
    <xf numFmtId="0" fontId="0" fillId="4" borderId="0" xfId="0" applyFill="1"/>
    <xf numFmtId="167" fontId="0" fillId="4" borderId="2" xfId="0" applyNumberFormat="1" applyFill="1" applyBorder="1"/>
    <xf numFmtId="3" fontId="2" fillId="5" borderId="0" xfId="1" applyNumberFormat="1" applyFont="1" applyFill="1"/>
    <xf numFmtId="0" fontId="2" fillId="5" borderId="0" xfId="0" applyFont="1" applyFill="1"/>
    <xf numFmtId="0" fontId="2" fillId="5" borderId="0" xfId="0" applyFont="1" applyFill="1" applyAlignment="1">
      <alignment horizontal="right"/>
    </xf>
    <xf numFmtId="164" fontId="0" fillId="5" borderId="0" xfId="0" applyNumberFormat="1" applyFont="1" applyFill="1"/>
    <xf numFmtId="0" fontId="2" fillId="5" borderId="0" xfId="0" applyFont="1" applyFill="1" applyAlignment="1">
      <alignment horizontal="center"/>
    </xf>
    <xf numFmtId="164" fontId="2" fillId="5" borderId="0" xfId="0" applyNumberFormat="1" applyFont="1" applyFill="1"/>
    <xf numFmtId="164" fontId="2" fillId="5" borderId="0" xfId="0" applyNumberFormat="1" applyFont="1" applyFill="1" applyAlignment="1">
      <alignment horizontal="right"/>
    </xf>
    <xf numFmtId="164" fontId="0" fillId="5" borderId="0" xfId="0" applyNumberFormat="1" applyFill="1"/>
    <xf numFmtId="0" fontId="2" fillId="5" borderId="1" xfId="0" applyFont="1" applyFill="1" applyBorder="1" applyAlignment="1">
      <alignment horizontal="right"/>
    </xf>
    <xf numFmtId="164" fontId="0" fillId="5" borderId="1" xfId="0" applyNumberFormat="1" applyFont="1" applyFill="1" applyBorder="1"/>
    <xf numFmtId="164" fontId="2" fillId="5" borderId="1" xfId="0" applyNumberFormat="1" applyFont="1" applyFill="1" applyBorder="1"/>
    <xf numFmtId="164" fontId="2" fillId="5" borderId="1" xfId="0" applyNumberFormat="1" applyFont="1" applyFill="1" applyBorder="1" applyAlignment="1">
      <alignment horizontal="right"/>
    </xf>
    <xf numFmtId="0" fontId="2" fillId="5" borderId="0" xfId="0" applyFont="1" applyFill="1" applyBorder="1" applyAlignment="1">
      <alignment horizontal="right"/>
    </xf>
    <xf numFmtId="166" fontId="0" fillId="5" borderId="0" xfId="0" applyNumberFormat="1" applyFont="1" applyFill="1" applyBorder="1"/>
    <xf numFmtId="3" fontId="0" fillId="5" borderId="0" xfId="1" applyNumberFormat="1" applyFont="1" applyFill="1"/>
    <xf numFmtId="0" fontId="0" fillId="5" borderId="0" xfId="0" applyFill="1"/>
    <xf numFmtId="165" fontId="0" fillId="5" borderId="0" xfId="0" applyNumberFormat="1" applyFill="1"/>
    <xf numFmtId="0" fontId="0" fillId="5" borderId="0" xfId="0" applyFill="1" applyAlignment="1">
      <alignment horizontal="center"/>
    </xf>
    <xf numFmtId="3" fontId="1" fillId="5" borderId="0" xfId="0" applyNumberFormat="1" applyFont="1" applyFill="1" applyAlignment="1">
      <alignment horizontal="left" vertical="top"/>
    </xf>
    <xf numFmtId="0" fontId="0" fillId="5" borderId="0" xfId="0" applyFill="1" applyAlignment="1">
      <alignment horizontal="left" vertical="top"/>
    </xf>
    <xf numFmtId="0" fontId="0" fillId="5" borderId="0" xfId="0" applyFill="1" applyAlignment="1">
      <alignment horizontal="left" vertical="top" wrapText="1"/>
    </xf>
    <xf numFmtId="165" fontId="0" fillId="5" borderId="0" xfId="0" applyNumberFormat="1" applyFill="1" applyAlignment="1">
      <alignment wrapText="1"/>
    </xf>
    <xf numFmtId="0" fontId="0" fillId="5" borderId="0" xfId="0" applyFill="1" applyAlignment="1">
      <alignment horizontal="center" vertical="top" wrapText="1"/>
    </xf>
    <xf numFmtId="164" fontId="0" fillId="5" borderId="0" xfId="0" applyNumberFormat="1" applyFill="1" applyAlignment="1">
      <alignment horizontal="center" vertical="top" wrapText="1"/>
    </xf>
  </cellXfs>
  <cellStyles count="3">
    <cellStyle name="Comma" xfId="1" builtinId="3"/>
    <cellStyle name="Currency" xfId="2" builtinId="4"/>
    <cellStyle name="Normal" xfId="0" builtinId="0"/>
  </cellStyles>
  <dxfs count="19">
    <dxf>
      <numFmt numFmtId="164" formatCode="#,##0.0"/>
      <fill>
        <patternFill patternType="solid">
          <fgColor indexed="64"/>
          <bgColor rgb="FFFFFF00"/>
        </patternFill>
      </fill>
    </dxf>
    <dxf>
      <numFmt numFmtId="164" formatCode="#,##0.0"/>
      <fill>
        <patternFill patternType="solid">
          <fgColor indexed="64"/>
          <bgColor rgb="FFFFFF00"/>
        </patternFill>
      </fill>
    </dxf>
    <dxf>
      <numFmt numFmtId="164" formatCode="#,##0.0"/>
      <fill>
        <patternFill patternType="solid">
          <fgColor indexed="64"/>
          <bgColor rgb="FFFFFF00"/>
        </patternFill>
      </fill>
    </dxf>
    <dxf>
      <numFmt numFmtId="164" formatCode="#,##0.0"/>
      <fill>
        <patternFill patternType="solid">
          <fgColor indexed="64"/>
          <bgColor rgb="FFFFFF00"/>
        </patternFill>
      </fill>
    </dxf>
    <dxf>
      <numFmt numFmtId="164" formatCode="#,##0.0"/>
      <fill>
        <patternFill patternType="solid">
          <fgColor indexed="64"/>
          <bgColor rgb="FFFFFF00"/>
        </patternFill>
      </fill>
    </dxf>
    <dxf>
      <numFmt numFmtId="164" formatCode="#,##0.0"/>
      <fill>
        <patternFill patternType="solid">
          <fgColor indexed="64"/>
          <bgColor rgb="FFFFFF00"/>
        </patternFill>
      </fill>
    </dxf>
    <dxf>
      <numFmt numFmtId="164" formatCode="#,##0.0"/>
      <fill>
        <patternFill patternType="solid">
          <fgColor indexed="64"/>
          <bgColor rgb="FFFFFF00"/>
        </patternFill>
      </fill>
    </dxf>
    <dxf>
      <alignment horizontal="center" vertical="bottom" textRotation="0" wrapText="0" indent="0" justifyLastLine="0" shrinkToFit="0" readingOrder="0"/>
      <protection locked="0" hidden="0"/>
    </dxf>
    <dxf>
      <numFmt numFmtId="164" formatCode="#,##0.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5" formatCode="&quot;$&quot;#,##0.00"/>
      <alignment horizontal="center" textRotation="0" indent="0" justifyLastLine="0" shrinkToFit="0" readingOrder="0"/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</dxf>
    <dxf>
      <numFmt numFmtId="3" formatCode="#,##0"/>
      <protection locked="0" hidden="0"/>
    </dxf>
    <dxf>
      <protection locked="0" hidden="0"/>
    </dxf>
    <dxf>
      <alignment horizontal="left" vertical="top" textRotation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24A787E-686E-4E34-9C65-3500329E59A5}" name="Table1" displayName="Table1" ref="B8:O40" headerRowDxfId="18">
  <autoFilter ref="B8:O40" xr:uid="{324A787E-686E-4E34-9C65-3500329E59A5}"/>
  <tableColumns count="14">
    <tableColumn id="1" xr3:uid="{4C10297F-1693-440A-89BA-D98CEF1746F3}" name="Date" totalsRowLabel="Total" dataDxfId="17"/>
    <tableColumn id="2" xr3:uid="{ACABBC65-3619-4741-AF04-11DC1C2EB542}" name="Odometer" dataDxfId="16" totalsRowDxfId="15" dataCellStyle="Comma"/>
    <tableColumn id="3" xr3:uid="{7875FD1E-DEF7-4946-B8A5-29893600C725}" name="From" dataDxfId="14"/>
    <tableColumn id="4" xr3:uid="{03515929-07E4-4C81-94DA-BDD32CB12382}" name="To" dataDxfId="13"/>
    <tableColumn id="5" xr3:uid="{B2BC669C-7A47-40CA-9B34-9E2A9C63E2F8}" name="Description" dataDxfId="12"/>
    <tableColumn id="6" xr3:uid="{04CE2DFF-4102-41FB-B0C2-9430E6191AA3}" name="Parking_x000a_&amp; Tolls" dataDxfId="11" totalsRowDxfId="10"/>
    <tableColumn id="7" xr3:uid="{D3790101-1462-407E-B06F-91E530C0C569}" name="E,T,S,C_x000a_P,M,H" dataDxfId="7" totalsRowDxfId="9" dataCellStyle="Currency"/>
    <tableColumn id="8" xr3:uid="{F0B3D88D-393D-413F-A92E-4468B5A1FC4E}" name="Trip_x000a_Miles" dataDxfId="6">
      <calculatedColumnFormula>IF(C10&gt;0,C10-OFFSET(C10,-1,0),0)</calculatedColumnFormula>
    </tableColumn>
    <tableColumn id="9" xr3:uid="{1F83A423-7A7F-4700-BEA3-7299706FB377}" name="EBLP_x000a_Miles" dataDxfId="5">
      <calculatedColumnFormula>IF(H9="S",I9/2,IF(H9="E",I9,0))</calculatedColumnFormula>
    </tableColumn>
    <tableColumn id="10" xr3:uid="{EA58AC88-6593-4CDB-86FC-0C27083D4430}" name="TLC_x000a_Miles" dataDxfId="4">
      <calculatedColumnFormula>IF(H9="S",I9/2,IF(H9="T",I9,0))</calculatedColumnFormula>
    </tableColumn>
    <tableColumn id="11" xr3:uid="{3D0E561F-7094-429E-9FA8-F82D68B6C600}" name="Commuter_x000a_Miles" dataDxfId="3">
      <calculatedColumnFormula>IF(H9="C",I9,0)</calculatedColumnFormula>
    </tableColumn>
    <tableColumn id="12" xr3:uid="{1A9F816F-C9FF-47CC-B52A-02B34D85E4DE}" name="Personal_x000a_Miles" dataDxfId="2">
      <calculatedColumnFormula>IF(H9="P",I9,0)</calculatedColumnFormula>
    </tableColumn>
    <tableColumn id="13" xr3:uid="{6C42068E-190E-43B1-BE50-35118F00F9C8}" name="Medical_x000a_Miles" dataDxfId="1">
      <calculatedColumnFormula>IF(H9="M",I9,0)</calculatedColumnFormula>
    </tableColumn>
    <tableColumn id="14" xr3:uid="{3FD72F3C-5709-4E46-998B-F187682B12F7}" name="Condo_x000a_Miles" totalsRowFunction="sum" dataDxfId="0" totalsRowDxfId="8">
      <calculatedColumnFormula>IF(H9="H",I9,0)</calculatedColumnFormula>
    </tableColumn>
  </tableColumns>
  <tableStyleInfo name="TableStyleMedium2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128DD-F8AB-42A7-844C-6BE6C1F37790}">
  <dimension ref="A1:R40"/>
  <sheetViews>
    <sheetView tabSelected="1" zoomScale="97" workbookViewId="0">
      <selection activeCell="B2" sqref="B1:B2"/>
    </sheetView>
  </sheetViews>
  <sheetFormatPr defaultRowHeight="14.4" x14ac:dyDescent="0.55000000000000004"/>
  <cols>
    <col min="1" max="1" width="1.20703125" customWidth="1"/>
    <col min="2" max="2" width="9" customWidth="1"/>
    <col min="3" max="3" width="9.7890625" style="1" customWidth="1"/>
    <col min="4" max="6" width="17.578125" customWidth="1"/>
    <col min="7" max="7" width="9" style="4"/>
    <col min="8" max="8" width="7.26171875" style="2" customWidth="1"/>
    <col min="9" max="10" width="9.7890625" style="3" customWidth="1"/>
    <col min="11" max="15" width="10.83984375" style="3" customWidth="1"/>
    <col min="16" max="16" width="1.20703125" customWidth="1"/>
    <col min="18" max="18" width="9" style="16"/>
  </cols>
  <sheetData>
    <row r="1" spans="1:18" ht="7.15" customHeight="1" x14ac:dyDescent="0.55000000000000004">
      <c r="A1" s="11"/>
      <c r="B1" s="36"/>
      <c r="C1" s="35"/>
      <c r="D1" s="36"/>
      <c r="E1" s="36"/>
      <c r="F1" s="36"/>
      <c r="G1" s="37"/>
      <c r="H1" s="38"/>
      <c r="I1" s="28"/>
      <c r="J1" s="28"/>
      <c r="K1" s="28"/>
      <c r="L1" s="28"/>
      <c r="M1" s="28"/>
      <c r="N1" s="28"/>
      <c r="O1" s="28"/>
      <c r="P1" s="11"/>
    </row>
    <row r="2" spans="1:18" x14ac:dyDescent="0.55000000000000004">
      <c r="A2" s="11"/>
      <c r="B2" s="22"/>
      <c r="C2" s="21"/>
      <c r="D2" s="22"/>
      <c r="E2" s="22"/>
      <c r="F2" s="23" t="s">
        <v>20</v>
      </c>
      <c r="G2" s="24">
        <f ca="1">IFERROR(SUM(J9:J40),0)</f>
        <v>2</v>
      </c>
      <c r="H2" s="25"/>
      <c r="I2" s="26"/>
      <c r="J2" s="27" t="s">
        <v>24</v>
      </c>
      <c r="K2" s="24">
        <f ca="1">IFERROR(SUM(O9:O40),0)</f>
        <v>66</v>
      </c>
      <c r="L2" s="26"/>
      <c r="M2" s="28"/>
      <c r="N2" s="28"/>
      <c r="O2" s="28"/>
      <c r="P2" s="11"/>
    </row>
    <row r="3" spans="1:18" x14ac:dyDescent="0.55000000000000004">
      <c r="A3" s="11"/>
      <c r="B3" s="10">
        <v>2021</v>
      </c>
      <c r="C3" s="21" t="s">
        <v>19</v>
      </c>
      <c r="D3" s="22"/>
      <c r="E3" s="22"/>
      <c r="F3" s="23" t="s">
        <v>21</v>
      </c>
      <c r="G3" s="24">
        <f ca="1">IFERROR(SUM(K9:K40),0)</f>
        <v>14</v>
      </c>
      <c r="H3" s="25"/>
      <c r="I3" s="26"/>
      <c r="J3" s="27" t="s">
        <v>25</v>
      </c>
      <c r="K3" s="24">
        <f>IFERROR(SUM(N9:N40),0)</f>
        <v>0</v>
      </c>
      <c r="L3" s="26"/>
      <c r="M3" s="28"/>
      <c r="N3" s="28"/>
      <c r="O3" s="28"/>
      <c r="P3" s="11"/>
    </row>
    <row r="4" spans="1:18" ht="14.7" thickBot="1" x14ac:dyDescent="0.6">
      <c r="A4" s="11"/>
      <c r="B4" s="22"/>
      <c r="C4" s="21"/>
      <c r="D4" s="22"/>
      <c r="E4" s="22"/>
      <c r="F4" s="29" t="s">
        <v>22</v>
      </c>
      <c r="G4" s="30">
        <f ca="1">IFERROR(SUM(L9:L40),0)</f>
        <v>12</v>
      </c>
      <c r="H4" s="25"/>
      <c r="I4" s="31"/>
      <c r="J4" s="32" t="s">
        <v>26</v>
      </c>
      <c r="K4" s="30">
        <f ca="1">IFERROR(SUM(M9:M40),0)</f>
        <v>677</v>
      </c>
      <c r="L4" s="26"/>
      <c r="M4" s="28"/>
      <c r="N4" s="28"/>
      <c r="O4" s="28"/>
      <c r="P4" s="11"/>
    </row>
    <row r="5" spans="1:18" ht="14.7" thickTop="1" x14ac:dyDescent="0.55000000000000004">
      <c r="A5" s="11"/>
      <c r="B5" s="22"/>
      <c r="C5" s="21"/>
      <c r="D5" s="22"/>
      <c r="E5" s="22"/>
      <c r="F5" s="33" t="s">
        <v>23</v>
      </c>
      <c r="G5" s="34">
        <f>IFERROR(SUM(G9:G40),0)</f>
        <v>12</v>
      </c>
      <c r="H5" s="25"/>
      <c r="I5" s="26"/>
      <c r="J5" s="27" t="s">
        <v>27</v>
      </c>
      <c r="K5" s="24">
        <f ca="1">IFERROR(SUM(I9:I40),0)</f>
        <v>771</v>
      </c>
      <c r="L5" s="26"/>
      <c r="M5" s="28"/>
      <c r="N5" s="28"/>
      <c r="O5" s="28"/>
      <c r="P5" s="11"/>
    </row>
    <row r="6" spans="1:18" x14ac:dyDescent="0.55000000000000004">
      <c r="A6" s="11"/>
      <c r="B6" s="36"/>
      <c r="C6" s="35"/>
      <c r="D6" s="36"/>
      <c r="E6" s="36"/>
      <c r="F6" s="36"/>
      <c r="G6" s="37"/>
      <c r="H6" s="38"/>
      <c r="I6" s="28"/>
      <c r="J6" s="28"/>
      <c r="K6" s="28"/>
      <c r="L6" s="28"/>
      <c r="M6" s="28"/>
      <c r="N6" s="28"/>
      <c r="O6" s="28"/>
      <c r="P6" s="11"/>
    </row>
    <row r="7" spans="1:18" x14ac:dyDescent="0.55000000000000004">
      <c r="A7" s="11"/>
      <c r="B7" s="36"/>
      <c r="C7" s="35"/>
      <c r="D7" s="36"/>
      <c r="E7" s="36"/>
      <c r="F7" s="36"/>
      <c r="G7" s="37"/>
      <c r="H7" s="38"/>
      <c r="I7" s="28"/>
      <c r="J7" s="28"/>
      <c r="K7" s="28"/>
      <c r="L7" s="28"/>
      <c r="M7" s="28"/>
      <c r="N7" s="28"/>
      <c r="O7" s="28"/>
      <c r="P7" s="11"/>
    </row>
    <row r="8" spans="1:18" ht="28.8" x14ac:dyDescent="0.55000000000000004">
      <c r="A8" s="11"/>
      <c r="B8" s="40" t="s">
        <v>0</v>
      </c>
      <c r="C8" s="39" t="s">
        <v>1</v>
      </c>
      <c r="D8" s="40" t="s">
        <v>2</v>
      </c>
      <c r="E8" s="40" t="s">
        <v>3</v>
      </c>
      <c r="F8" s="41" t="s">
        <v>5</v>
      </c>
      <c r="G8" s="42" t="s">
        <v>4</v>
      </c>
      <c r="H8" s="43" t="s">
        <v>6</v>
      </c>
      <c r="I8" s="44" t="s">
        <v>15</v>
      </c>
      <c r="J8" s="44" t="s">
        <v>7</v>
      </c>
      <c r="K8" s="44" t="s">
        <v>8</v>
      </c>
      <c r="L8" s="44" t="s">
        <v>9</v>
      </c>
      <c r="M8" s="44" t="s">
        <v>10</v>
      </c>
      <c r="N8" s="44" t="s">
        <v>11</v>
      </c>
      <c r="O8" s="44" t="s">
        <v>12</v>
      </c>
      <c r="P8" s="11"/>
    </row>
    <row r="9" spans="1:18" x14ac:dyDescent="0.55000000000000004">
      <c r="A9" s="11"/>
      <c r="B9" s="7" t="s">
        <v>13</v>
      </c>
      <c r="C9" s="6">
        <v>2869</v>
      </c>
      <c r="D9" s="7"/>
      <c r="E9" s="7"/>
      <c r="F9" s="7" t="s">
        <v>34</v>
      </c>
      <c r="G9" s="8"/>
      <c r="H9" s="9" t="s">
        <v>35</v>
      </c>
      <c r="I9" s="28">
        <f t="shared" ref="I9:I39" ca="1" si="0">IF(C10&gt;0,C10-OFFSET(C10,-1,0),0)</f>
        <v>0</v>
      </c>
      <c r="J9" s="28">
        <f t="shared" ref="J9:J16" si="1">IF(H9="S",I9/2,IF(H9="E",I9,0))</f>
        <v>0</v>
      </c>
      <c r="K9" s="28">
        <f t="shared" ref="K9:K16" si="2">IF(H9="S",I9/2,IF(H9="T",I9,0))</f>
        <v>0</v>
      </c>
      <c r="L9" s="28">
        <f t="shared" ref="L9:L16" si="3">IF(H9="C",I9,0)</f>
        <v>0</v>
      </c>
      <c r="M9" s="28">
        <f t="shared" ref="M9:M16" si="4">IF(H9="P",I9,0)</f>
        <v>0</v>
      </c>
      <c r="N9" s="28">
        <f t="shared" ref="N9:N16" si="5">IF(H9="M",I9,0)</f>
        <v>0</v>
      </c>
      <c r="O9" s="28">
        <f t="shared" ref="O9:O16" si="6">IF(H9="H",I9,0)</f>
        <v>0</v>
      </c>
      <c r="P9" s="11"/>
      <c r="Q9" s="17" t="s">
        <v>13</v>
      </c>
      <c r="R9" s="18"/>
    </row>
    <row r="10" spans="1:18" x14ac:dyDescent="0.55000000000000004">
      <c r="A10" s="11"/>
      <c r="B10" s="5">
        <v>44409</v>
      </c>
      <c r="C10" s="6">
        <v>2869</v>
      </c>
      <c r="D10" s="7" t="s">
        <v>31</v>
      </c>
      <c r="E10" s="7"/>
      <c r="F10" s="7"/>
      <c r="G10" s="8"/>
      <c r="H10" s="9" t="s">
        <v>14</v>
      </c>
      <c r="I10" s="28">
        <f t="shared" ca="1" si="0"/>
        <v>53</v>
      </c>
      <c r="J10" s="28">
        <f t="shared" si="1"/>
        <v>0</v>
      </c>
      <c r="K10" s="28">
        <f t="shared" si="2"/>
        <v>0</v>
      </c>
      <c r="L10" s="28">
        <f t="shared" si="3"/>
        <v>0</v>
      </c>
      <c r="M10" s="28">
        <f t="shared" ca="1" si="4"/>
        <v>53</v>
      </c>
      <c r="N10" s="28">
        <f t="shared" si="5"/>
        <v>0</v>
      </c>
      <c r="O10" s="28">
        <f t="shared" si="6"/>
        <v>0</v>
      </c>
      <c r="P10" s="11"/>
      <c r="Q10" s="19" t="s">
        <v>43</v>
      </c>
      <c r="R10" s="18">
        <v>1</v>
      </c>
    </row>
    <row r="11" spans="1:18" x14ac:dyDescent="0.55000000000000004">
      <c r="A11" s="11"/>
      <c r="B11" s="5">
        <v>44412</v>
      </c>
      <c r="C11" s="6">
        <v>2922</v>
      </c>
      <c r="D11" s="7" t="s">
        <v>28</v>
      </c>
      <c r="E11" s="7" t="s">
        <v>29</v>
      </c>
      <c r="F11" s="7" t="s">
        <v>32</v>
      </c>
      <c r="G11" s="8"/>
      <c r="H11" s="9" t="s">
        <v>18</v>
      </c>
      <c r="I11" s="28">
        <f t="shared" ca="1" si="0"/>
        <v>3</v>
      </c>
      <c r="J11" s="28">
        <f t="shared" si="1"/>
        <v>0</v>
      </c>
      <c r="K11" s="28">
        <f t="shared" si="2"/>
        <v>0</v>
      </c>
      <c r="L11" s="28">
        <f t="shared" ca="1" si="3"/>
        <v>3</v>
      </c>
      <c r="M11" s="28">
        <f t="shared" si="4"/>
        <v>0</v>
      </c>
      <c r="N11" s="28">
        <f t="shared" si="5"/>
        <v>0</v>
      </c>
      <c r="O11" s="28">
        <f t="shared" si="6"/>
        <v>0</v>
      </c>
      <c r="P11" s="11"/>
      <c r="Q11" s="19"/>
      <c r="R11" s="18"/>
    </row>
    <row r="12" spans="1:18" x14ac:dyDescent="0.55000000000000004">
      <c r="A12" s="11"/>
      <c r="B12" s="5">
        <v>44412</v>
      </c>
      <c r="C12" s="6">
        <v>2925</v>
      </c>
      <c r="D12" s="7" t="s">
        <v>29</v>
      </c>
      <c r="E12" s="7" t="s">
        <v>30</v>
      </c>
      <c r="F12" s="7" t="s">
        <v>33</v>
      </c>
      <c r="G12" s="8"/>
      <c r="H12" s="9" t="s">
        <v>16</v>
      </c>
      <c r="I12" s="28">
        <f t="shared" ca="1" si="0"/>
        <v>1</v>
      </c>
      <c r="J12" s="28">
        <f t="shared" ca="1" si="1"/>
        <v>1</v>
      </c>
      <c r="K12" s="28">
        <f t="shared" si="2"/>
        <v>0</v>
      </c>
      <c r="L12" s="28">
        <f t="shared" si="3"/>
        <v>0</v>
      </c>
      <c r="M12" s="28">
        <f t="shared" si="4"/>
        <v>0</v>
      </c>
      <c r="N12" s="28">
        <f t="shared" si="5"/>
        <v>0</v>
      </c>
      <c r="O12" s="28">
        <f t="shared" si="6"/>
        <v>0</v>
      </c>
      <c r="P12" s="11"/>
      <c r="Q12" s="19" t="s">
        <v>42</v>
      </c>
      <c r="R12" s="18">
        <v>1</v>
      </c>
    </row>
    <row r="13" spans="1:18" x14ac:dyDescent="0.55000000000000004">
      <c r="A13" s="11"/>
      <c r="B13" s="5">
        <v>44412</v>
      </c>
      <c r="C13" s="6">
        <v>2926</v>
      </c>
      <c r="D13" s="7" t="s">
        <v>30</v>
      </c>
      <c r="E13" s="7" t="s">
        <v>29</v>
      </c>
      <c r="F13" s="7" t="s">
        <v>32</v>
      </c>
      <c r="G13" s="8"/>
      <c r="H13" s="9" t="s">
        <v>17</v>
      </c>
      <c r="I13" s="28">
        <f t="shared" ca="1" si="0"/>
        <v>1</v>
      </c>
      <c r="J13" s="28">
        <f t="shared" si="1"/>
        <v>0</v>
      </c>
      <c r="K13" s="28">
        <f t="shared" ca="1" si="2"/>
        <v>1</v>
      </c>
      <c r="L13" s="28">
        <f t="shared" si="3"/>
        <v>0</v>
      </c>
      <c r="M13" s="28">
        <f t="shared" si="4"/>
        <v>0</v>
      </c>
      <c r="N13" s="28">
        <f t="shared" si="5"/>
        <v>0</v>
      </c>
      <c r="O13" s="28">
        <f t="shared" si="6"/>
        <v>0</v>
      </c>
      <c r="P13" s="11"/>
      <c r="Q13" s="19"/>
      <c r="R13" s="18"/>
    </row>
    <row r="14" spans="1:18" x14ac:dyDescent="0.55000000000000004">
      <c r="A14" s="11"/>
      <c r="B14" s="5">
        <v>44412</v>
      </c>
      <c r="C14" s="6">
        <v>2927</v>
      </c>
      <c r="D14" s="7" t="s">
        <v>29</v>
      </c>
      <c r="E14" s="7" t="s">
        <v>28</v>
      </c>
      <c r="F14" s="7"/>
      <c r="G14" s="8"/>
      <c r="H14" s="9" t="s">
        <v>18</v>
      </c>
      <c r="I14" s="28">
        <f t="shared" ca="1" si="0"/>
        <v>3</v>
      </c>
      <c r="J14" s="28">
        <f t="shared" si="1"/>
        <v>0</v>
      </c>
      <c r="K14" s="28">
        <f t="shared" si="2"/>
        <v>0</v>
      </c>
      <c r="L14" s="28">
        <f t="shared" ca="1" si="3"/>
        <v>3</v>
      </c>
      <c r="M14" s="28">
        <f t="shared" si="4"/>
        <v>0</v>
      </c>
      <c r="N14" s="28">
        <f t="shared" si="5"/>
        <v>0</v>
      </c>
      <c r="O14" s="28">
        <f t="shared" si="6"/>
        <v>0</v>
      </c>
      <c r="P14" s="11"/>
      <c r="Q14" s="19" t="s">
        <v>44</v>
      </c>
      <c r="R14" s="18">
        <v>6</v>
      </c>
    </row>
    <row r="15" spans="1:18" x14ac:dyDescent="0.55000000000000004">
      <c r="A15" s="11"/>
      <c r="B15" s="5">
        <v>44412</v>
      </c>
      <c r="C15" s="6">
        <v>2930</v>
      </c>
      <c r="D15" s="7" t="s">
        <v>31</v>
      </c>
      <c r="E15" s="7"/>
      <c r="F15" s="7" t="s">
        <v>31</v>
      </c>
      <c r="G15" s="8"/>
      <c r="H15" s="9" t="s">
        <v>14</v>
      </c>
      <c r="I15" s="28">
        <f t="shared" ca="1" si="0"/>
        <v>398</v>
      </c>
      <c r="J15" s="28">
        <f t="shared" si="1"/>
        <v>0</v>
      </c>
      <c r="K15" s="28">
        <f t="shared" si="2"/>
        <v>0</v>
      </c>
      <c r="L15" s="28">
        <f t="shared" si="3"/>
        <v>0</v>
      </c>
      <c r="M15" s="28">
        <f t="shared" ca="1" si="4"/>
        <v>398</v>
      </c>
      <c r="N15" s="28">
        <f t="shared" si="5"/>
        <v>0</v>
      </c>
      <c r="O15" s="28">
        <f t="shared" si="6"/>
        <v>0</v>
      </c>
      <c r="P15" s="11"/>
      <c r="Q15" s="19"/>
      <c r="R15" s="18"/>
    </row>
    <row r="16" spans="1:18" x14ac:dyDescent="0.55000000000000004">
      <c r="A16" s="11"/>
      <c r="B16" s="5">
        <v>44436</v>
      </c>
      <c r="C16" s="6">
        <v>3328</v>
      </c>
      <c r="D16" s="7" t="s">
        <v>28</v>
      </c>
      <c r="E16" s="7" t="s">
        <v>36</v>
      </c>
      <c r="F16" s="7" t="s">
        <v>37</v>
      </c>
      <c r="G16" s="8">
        <v>6</v>
      </c>
      <c r="H16" s="9" t="s">
        <v>38</v>
      </c>
      <c r="I16" s="28">
        <f t="shared" ca="1" si="0"/>
        <v>10</v>
      </c>
      <c r="J16" s="28">
        <f t="shared" si="1"/>
        <v>0</v>
      </c>
      <c r="K16" s="28">
        <f t="shared" si="2"/>
        <v>0</v>
      </c>
      <c r="L16" s="28">
        <f t="shared" si="3"/>
        <v>0</v>
      </c>
      <c r="M16" s="28">
        <f t="shared" si="4"/>
        <v>0</v>
      </c>
      <c r="N16" s="28">
        <f t="shared" si="5"/>
        <v>0</v>
      </c>
      <c r="O16" s="28">
        <f t="shared" ca="1" si="6"/>
        <v>10</v>
      </c>
      <c r="P16" s="11"/>
      <c r="Q16" s="19" t="s">
        <v>36</v>
      </c>
      <c r="R16" s="18">
        <v>46</v>
      </c>
    </row>
    <row r="17" spans="2:18" x14ac:dyDescent="0.55000000000000004">
      <c r="B17" s="5">
        <v>44436</v>
      </c>
      <c r="C17" s="6">
        <v>3338</v>
      </c>
      <c r="D17" s="7" t="s">
        <v>36</v>
      </c>
      <c r="E17" s="7" t="s">
        <v>39</v>
      </c>
      <c r="F17" s="7"/>
      <c r="G17" s="12"/>
      <c r="H17" s="13" t="s">
        <v>38</v>
      </c>
      <c r="I17" s="28">
        <f t="shared" ca="1" si="0"/>
        <v>21</v>
      </c>
      <c r="J17" s="28">
        <f t="shared" ref="J17:J22" si="7">IF(H17="S",I17/2,IF(H17="E",I17,0))</f>
        <v>0</v>
      </c>
      <c r="K17" s="28">
        <f t="shared" ref="K17:K22" si="8">IF(H17="S",I17/2,IF(H17="T",I17,0))</f>
        <v>0</v>
      </c>
      <c r="L17" s="28">
        <f t="shared" ref="L17:L22" si="9">IF(H17="C",I17,0)</f>
        <v>0</v>
      </c>
      <c r="M17" s="28">
        <f t="shared" ref="M17:M22" si="10">IF(H17="P",I17,0)</f>
        <v>0</v>
      </c>
      <c r="N17" s="28">
        <f t="shared" ref="N17:N22" si="11">IF(H17="M",I17,0)</f>
        <v>0</v>
      </c>
      <c r="O17" s="28">
        <f t="shared" ref="O17:O22" ca="1" si="12">IF(H17="H",I17,0)</f>
        <v>21</v>
      </c>
      <c r="Q17" s="19"/>
      <c r="R17" s="18"/>
    </row>
    <row r="18" spans="2:18" x14ac:dyDescent="0.55000000000000004">
      <c r="B18" s="5">
        <v>44436</v>
      </c>
      <c r="C18" s="6">
        <v>3359</v>
      </c>
      <c r="D18" s="7" t="s">
        <v>31</v>
      </c>
      <c r="E18" s="7"/>
      <c r="F18" s="7"/>
      <c r="G18" s="12"/>
      <c r="H18" s="13" t="s">
        <v>14</v>
      </c>
      <c r="I18" s="28">
        <f t="shared" ca="1" si="0"/>
        <v>9</v>
      </c>
      <c r="J18" s="28">
        <f t="shared" si="7"/>
        <v>0</v>
      </c>
      <c r="K18" s="28">
        <f t="shared" si="8"/>
        <v>0</v>
      </c>
      <c r="L18" s="28">
        <f t="shared" si="9"/>
        <v>0</v>
      </c>
      <c r="M18" s="28">
        <f t="shared" ca="1" si="10"/>
        <v>9</v>
      </c>
      <c r="N18" s="28">
        <f t="shared" si="11"/>
        <v>0</v>
      </c>
      <c r="O18" s="28">
        <f t="shared" si="12"/>
        <v>0</v>
      </c>
      <c r="Q18" s="19" t="s">
        <v>45</v>
      </c>
      <c r="R18" s="18">
        <v>0</v>
      </c>
    </row>
    <row r="19" spans="2:18" x14ac:dyDescent="0.55000000000000004">
      <c r="B19" s="5">
        <v>44437</v>
      </c>
      <c r="C19" s="6">
        <v>3368</v>
      </c>
      <c r="D19" s="7" t="s">
        <v>28</v>
      </c>
      <c r="E19" s="7" t="s">
        <v>36</v>
      </c>
      <c r="F19" s="7" t="s">
        <v>40</v>
      </c>
      <c r="G19" s="14">
        <v>6</v>
      </c>
      <c r="H19" s="13" t="s">
        <v>38</v>
      </c>
      <c r="I19" s="28">
        <f t="shared" ca="1" si="0"/>
        <v>10</v>
      </c>
      <c r="J19" s="28">
        <f t="shared" si="7"/>
        <v>0</v>
      </c>
      <c r="K19" s="28">
        <f t="shared" si="8"/>
        <v>0</v>
      </c>
      <c r="L19" s="28">
        <f t="shared" si="9"/>
        <v>0</v>
      </c>
      <c r="M19" s="28">
        <f t="shared" si="10"/>
        <v>0</v>
      </c>
      <c r="N19" s="28">
        <f t="shared" si="11"/>
        <v>0</v>
      </c>
      <c r="O19" s="28">
        <f t="shared" ca="1" si="12"/>
        <v>10</v>
      </c>
      <c r="Q19" s="19"/>
      <c r="R19" s="18"/>
    </row>
    <row r="20" spans="2:18" x14ac:dyDescent="0.55000000000000004">
      <c r="B20" s="5">
        <v>44437</v>
      </c>
      <c r="C20" s="6">
        <v>3378</v>
      </c>
      <c r="D20" s="7" t="s">
        <v>36</v>
      </c>
      <c r="E20" s="7" t="s">
        <v>28</v>
      </c>
      <c r="F20" s="7"/>
      <c r="G20" s="12"/>
      <c r="H20" s="13" t="s">
        <v>38</v>
      </c>
      <c r="I20" s="28">
        <f t="shared" ca="1" si="0"/>
        <v>5</v>
      </c>
      <c r="J20" s="28">
        <f t="shared" si="7"/>
        <v>0</v>
      </c>
      <c r="K20" s="28">
        <f t="shared" si="8"/>
        <v>0</v>
      </c>
      <c r="L20" s="28">
        <f t="shared" si="9"/>
        <v>0</v>
      </c>
      <c r="M20" s="28">
        <f t="shared" si="10"/>
        <v>0</v>
      </c>
      <c r="N20" s="28">
        <f t="shared" si="11"/>
        <v>0</v>
      </c>
      <c r="O20" s="28">
        <f t="shared" ca="1" si="12"/>
        <v>5</v>
      </c>
      <c r="Q20" s="19" t="s">
        <v>31</v>
      </c>
      <c r="R20" s="18">
        <v>476</v>
      </c>
    </row>
    <row r="21" spans="2:18" x14ac:dyDescent="0.55000000000000004">
      <c r="B21" s="5">
        <v>44438</v>
      </c>
      <c r="C21" s="6">
        <v>3383</v>
      </c>
      <c r="D21" s="7" t="s">
        <v>31</v>
      </c>
      <c r="E21" s="7"/>
      <c r="F21" s="7"/>
      <c r="G21" s="12"/>
      <c r="H21" s="13" t="s">
        <v>14</v>
      </c>
      <c r="I21" s="28">
        <f t="shared" ca="1" si="0"/>
        <v>16</v>
      </c>
      <c r="J21" s="28">
        <f t="shared" si="7"/>
        <v>0</v>
      </c>
      <c r="K21" s="28">
        <f t="shared" si="8"/>
        <v>0</v>
      </c>
      <c r="L21" s="28">
        <f t="shared" si="9"/>
        <v>0</v>
      </c>
      <c r="M21" s="28">
        <f t="shared" ca="1" si="10"/>
        <v>16</v>
      </c>
      <c r="N21" s="28">
        <f t="shared" si="11"/>
        <v>0</v>
      </c>
      <c r="O21" s="28">
        <f t="shared" si="12"/>
        <v>0</v>
      </c>
      <c r="Q21" s="19"/>
      <c r="R21" s="18"/>
    </row>
    <row r="22" spans="2:18" x14ac:dyDescent="0.55000000000000004">
      <c r="B22" s="5">
        <v>44438</v>
      </c>
      <c r="C22" s="6">
        <v>3399</v>
      </c>
      <c r="D22" s="7" t="s">
        <v>31</v>
      </c>
      <c r="E22" s="7"/>
      <c r="F22" s="7"/>
      <c r="G22" s="12"/>
      <c r="H22" s="13" t="s">
        <v>14</v>
      </c>
      <c r="I22" s="28">
        <f t="shared" ca="1" si="0"/>
        <v>0</v>
      </c>
      <c r="J22" s="28">
        <f t="shared" si="7"/>
        <v>0</v>
      </c>
      <c r="K22" s="28">
        <f t="shared" si="8"/>
        <v>0</v>
      </c>
      <c r="L22" s="28">
        <f t="shared" si="9"/>
        <v>0</v>
      </c>
      <c r="M22" s="28">
        <f t="shared" ca="1" si="10"/>
        <v>0</v>
      </c>
      <c r="N22" s="28">
        <f t="shared" si="11"/>
        <v>0</v>
      </c>
      <c r="O22" s="28">
        <f t="shared" si="12"/>
        <v>0</v>
      </c>
      <c r="Q22" s="17" t="s">
        <v>46</v>
      </c>
      <c r="R22" s="20">
        <v>530</v>
      </c>
    </row>
    <row r="23" spans="2:18" x14ac:dyDescent="0.55000000000000004">
      <c r="B23" s="5" t="s">
        <v>41</v>
      </c>
      <c r="C23" s="6">
        <v>3399</v>
      </c>
      <c r="D23" s="7"/>
      <c r="E23" s="7"/>
      <c r="F23" s="7" t="s">
        <v>34</v>
      </c>
      <c r="G23" s="12"/>
      <c r="H23" s="13"/>
      <c r="I23" s="28">
        <f t="shared" ca="1" si="0"/>
        <v>0</v>
      </c>
      <c r="J23" s="28">
        <f t="shared" ref="J23:J28" si="13">IF(H23="S",I23/2,IF(H23="E",I23,0))</f>
        <v>0</v>
      </c>
      <c r="K23" s="28">
        <f t="shared" ref="K23:K28" si="14">IF(H23="S",I23/2,IF(H23="T",I23,0))</f>
        <v>0</v>
      </c>
      <c r="L23" s="28">
        <f t="shared" ref="L23:L28" si="15">IF(H23="C",I23,0)</f>
        <v>0</v>
      </c>
      <c r="M23" s="28">
        <f t="shared" ref="M23:M28" si="16">IF(H23="P",I23,0)</f>
        <v>0</v>
      </c>
      <c r="N23" s="28">
        <f t="shared" ref="N23:N28" si="17">IF(H23="M",I23,0)</f>
        <v>0</v>
      </c>
      <c r="O23" s="28">
        <f t="shared" ref="O23:O28" si="18">IF(H23="H",I23,0)</f>
        <v>0</v>
      </c>
      <c r="Q23" s="15" t="s">
        <v>41</v>
      </c>
    </row>
    <row r="24" spans="2:18" x14ac:dyDescent="0.55000000000000004">
      <c r="B24" s="5">
        <v>44440</v>
      </c>
      <c r="C24" s="6">
        <v>3399</v>
      </c>
      <c r="D24" s="7" t="s">
        <v>28</v>
      </c>
      <c r="E24" s="7" t="s">
        <v>29</v>
      </c>
      <c r="F24" s="7" t="s">
        <v>32</v>
      </c>
      <c r="G24" s="12"/>
      <c r="H24" s="13" t="s">
        <v>18</v>
      </c>
      <c r="I24" s="28">
        <f t="shared" ca="1" si="0"/>
        <v>3</v>
      </c>
      <c r="J24" s="28">
        <f t="shared" si="13"/>
        <v>0</v>
      </c>
      <c r="K24" s="28">
        <f t="shared" si="14"/>
        <v>0</v>
      </c>
      <c r="L24" s="28">
        <f t="shared" ca="1" si="15"/>
        <v>3</v>
      </c>
      <c r="M24" s="28">
        <f t="shared" si="16"/>
        <v>0</v>
      </c>
      <c r="N24" s="28">
        <f t="shared" si="17"/>
        <v>0</v>
      </c>
      <c r="O24" s="28">
        <f t="shared" si="18"/>
        <v>0</v>
      </c>
    </row>
    <row r="25" spans="2:18" x14ac:dyDescent="0.55000000000000004">
      <c r="B25" s="5">
        <v>44440</v>
      </c>
      <c r="C25" s="6">
        <v>3402</v>
      </c>
      <c r="D25" s="7" t="s">
        <v>29</v>
      </c>
      <c r="E25" s="7" t="s">
        <v>30</v>
      </c>
      <c r="F25" s="7" t="s">
        <v>33</v>
      </c>
      <c r="G25" s="12"/>
      <c r="H25" s="13" t="s">
        <v>16</v>
      </c>
      <c r="I25" s="28">
        <f t="shared" ca="1" si="0"/>
        <v>1</v>
      </c>
      <c r="J25" s="28">
        <f t="shared" ca="1" si="13"/>
        <v>1</v>
      </c>
      <c r="K25" s="28">
        <f t="shared" si="14"/>
        <v>0</v>
      </c>
      <c r="L25" s="28">
        <f t="shared" si="15"/>
        <v>0</v>
      </c>
      <c r="M25" s="28">
        <f t="shared" si="16"/>
        <v>0</v>
      </c>
      <c r="N25" s="28">
        <f t="shared" si="17"/>
        <v>0</v>
      </c>
      <c r="O25" s="28">
        <f t="shared" si="18"/>
        <v>0</v>
      </c>
    </row>
    <row r="26" spans="2:18" x14ac:dyDescent="0.55000000000000004">
      <c r="B26" s="5">
        <v>44440</v>
      </c>
      <c r="C26" s="6">
        <v>3403</v>
      </c>
      <c r="D26" s="7" t="s">
        <v>30</v>
      </c>
      <c r="E26" s="7" t="s">
        <v>29</v>
      </c>
      <c r="F26" s="7" t="s">
        <v>32</v>
      </c>
      <c r="G26" s="12"/>
      <c r="H26" s="13" t="s">
        <v>17</v>
      </c>
      <c r="I26" s="28">
        <f t="shared" ca="1" si="0"/>
        <v>1</v>
      </c>
      <c r="J26" s="28">
        <f t="shared" si="13"/>
        <v>0</v>
      </c>
      <c r="K26" s="28">
        <f t="shared" ca="1" si="14"/>
        <v>1</v>
      </c>
      <c r="L26" s="28">
        <f t="shared" si="15"/>
        <v>0</v>
      </c>
      <c r="M26" s="28">
        <f t="shared" si="16"/>
        <v>0</v>
      </c>
      <c r="N26" s="28">
        <f t="shared" si="17"/>
        <v>0</v>
      </c>
      <c r="O26" s="28">
        <f t="shared" si="18"/>
        <v>0</v>
      </c>
    </row>
    <row r="27" spans="2:18" x14ac:dyDescent="0.55000000000000004">
      <c r="B27" s="5">
        <v>44440</v>
      </c>
      <c r="C27" s="6">
        <v>3404</v>
      </c>
      <c r="D27" s="7" t="s">
        <v>29</v>
      </c>
      <c r="E27" s="7" t="s">
        <v>28</v>
      </c>
      <c r="F27" s="7"/>
      <c r="G27" s="12"/>
      <c r="H27" s="13" t="s">
        <v>18</v>
      </c>
      <c r="I27" s="28">
        <f t="shared" ca="1" si="0"/>
        <v>3</v>
      </c>
      <c r="J27" s="28">
        <f t="shared" si="13"/>
        <v>0</v>
      </c>
      <c r="K27" s="28">
        <f t="shared" si="14"/>
        <v>0</v>
      </c>
      <c r="L27" s="28">
        <f t="shared" ca="1" si="15"/>
        <v>3</v>
      </c>
      <c r="M27" s="28">
        <f t="shared" si="16"/>
        <v>0</v>
      </c>
      <c r="N27" s="28">
        <f t="shared" si="17"/>
        <v>0</v>
      </c>
      <c r="O27" s="28">
        <f t="shared" si="18"/>
        <v>0</v>
      </c>
    </row>
    <row r="28" spans="2:18" x14ac:dyDescent="0.55000000000000004">
      <c r="B28" s="5">
        <v>44446</v>
      </c>
      <c r="C28" s="6">
        <v>3407</v>
      </c>
      <c r="D28" s="7" t="s">
        <v>31</v>
      </c>
      <c r="E28" s="7"/>
      <c r="F28" s="7"/>
      <c r="G28" s="12"/>
      <c r="H28" s="13" t="s">
        <v>14</v>
      </c>
      <c r="I28" s="28">
        <f t="shared" ca="1" si="0"/>
        <v>114</v>
      </c>
      <c r="J28" s="28">
        <f t="shared" si="13"/>
        <v>0</v>
      </c>
      <c r="K28" s="28">
        <f t="shared" si="14"/>
        <v>0</v>
      </c>
      <c r="L28" s="28">
        <f t="shared" si="15"/>
        <v>0</v>
      </c>
      <c r="M28" s="28">
        <f t="shared" ca="1" si="16"/>
        <v>114</v>
      </c>
      <c r="N28" s="28">
        <f t="shared" si="17"/>
        <v>0</v>
      </c>
      <c r="O28" s="28">
        <f t="shared" si="18"/>
        <v>0</v>
      </c>
    </row>
    <row r="29" spans="2:18" x14ac:dyDescent="0.55000000000000004">
      <c r="B29" s="5">
        <v>44450</v>
      </c>
      <c r="C29" s="6">
        <v>3521</v>
      </c>
      <c r="D29" s="7" t="s">
        <v>28</v>
      </c>
      <c r="E29" s="7" t="s">
        <v>42</v>
      </c>
      <c r="F29" s="7" t="s">
        <v>47</v>
      </c>
      <c r="G29" s="12"/>
      <c r="H29" s="13" t="s">
        <v>17</v>
      </c>
      <c r="I29" s="28">
        <f t="shared" ca="1" si="0"/>
        <v>3</v>
      </c>
      <c r="J29" s="28">
        <f t="shared" ref="J29:J40" si="19">IF(H29="S",I29/2,IF(H29="E",I29,0))</f>
        <v>0</v>
      </c>
      <c r="K29" s="28">
        <f t="shared" ref="K29:K40" ca="1" si="20">IF(H29="S",I29/2,IF(H29="T",I29,0))</f>
        <v>3</v>
      </c>
      <c r="L29" s="28">
        <f t="shared" ref="L29:L40" si="21">IF(H29="C",I29,0)</f>
        <v>0</v>
      </c>
      <c r="M29" s="28">
        <f t="shared" ref="M29:M40" si="22">IF(H29="P",I29,0)</f>
        <v>0</v>
      </c>
      <c r="N29" s="28">
        <f t="shared" ref="N29:N40" si="23">IF(H29="M",I29,0)</f>
        <v>0</v>
      </c>
      <c r="O29" s="28">
        <f t="shared" ref="O29:O40" si="24">IF(H29="H",I29,0)</f>
        <v>0</v>
      </c>
    </row>
    <row r="30" spans="2:18" x14ac:dyDescent="0.55000000000000004">
      <c r="B30" s="5">
        <v>44450</v>
      </c>
      <c r="C30" s="6">
        <v>3524</v>
      </c>
      <c r="D30" s="7" t="s">
        <v>29</v>
      </c>
      <c r="E30" s="7" t="s">
        <v>39</v>
      </c>
      <c r="F30" s="7"/>
      <c r="G30" s="12"/>
      <c r="H30" s="13" t="s">
        <v>17</v>
      </c>
      <c r="I30" s="28">
        <f t="shared" ca="1" si="0"/>
        <v>3</v>
      </c>
      <c r="J30" s="28">
        <f t="shared" si="19"/>
        <v>0</v>
      </c>
      <c r="K30" s="28">
        <f t="shared" ca="1" si="20"/>
        <v>3</v>
      </c>
      <c r="L30" s="28">
        <f t="shared" si="21"/>
        <v>0</v>
      </c>
      <c r="M30" s="28">
        <f t="shared" si="22"/>
        <v>0</v>
      </c>
      <c r="N30" s="28">
        <f t="shared" si="23"/>
        <v>0</v>
      </c>
      <c r="O30" s="28">
        <f t="shared" si="24"/>
        <v>0</v>
      </c>
    </row>
    <row r="31" spans="2:18" x14ac:dyDescent="0.55000000000000004">
      <c r="B31" s="5">
        <v>44451</v>
      </c>
      <c r="C31" s="6">
        <v>3527</v>
      </c>
      <c r="D31" s="7" t="s">
        <v>28</v>
      </c>
      <c r="E31" s="7" t="s">
        <v>36</v>
      </c>
      <c r="F31" s="7" t="s">
        <v>48</v>
      </c>
      <c r="G31" s="12"/>
      <c r="H31" s="13" t="s">
        <v>38</v>
      </c>
      <c r="I31" s="28">
        <f t="shared" ca="1" si="0"/>
        <v>10</v>
      </c>
      <c r="J31" s="28">
        <f t="shared" si="19"/>
        <v>0</v>
      </c>
      <c r="K31" s="28">
        <f t="shared" si="20"/>
        <v>0</v>
      </c>
      <c r="L31" s="28">
        <f t="shared" si="21"/>
        <v>0</v>
      </c>
      <c r="M31" s="28">
        <f t="shared" si="22"/>
        <v>0</v>
      </c>
      <c r="N31" s="28">
        <f t="shared" si="23"/>
        <v>0</v>
      </c>
      <c r="O31" s="28">
        <f t="shared" ca="1" si="24"/>
        <v>10</v>
      </c>
    </row>
    <row r="32" spans="2:18" x14ac:dyDescent="0.55000000000000004">
      <c r="B32" s="5">
        <v>44451</v>
      </c>
      <c r="C32" s="6">
        <v>3537</v>
      </c>
      <c r="D32" s="7" t="s">
        <v>36</v>
      </c>
      <c r="E32" s="7" t="s">
        <v>28</v>
      </c>
      <c r="F32" s="7"/>
      <c r="G32" s="12"/>
      <c r="H32" s="13" t="s">
        <v>38</v>
      </c>
      <c r="I32" s="28">
        <f t="shared" ca="1" si="0"/>
        <v>10</v>
      </c>
      <c r="J32" s="28">
        <f t="shared" si="19"/>
        <v>0</v>
      </c>
      <c r="K32" s="28">
        <f t="shared" si="20"/>
        <v>0</v>
      </c>
      <c r="L32" s="28">
        <f t="shared" si="21"/>
        <v>0</v>
      </c>
      <c r="M32" s="28">
        <f t="shared" si="22"/>
        <v>0</v>
      </c>
      <c r="N32" s="28">
        <f t="shared" si="23"/>
        <v>0</v>
      </c>
      <c r="O32" s="28">
        <f t="shared" ca="1" si="24"/>
        <v>10</v>
      </c>
    </row>
    <row r="33" spans="2:15" x14ac:dyDescent="0.55000000000000004">
      <c r="B33" s="5">
        <v>44452</v>
      </c>
      <c r="C33" s="6">
        <v>3547</v>
      </c>
      <c r="D33" s="7" t="s">
        <v>31</v>
      </c>
      <c r="E33" s="7"/>
      <c r="F33" s="7" t="s">
        <v>31</v>
      </c>
      <c r="G33" s="12"/>
      <c r="H33" s="13" t="s">
        <v>14</v>
      </c>
      <c r="I33" s="28">
        <f t="shared" ca="1" si="0"/>
        <v>47</v>
      </c>
      <c r="J33" s="28">
        <f t="shared" si="19"/>
        <v>0</v>
      </c>
      <c r="K33" s="28">
        <f t="shared" si="20"/>
        <v>0</v>
      </c>
      <c r="L33" s="28">
        <f t="shared" si="21"/>
        <v>0</v>
      </c>
      <c r="M33" s="28">
        <f t="shared" ca="1" si="22"/>
        <v>47</v>
      </c>
      <c r="N33" s="28">
        <f t="shared" si="23"/>
        <v>0</v>
      </c>
      <c r="O33" s="28">
        <f t="shared" si="24"/>
        <v>0</v>
      </c>
    </row>
    <row r="34" spans="2:15" x14ac:dyDescent="0.55000000000000004">
      <c r="B34" s="5">
        <v>44456</v>
      </c>
      <c r="C34" s="6">
        <v>3594</v>
      </c>
      <c r="D34" s="7" t="s">
        <v>28</v>
      </c>
      <c r="E34" s="7" t="s">
        <v>29</v>
      </c>
      <c r="F34" s="7" t="s">
        <v>49</v>
      </c>
      <c r="G34" s="12"/>
      <c r="H34" s="13" t="s">
        <v>17</v>
      </c>
      <c r="I34" s="28">
        <f t="shared" ca="1" si="0"/>
        <v>3</v>
      </c>
      <c r="J34" s="28">
        <f t="shared" si="19"/>
        <v>0</v>
      </c>
      <c r="K34" s="28">
        <f t="shared" ca="1" si="20"/>
        <v>3</v>
      </c>
      <c r="L34" s="28">
        <f t="shared" si="21"/>
        <v>0</v>
      </c>
      <c r="M34" s="28">
        <f t="shared" si="22"/>
        <v>0</v>
      </c>
      <c r="N34" s="28">
        <f t="shared" si="23"/>
        <v>0</v>
      </c>
      <c r="O34" s="28">
        <f t="shared" si="24"/>
        <v>0</v>
      </c>
    </row>
    <row r="35" spans="2:15" x14ac:dyDescent="0.55000000000000004">
      <c r="B35" s="5">
        <v>44456</v>
      </c>
      <c r="C35" s="6">
        <v>3597</v>
      </c>
      <c r="D35" s="7" t="s">
        <v>29</v>
      </c>
      <c r="E35" s="7" t="s">
        <v>50</v>
      </c>
      <c r="F35" s="7"/>
      <c r="G35" s="12"/>
      <c r="H35" s="13" t="s">
        <v>17</v>
      </c>
      <c r="I35" s="28">
        <f t="shared" ca="1" si="0"/>
        <v>3</v>
      </c>
      <c r="J35" s="28">
        <f t="shared" si="19"/>
        <v>0</v>
      </c>
      <c r="K35" s="28">
        <f t="shared" ca="1" si="20"/>
        <v>3</v>
      </c>
      <c r="L35" s="28">
        <f t="shared" si="21"/>
        <v>0</v>
      </c>
      <c r="M35" s="28">
        <f t="shared" si="22"/>
        <v>0</v>
      </c>
      <c r="N35" s="28">
        <f t="shared" si="23"/>
        <v>0</v>
      </c>
      <c r="O35" s="28">
        <f t="shared" si="24"/>
        <v>0</v>
      </c>
    </row>
    <row r="36" spans="2:15" x14ac:dyDescent="0.55000000000000004">
      <c r="B36" s="5">
        <v>44457</v>
      </c>
      <c r="C36" s="6">
        <v>3600</v>
      </c>
      <c r="D36" s="7" t="s">
        <v>51</v>
      </c>
      <c r="E36" s="7"/>
      <c r="F36" s="7" t="s">
        <v>31</v>
      </c>
      <c r="G36" s="12"/>
      <c r="H36" s="13" t="s">
        <v>14</v>
      </c>
      <c r="I36" s="28">
        <f t="shared" ca="1" si="0"/>
        <v>32</v>
      </c>
      <c r="J36" s="28">
        <f t="shared" si="19"/>
        <v>0</v>
      </c>
      <c r="K36" s="28">
        <f t="shared" si="20"/>
        <v>0</v>
      </c>
      <c r="L36" s="28">
        <f t="shared" si="21"/>
        <v>0</v>
      </c>
      <c r="M36" s="28">
        <f t="shared" ca="1" si="22"/>
        <v>32</v>
      </c>
      <c r="N36" s="28">
        <f t="shared" si="23"/>
        <v>0</v>
      </c>
      <c r="O36" s="28">
        <f t="shared" si="24"/>
        <v>0</v>
      </c>
    </row>
    <row r="37" spans="2:15" x14ac:dyDescent="0.55000000000000004">
      <c r="B37" s="5">
        <v>44459</v>
      </c>
      <c r="C37" s="6">
        <v>3632</v>
      </c>
      <c r="D37" s="7" t="s">
        <v>31</v>
      </c>
      <c r="E37" s="7"/>
      <c r="F37" s="7"/>
      <c r="G37" s="12"/>
      <c r="H37" s="13" t="s">
        <v>14</v>
      </c>
      <c r="I37" s="28">
        <f t="shared" ca="1" si="0"/>
        <v>0</v>
      </c>
      <c r="J37" s="28">
        <f t="shared" si="19"/>
        <v>0</v>
      </c>
      <c r="K37" s="28">
        <f t="shared" si="20"/>
        <v>0</v>
      </c>
      <c r="L37" s="28">
        <f t="shared" si="21"/>
        <v>0</v>
      </c>
      <c r="M37" s="28">
        <f t="shared" ca="1" si="22"/>
        <v>0</v>
      </c>
      <c r="N37" s="28">
        <f t="shared" si="23"/>
        <v>0</v>
      </c>
      <c r="O37" s="28">
        <f t="shared" si="24"/>
        <v>0</v>
      </c>
    </row>
    <row r="38" spans="2:15" x14ac:dyDescent="0.55000000000000004">
      <c r="B38" s="5">
        <v>44460</v>
      </c>
      <c r="C38" s="6">
        <v>3632</v>
      </c>
      <c r="D38" s="7" t="s">
        <v>31</v>
      </c>
      <c r="E38" s="7"/>
      <c r="F38" s="7"/>
      <c r="G38" s="12"/>
      <c r="H38" s="13" t="s">
        <v>14</v>
      </c>
      <c r="I38" s="28">
        <f t="shared" ca="1" si="0"/>
        <v>3</v>
      </c>
      <c r="J38" s="28">
        <f t="shared" si="19"/>
        <v>0</v>
      </c>
      <c r="K38" s="28">
        <f t="shared" si="20"/>
        <v>0</v>
      </c>
      <c r="L38" s="28">
        <f t="shared" si="21"/>
        <v>0</v>
      </c>
      <c r="M38" s="28">
        <f t="shared" ca="1" si="22"/>
        <v>3</v>
      </c>
      <c r="N38" s="28">
        <f t="shared" si="23"/>
        <v>0</v>
      </c>
      <c r="O38" s="28">
        <f t="shared" si="24"/>
        <v>0</v>
      </c>
    </row>
    <row r="39" spans="2:15" x14ac:dyDescent="0.55000000000000004">
      <c r="B39" s="5">
        <v>44461</v>
      </c>
      <c r="C39" s="6">
        <v>3635</v>
      </c>
      <c r="D39" s="7" t="s">
        <v>31</v>
      </c>
      <c r="E39" s="7"/>
      <c r="F39" s="7"/>
      <c r="G39" s="12"/>
      <c r="H39" s="13" t="s">
        <v>14</v>
      </c>
      <c r="I39" s="28">
        <f t="shared" ca="1" si="0"/>
        <v>5</v>
      </c>
      <c r="J39" s="28">
        <f t="shared" si="19"/>
        <v>0</v>
      </c>
      <c r="K39" s="28">
        <f t="shared" si="20"/>
        <v>0</v>
      </c>
      <c r="L39" s="28">
        <f t="shared" si="21"/>
        <v>0</v>
      </c>
      <c r="M39" s="28">
        <f t="shared" ca="1" si="22"/>
        <v>5</v>
      </c>
      <c r="N39" s="28">
        <f t="shared" si="23"/>
        <v>0</v>
      </c>
      <c r="O39" s="28">
        <f t="shared" si="24"/>
        <v>0</v>
      </c>
    </row>
    <row r="40" spans="2:15" x14ac:dyDescent="0.55000000000000004">
      <c r="B40" s="5">
        <v>44462</v>
      </c>
      <c r="C40" s="6">
        <v>3640</v>
      </c>
      <c r="D40" s="7" t="s">
        <v>31</v>
      </c>
      <c r="E40" s="7"/>
      <c r="F40" s="7"/>
      <c r="G40" s="12"/>
      <c r="H40" s="13" t="s">
        <v>14</v>
      </c>
      <c r="I40" s="28">
        <f ca="1">IF(C41&gt;0,C41-OFFSET(C41,-1,0),0)</f>
        <v>0</v>
      </c>
      <c r="J40" s="28">
        <f t="shared" si="19"/>
        <v>0</v>
      </c>
      <c r="K40" s="28">
        <f t="shared" si="20"/>
        <v>0</v>
      </c>
      <c r="L40" s="28">
        <f t="shared" si="21"/>
        <v>0</v>
      </c>
      <c r="M40" s="28">
        <f t="shared" ca="1" si="22"/>
        <v>0</v>
      </c>
      <c r="N40" s="28">
        <f t="shared" si="23"/>
        <v>0</v>
      </c>
      <c r="O40" s="28">
        <f t="shared" si="24"/>
        <v>0</v>
      </c>
    </row>
  </sheetData>
  <sheetProtection insertRows="0" selectLockedCells="1"/>
  <pageMargins left="0.7" right="0.7" top="0.75" bottom="0.75" header="0.3" footer="0.3"/>
  <pageSetup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Mile Tracker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Ned O</dc:creator>
  <cp:lastModifiedBy>Ned O</cp:lastModifiedBy>
  <dcterms:created xsi:type="dcterms:W3CDTF">2021-08-22T22:03:29Z</dcterms:created>
  <dcterms:modified xsi:type="dcterms:W3CDTF">2021-09-21T19:20:51Z</dcterms:modified>
</cp:coreProperties>
</file>