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05"/>
  <workbookPr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76246C74-AD7E-6E44-BDB7-E455B37D276F}" xr6:coauthVersionLast="47" xr6:coauthVersionMax="47" xr10:uidLastSave="{00000000-0000-0000-0000-000000000000}"/>
  <bookViews>
    <workbookView xWindow="0" yWindow="500" windowWidth="27400" windowHeight="18060" activeTab="3" xr2:uid="{00000000-000D-0000-FFFF-FFFF00000000}"/>
  </bookViews>
  <sheets>
    <sheet name="121" sheetId="1" r:id="rId1"/>
    <sheet name="122" sheetId="2" r:id="rId2"/>
    <sheet name="123" sheetId="4" r:id="rId3"/>
    <sheet name="124" sheetId="5" r:id="rId4"/>
    <sheet name="125" sheetId="6" r:id="rId5"/>
    <sheet name="BLANK (POST D-R HERE)" sheetId="7" r:id="rId6"/>
    <sheet name="1PRJ" sheetId="8" r:id="rId7"/>
    <sheet name="2PRJ" sheetId="9" r:id="rId8"/>
    <sheet name="3PRJ" sheetId="10" r:id="rId9"/>
    <sheet name="4PRJ" sheetId="11" r:id="rId10"/>
    <sheet name="5PRJ" sheetId="12" r:id="rId11"/>
    <sheet name="EOS" sheetId="13" r:id="rId12"/>
  </sheets>
  <externalReferences>
    <externalReference r:id="rId1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3" i="5" l="1"/>
  <c r="T2" i="5"/>
  <c r="K6" i="5"/>
  <c r="L6" i="5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9" i="11"/>
  <c r="D8" i="11"/>
  <c r="D7" i="11"/>
  <c r="D6" i="11"/>
  <c r="D5" i="11"/>
  <c r="D4" i="11"/>
  <c r="D3" i="11"/>
  <c r="D2" i="11"/>
  <c r="V3" i="5"/>
  <c r="V2" i="5"/>
  <c r="E29" i="13" l="1"/>
  <c r="D29" i="13"/>
  <c r="C29" i="13"/>
  <c r="G29" i="13"/>
  <c r="F29" i="13"/>
  <c r="V2" i="6"/>
  <c r="V2" i="4"/>
  <c r="X2" i="2"/>
  <c r="W2" i="1"/>
  <c r="E3" i="12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" i="12"/>
  <c r="D3" i="12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" i="12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" i="10"/>
  <c r="D3" i="10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" i="10"/>
  <c r="E25" i="9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" i="9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" i="8"/>
  <c r="D2" i="8"/>
  <c r="D13" i="8"/>
  <c r="D25" i="8"/>
  <c r="D24" i="8"/>
  <c r="D23" i="8"/>
  <c r="D22" i="8"/>
  <c r="D21" i="8"/>
  <c r="D20" i="8"/>
  <c r="D19" i="8"/>
  <c r="D18" i="8"/>
  <c r="D17" i="8"/>
  <c r="D16" i="8"/>
  <c r="D15" i="8"/>
  <c r="D14" i="8"/>
  <c r="D12" i="8"/>
  <c r="D11" i="8"/>
  <c r="D10" i="8"/>
  <c r="D9" i="8"/>
  <c r="D8" i="8"/>
  <c r="D7" i="8"/>
  <c r="D6" i="8"/>
  <c r="D5" i="8"/>
  <c r="D4" i="8"/>
  <c r="D3" i="8"/>
  <c r="J29" i="13" l="1"/>
</calcChain>
</file>

<file path=xl/sharedStrings.xml><?xml version="1.0" encoding="utf-8"?>
<sst xmlns="http://schemas.openxmlformats.org/spreadsheetml/2006/main" count="494" uniqueCount="198">
  <si>
    <t xml:space="preserve">LANES </t>
  </si>
  <si>
    <t>STORE</t>
  </si>
  <si>
    <t>ADDRESS/CITY</t>
  </si>
  <si>
    <t>CON</t>
  </si>
  <si>
    <t>NC</t>
  </si>
  <si>
    <t>PLT</t>
  </si>
  <si>
    <t>PRJ</t>
  </si>
  <si>
    <t xml:space="preserve">TRAILER </t>
  </si>
  <si>
    <t xml:space="preserve">% H/SL </t>
  </si>
  <si>
    <t>TRAILER</t>
  </si>
  <si>
    <t>%H/SL</t>
  </si>
  <si>
    <t>Ship Total</t>
  </si>
  <si>
    <t>HEPHZIBAH GA</t>
  </si>
  <si>
    <t>ORANGEBURG SC</t>
  </si>
  <si>
    <t>AUGUSTA GA</t>
  </si>
  <si>
    <t>COLUMBUS (S) GA</t>
  </si>
  <si>
    <t>FT. WALTON BEAF</t>
  </si>
  <si>
    <t>CALLAWAY FL</t>
  </si>
  <si>
    <t>BARNWELL S</t>
  </si>
  <si>
    <t>CHARLESTON SC</t>
  </si>
  <si>
    <t>TIFTON GA</t>
  </si>
  <si>
    <t>DESTIN F</t>
  </si>
  <si>
    <t>EATONTON GA</t>
  </si>
  <si>
    <t>N CHARLESTON SC</t>
  </si>
  <si>
    <t xml:space="preserve">EVANS GA </t>
  </si>
  <si>
    <t>NICEVILLE FL</t>
  </si>
  <si>
    <t>MARIANNA F</t>
  </si>
  <si>
    <t>PANAMA CITY BCH</t>
  </si>
  <si>
    <t>COLUMBUS (N) GA</t>
  </si>
  <si>
    <t>DUBLIN G</t>
  </si>
  <si>
    <t>LYNN HAVEN FL</t>
  </si>
  <si>
    <t>CRESTVIEW F</t>
  </si>
  <si>
    <t>SANTA ROSA FL</t>
  </si>
  <si>
    <t>HINESVILLE GA</t>
  </si>
  <si>
    <t>STATESBORO G</t>
  </si>
  <si>
    <t>MACON (N) GA</t>
  </si>
  <si>
    <t>WAYCROSS G</t>
  </si>
  <si>
    <t>GENEVA A</t>
  </si>
  <si>
    <t>SANDERSVILLE G</t>
  </si>
  <si>
    <t>CAIRO G</t>
  </si>
  <si>
    <t>MOULTRIE G</t>
  </si>
  <si>
    <t>WAYNESBORO G</t>
  </si>
  <si>
    <t>BLUFFTON SC</t>
  </si>
  <si>
    <t>ANDALUSIA AL</t>
  </si>
  <si>
    <t>PANAMA CITY FL</t>
  </si>
  <si>
    <t>DOTHAN A</t>
  </si>
  <si>
    <t>BEUFORT SC</t>
  </si>
  <si>
    <t>WALTERBORO S</t>
  </si>
  <si>
    <t>HINESVILLE G</t>
  </si>
  <si>
    <t>VALDOSTA G</t>
  </si>
  <si>
    <t>AIKEN SC</t>
  </si>
  <si>
    <t>BRUNSWK(ALTAMA)</t>
  </si>
  <si>
    <t>WAYCROSS GEORGIA</t>
  </si>
  <si>
    <t xml:space="preserve">DOTHAN </t>
  </si>
  <si>
    <t>THOMASTON GA</t>
  </si>
  <si>
    <t xml:space="preserve">SAVANNAH GA </t>
  </si>
  <si>
    <t>ST. MARYS GA</t>
  </si>
  <si>
    <t>JAMES ISLAND</t>
  </si>
  <si>
    <t xml:space="preserve">NORTH AUGUSTA </t>
  </si>
  <si>
    <t>MACON GA</t>
  </si>
  <si>
    <t xml:space="preserve">ENTERPRISE A </t>
  </si>
  <si>
    <t>SWAINSBORO G</t>
  </si>
  <si>
    <t>JESUP GA</t>
  </si>
  <si>
    <t>N AUGUSTA GA</t>
  </si>
  <si>
    <t>CHIPLEY F</t>
  </si>
  <si>
    <t>COCHRAN GA</t>
  </si>
  <si>
    <t>VALDOSTA GA</t>
  </si>
  <si>
    <t>RINCON GA</t>
  </si>
  <si>
    <t>GILLIONVILLE G</t>
  </si>
  <si>
    <t>ALBANY GA</t>
  </si>
  <si>
    <t xml:space="preserve">MONCKS CORNER </t>
  </si>
  <si>
    <t>AUGUSTA, GA</t>
  </si>
  <si>
    <t>FITZGERALD, GA</t>
  </si>
  <si>
    <t>DE FUNIAK SPRIF</t>
  </si>
  <si>
    <t>AMERICUS, GA</t>
  </si>
  <si>
    <t>WARNER ROBINS GA</t>
  </si>
  <si>
    <t>SAVANNAH GA</t>
  </si>
  <si>
    <t>THOMSON, GA</t>
  </si>
  <si>
    <t>OZARK, AL</t>
  </si>
  <si>
    <t>PERRY GA</t>
  </si>
  <si>
    <t>GROVETOWN GA</t>
  </si>
  <si>
    <t>BAXLEY GA</t>
  </si>
  <si>
    <t>TROY AL</t>
  </si>
  <si>
    <t>POOLER GA</t>
  </si>
  <si>
    <t>BRUNSWICK GA</t>
  </si>
  <si>
    <t>MILLEDGEVILLE, GA</t>
  </si>
  <si>
    <t>EUFAULA, AL</t>
  </si>
  <si>
    <t>CAMILLA, GA</t>
  </si>
  <si>
    <t xml:space="preserve">EASTMAN, GA </t>
  </si>
  <si>
    <t xml:space="preserve">ALBANY, GA </t>
  </si>
  <si>
    <t>HARDEEVILLE, SC</t>
  </si>
  <si>
    <t xml:space="preserve">CORDELE, GA </t>
  </si>
  <si>
    <t xml:space="preserve">ADEL, GA </t>
  </si>
  <si>
    <t xml:space="preserve">HILTON HD ISLAS </t>
  </si>
  <si>
    <t>BEAUFORT, S</t>
  </si>
  <si>
    <t>BAINBRIDGE, G</t>
  </si>
  <si>
    <t>THOMASVILLE, GA</t>
  </si>
  <si>
    <t>VIDALIA, GA</t>
  </si>
  <si>
    <t>SYLVESTER, GA</t>
  </si>
  <si>
    <t xml:space="preserve">DOUGLAS, GA </t>
  </si>
  <si>
    <t xml:space="preserve">HAZLEHURST, GA </t>
  </si>
  <si>
    <t xml:space="preserve">LANE </t>
  </si>
  <si>
    <t>STORE NUMBER</t>
  </si>
  <si>
    <t>ADDRESS</t>
  </si>
  <si>
    <t xml:space="preserve">VOLUME OF CONVEYABLES </t>
  </si>
  <si>
    <t>NON'S</t>
  </si>
  <si>
    <t>COLUMBUS (gateway)</t>
  </si>
  <si>
    <t xml:space="preserve">DATE: 
</t>
  </si>
  <si>
    <t xml:space="preserve">YMS LOGIN TIME:
</t>
  </si>
  <si>
    <t xml:space="preserve">MOVES IN QUE:
</t>
  </si>
  <si>
    <t xml:space="preserve">YARD DRIVERS AVAIL:
</t>
  </si>
  <si>
    <t xml:space="preserve">LOGOFF MOVES: 
</t>
  </si>
  <si>
    <t>PROJECTED BATCHES TO RUN</t>
  </si>
  <si>
    <t>1A</t>
  </si>
  <si>
    <t>ESTIMATED TOTE</t>
  </si>
  <si>
    <t>ACTUAL TOTE</t>
  </si>
  <si>
    <t>2A</t>
  </si>
  <si>
    <t xml:space="preserve">Batch Change Audit </t>
  </si>
  <si>
    <t>1st Down</t>
  </si>
  <si>
    <t>1st In</t>
  </si>
  <si>
    <t>Last Down</t>
  </si>
  <si>
    <t>Last In</t>
  </si>
  <si>
    <t>Duration</t>
  </si>
  <si>
    <t xml:space="preserve">Driver's Productivity </t>
  </si>
  <si>
    <t>Available</t>
  </si>
  <si>
    <t>Off Que Total</t>
  </si>
  <si>
    <t>YMS Total</t>
  </si>
  <si>
    <t>Total</t>
  </si>
  <si>
    <t>Jeff</t>
  </si>
  <si>
    <t>Jerry</t>
  </si>
  <si>
    <t>Griff</t>
  </si>
  <si>
    <t>Blake</t>
  </si>
  <si>
    <t>Jorome</t>
  </si>
  <si>
    <t>Sheba</t>
  </si>
  <si>
    <t>C Howel</t>
  </si>
  <si>
    <t>C McDaniels</t>
  </si>
  <si>
    <t xml:space="preserve">Red Light </t>
  </si>
  <si>
    <t>SHIPPING COUNT TOTAL</t>
  </si>
  <si>
    <t>Night Total</t>
  </si>
  <si>
    <t>NHM SL</t>
  </si>
  <si>
    <t>NHM ST</t>
  </si>
  <si>
    <t>124 Highest</t>
  </si>
  <si>
    <t>125 Highest</t>
  </si>
  <si>
    <t>100SL</t>
  </si>
  <si>
    <t>30H</t>
  </si>
  <si>
    <t>15H</t>
  </si>
  <si>
    <t>5H</t>
  </si>
  <si>
    <t>60H</t>
  </si>
  <si>
    <t>40H</t>
  </si>
  <si>
    <t>10H</t>
  </si>
  <si>
    <t xml:space="preserve"> </t>
  </si>
  <si>
    <t>Dispatch Summary</t>
  </si>
  <si>
    <t>Shipping/Receiving Center: &lt;SHORTREC_Terminal&gt;</t>
  </si>
  <si>
    <t>Dispatch</t>
  </si>
  <si>
    <t>Outbound</t>
  </si>
  <si>
    <t>Day/Time</t>
  </si>
  <si>
    <t>LB</t>
  </si>
  <si>
    <t>CU</t>
  </si>
  <si>
    <t>CA</t>
  </si>
  <si>
    <t>PA</t>
  </si>
  <si>
    <t>Comment</t>
  </si>
  <si>
    <t>6010</t>
  </si>
  <si>
    <t>Douglas, GA</t>
  </si>
  <si>
    <t>WAYCROSS, GA</t>
  </si>
  <si>
    <t>Tail</t>
  </si>
  <si>
    <t>Statesboro, GA</t>
  </si>
  <si>
    <t>Nose</t>
  </si>
  <si>
    <t>BRUNSWICK, GA</t>
  </si>
  <si>
    <t>SAVANNAH, GA</t>
  </si>
  <si>
    <t>2465</t>
  </si>
  <si>
    <t>HEPHZIBAH, GA</t>
  </si>
  <si>
    <t>3724</t>
  </si>
  <si>
    <t>ORANGEBURG, SC</t>
  </si>
  <si>
    <t>5198</t>
  </si>
  <si>
    <t xml:space="preserve"> TIFTON, GA </t>
  </si>
  <si>
    <t>5769</t>
  </si>
  <si>
    <t xml:space="preserve"> DOTHAN, AL</t>
  </si>
  <si>
    <t>4517</t>
  </si>
  <si>
    <t xml:space="preserve"> ALBANY, GA</t>
  </si>
  <si>
    <t>128882 SL</t>
  </si>
  <si>
    <t>149293 SL</t>
  </si>
  <si>
    <t>146869 SL</t>
  </si>
  <si>
    <t>112076 SL</t>
  </si>
  <si>
    <t>124593 SL</t>
  </si>
  <si>
    <t>80SL</t>
  </si>
  <si>
    <t>50S</t>
  </si>
  <si>
    <t>20H</t>
  </si>
  <si>
    <t xml:space="preserve">  </t>
  </si>
  <si>
    <t>Code</t>
  </si>
  <si>
    <t>SL</t>
  </si>
  <si>
    <t>H</t>
  </si>
  <si>
    <t>S</t>
  </si>
  <si>
    <t>Pct</t>
  </si>
  <si>
    <t>SL count</t>
  </si>
  <si>
    <t>SL avg Pct</t>
  </si>
  <si>
    <t>Must Ship</t>
  </si>
  <si>
    <t>Y</t>
  </si>
  <si>
    <t>replace flat tire on rear tandem before dispatch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</si>
</sst>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rgb="FF3F3F76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rgb="FF3F3F76"/>
      <name val="Calibri "/>
    </font>
    <font>
      <sz val="12"/>
      <color theme="1"/>
      <name val="Calibri "/>
    </font>
    <font>
      <sz val="8"/>
      <name val="Calibri "/>
    </font>
    <font>
      <sz val="12"/>
      <name val="Calibri "/>
    </font>
    <font>
      <sz val="8"/>
      <color rgb="FF3F3F76"/>
      <name val="Calibri"/>
      <family val="2"/>
      <scheme val="min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8"/>
      <color theme="1"/>
      <name val="Calibri "/>
    </font>
    <font>
      <sz val="8"/>
      <color theme="0"/>
      <name val="Calibri "/>
    </font>
    <font>
      <sz val="12"/>
      <color theme="0"/>
      <name val="Calibri "/>
    </font>
    <font>
      <b/>
      <sz val="12"/>
      <color theme="1"/>
      <name val="Calibri "/>
    </font>
    <font>
      <b/>
      <sz val="8"/>
      <color theme="1"/>
      <name val="Calibri "/>
    </font>
    <font>
      <sz val="16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3F3F76"/>
      <name val="Calibri"/>
      <family val="2"/>
      <scheme val="minor"/>
    </font>
    <font>
      <b/>
      <sz val="10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6"/>
      <color theme="1"/>
      <name val="Calibri "/>
    </font>
    <font>
      <sz val="11"/>
      <color theme="1"/>
      <name val="Calibri 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2B2B2"/>
      </right>
      <top style="thin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indexed="64"/>
      </right>
      <top style="thin">
        <color indexed="64"/>
      </top>
      <bottom style="thin">
        <color rgb="FFB2B2B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indexed="64"/>
      </right>
      <top style="thin">
        <color rgb="FFB2B2B2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2" borderId="1" applyNumberFormat="0" applyAlignment="0" applyProtection="0"/>
    <xf numFmtId="0" fontId="5" fillId="3" borderId="0" applyNumberFormat="0" applyBorder="0" applyAlignment="0" applyProtection="0"/>
    <xf numFmtId="0" fontId="4" fillId="4" borderId="2" applyNumberFormat="0" applyFont="0" applyAlignment="0" applyProtection="0"/>
    <xf numFmtId="0" fontId="4" fillId="5" borderId="0" applyNumberFormat="0" applyBorder="0" applyAlignment="0" applyProtection="0"/>
    <xf numFmtId="9" fontId="4" fillId="0" borderId="0" applyFont="0" applyFill="0" applyBorder="0" applyAlignment="0" applyProtection="0"/>
  </cellStyleXfs>
  <cellXfs count="168">
    <xf numFmtId="0" fontId="0" fillId="0" borderId="0" xfId="0"/>
    <xf numFmtId="0" fontId="2" fillId="0" borderId="0" xfId="1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9" fillId="0" borderId="0" xfId="0" applyFont="1"/>
    <xf numFmtId="0" fontId="10" fillId="0" borderId="0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1" applyFont="1" applyFill="1" applyBorder="1" applyAlignment="1">
      <alignment horizontal="center"/>
    </xf>
    <xf numFmtId="0" fontId="12" fillId="0" borderId="0" xfId="1" applyFont="1" applyFill="1" applyBorder="1" applyAlignment="1">
      <alignment horizontal="left"/>
    </xf>
    <xf numFmtId="0" fontId="13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0" fontId="14" fillId="0" borderId="0" xfId="1" applyFont="1" applyFill="1" applyBorder="1" applyAlignment="1">
      <alignment horizontal="center"/>
    </xf>
    <xf numFmtId="0" fontId="14" fillId="0" borderId="0" xfId="1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right"/>
    </xf>
    <xf numFmtId="0" fontId="15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right" vertical="center" wrapText="1"/>
    </xf>
    <xf numFmtId="0" fontId="15" fillId="0" borderId="0" xfId="0" applyFont="1" applyFill="1" applyBorder="1" applyAlignment="1">
      <alignment horizontal="right" wrapText="1"/>
    </xf>
    <xf numFmtId="0" fontId="15" fillId="0" borderId="0" xfId="0" applyFont="1" applyFill="1" applyAlignment="1">
      <alignment horizontal="right"/>
    </xf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8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/>
    <xf numFmtId="0" fontId="18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right"/>
    </xf>
    <xf numFmtId="0" fontId="17" fillId="0" borderId="0" xfId="0" applyNumberFormat="1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right"/>
    </xf>
    <xf numFmtId="0" fontId="11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right" wrapText="1"/>
    </xf>
    <xf numFmtId="0" fontId="3" fillId="0" borderId="0" xfId="0" applyFont="1" applyAlignment="1">
      <alignment horizontal="center" vertical="center"/>
    </xf>
    <xf numFmtId="0" fontId="22" fillId="6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/>
    <xf numFmtId="0" fontId="23" fillId="0" borderId="27" xfId="0" applyFont="1" applyBorder="1" applyAlignment="1"/>
    <xf numFmtId="0" fontId="0" fillId="11" borderId="23" xfId="0" applyFill="1" applyBorder="1" applyAlignment="1">
      <alignment horizontal="center" vertical="center"/>
    </xf>
    <xf numFmtId="0" fontId="31" fillId="0" borderId="0" xfId="0" applyFont="1"/>
    <xf numFmtId="0" fontId="31" fillId="0" borderId="0" xfId="0" applyFont="1" applyAlignment="1"/>
    <xf numFmtId="0" fontId="12" fillId="0" borderId="0" xfId="0" applyFont="1" applyFill="1" applyBorder="1" applyAlignment="1">
      <alignment horizontal="center"/>
    </xf>
    <xf numFmtId="0" fontId="0" fillId="0" borderId="0" xfId="0" applyFill="1" applyAlignment="1"/>
    <xf numFmtId="0" fontId="32" fillId="0" borderId="0" xfId="0" applyFont="1" applyFill="1" applyBorder="1" applyAlignment="1"/>
    <xf numFmtId="0" fontId="32" fillId="0" borderId="0" xfId="0" applyFont="1" applyFill="1" applyBorder="1" applyAlignment="1">
      <alignment horizontal="center"/>
    </xf>
    <xf numFmtId="0" fontId="32" fillId="0" borderId="0" xfId="0" applyFont="1" applyFill="1" applyBorder="1" applyAlignment="1">
      <alignment horizontal="left"/>
    </xf>
    <xf numFmtId="0" fontId="32" fillId="0" borderId="0" xfId="0" applyFont="1" applyFill="1" applyBorder="1"/>
    <xf numFmtId="0" fontId="32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left" vertical="center"/>
    </xf>
    <xf numFmtId="0" fontId="32" fillId="0" borderId="0" xfId="0" applyFont="1" applyFill="1" applyBorder="1" applyAlignment="1">
      <alignment horizontal="center" wrapText="1"/>
    </xf>
    <xf numFmtId="0" fontId="32" fillId="0" borderId="0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/>
    <xf numFmtId="0" fontId="20" fillId="0" borderId="0" xfId="0" applyFont="1" applyFill="1" applyAlignment="1">
      <alignment vertical="center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14" fontId="9" fillId="0" borderId="0" xfId="0" applyNumberFormat="1" applyFont="1" applyAlignment="1">
      <alignment horizontal="left"/>
    </xf>
    <xf numFmtId="14" fontId="0" fillId="0" borderId="0" xfId="0" applyNumberFormat="1"/>
    <xf numFmtId="0" fontId="0" fillId="0" borderId="0" xfId="0" applyAlignment="1">
      <alignment horizontal="left"/>
    </xf>
    <xf numFmtId="0" fontId="9" fillId="0" borderId="0" xfId="0" applyFont="1" applyAlignment="1">
      <alignment horizontal="left"/>
    </xf>
    <xf numFmtId="0" fontId="33" fillId="0" borderId="27" xfId="0" applyFont="1" applyFill="1" applyBorder="1" applyAlignment="1">
      <alignment horizontal="center"/>
    </xf>
    <xf numFmtId="0" fontId="9" fillId="0" borderId="27" xfId="0" quotePrefix="1" applyFont="1" applyBorder="1" applyAlignment="1">
      <alignment horizontal="left"/>
    </xf>
    <xf numFmtId="0" fontId="9" fillId="0" borderId="27" xfId="0" applyFont="1" applyBorder="1"/>
    <xf numFmtId="0" fontId="9" fillId="0" borderId="27" xfId="0" applyFont="1" applyFill="1" applyBorder="1"/>
    <xf numFmtId="0" fontId="9" fillId="0" borderId="0" xfId="0" applyFont="1" applyFill="1" applyBorder="1"/>
    <xf numFmtId="0" fontId="9" fillId="6" borderId="27" xfId="0" applyFont="1" applyFill="1" applyBorder="1" applyAlignment="1">
      <alignment horizontal="center"/>
    </xf>
    <xf numFmtId="0" fontId="9" fillId="6" borderId="27" xfId="0" quotePrefix="1" applyFont="1" applyFill="1" applyBorder="1" applyAlignment="1">
      <alignment horizontal="left"/>
    </xf>
    <xf numFmtId="0" fontId="9" fillId="6" borderId="27" xfId="0" applyFont="1" applyFill="1" applyBorder="1"/>
    <xf numFmtId="0" fontId="34" fillId="6" borderId="0" xfId="0" applyFont="1" applyFill="1"/>
    <xf numFmtId="0" fontId="9" fillId="0" borderId="27" xfId="0" applyFont="1" applyFill="1" applyBorder="1" applyAlignment="1">
      <alignment horizontal="center"/>
    </xf>
    <xf numFmtId="0" fontId="9" fillId="0" borderId="27" xfId="0" quotePrefix="1" applyFont="1" applyFill="1" applyBorder="1" applyAlignment="1">
      <alignment horizontal="left"/>
    </xf>
    <xf numFmtId="0" fontId="9" fillId="0" borderId="0" xfId="0" quotePrefix="1" applyFont="1" applyAlignment="1">
      <alignment horizontal="left"/>
    </xf>
    <xf numFmtId="0" fontId="9" fillId="0" borderId="27" xfId="0" applyFont="1" applyBorder="1" applyAlignment="1">
      <alignment horizontal="center"/>
    </xf>
    <xf numFmtId="0" fontId="33" fillId="0" borderId="0" xfId="0" applyFont="1"/>
    <xf numFmtId="0" fontId="0" fillId="6" borderId="0" xfId="0" applyFill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Fill="1" applyAlignment="1">
      <alignment horizontal="left"/>
    </xf>
    <xf numFmtId="0" fontId="35" fillId="0" borderId="0" xfId="0" applyFont="1" applyFill="1" applyAlignment="1">
      <alignment horizontal="left"/>
    </xf>
    <xf numFmtId="0" fontId="3" fillId="6" borderId="0" xfId="0" applyFont="1" applyFill="1" applyAlignment="1">
      <alignment horizontal="center"/>
    </xf>
    <xf numFmtId="0" fontId="1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3" fillId="0" borderId="0" xfId="0" applyFont="1" applyAlignment="1">
      <alignment horizontal="center" wrapText="1"/>
    </xf>
    <xf numFmtId="0" fontId="33" fillId="0" borderId="0" xfId="0" applyFont="1" applyAlignment="1">
      <alignment horizontal="center"/>
    </xf>
    <xf numFmtId="0" fontId="28" fillId="0" borderId="10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30" fillId="10" borderId="30" xfId="0" applyFont="1" applyFill="1" applyBorder="1" applyAlignment="1">
      <alignment horizontal="center"/>
    </xf>
    <xf numFmtId="0" fontId="30" fillId="10" borderId="8" xfId="0" applyFont="1" applyFill="1" applyBorder="1" applyAlignment="1">
      <alignment horizontal="center"/>
    </xf>
    <xf numFmtId="0" fontId="28" fillId="12" borderId="12" xfId="0" applyFont="1" applyFill="1" applyBorder="1" applyAlignment="1">
      <alignment horizontal="center" vertical="center"/>
    </xf>
    <xf numFmtId="0" fontId="28" fillId="12" borderId="16" xfId="0" applyFont="1" applyFill="1" applyBorder="1" applyAlignment="1">
      <alignment horizontal="center" vertical="center"/>
    </xf>
    <xf numFmtId="0" fontId="28" fillId="12" borderId="1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29" fillId="9" borderId="16" xfId="0" applyFont="1" applyFill="1" applyBorder="1" applyAlignment="1">
      <alignment horizontal="center" vertical="center"/>
    </xf>
    <xf numFmtId="0" fontId="29" fillId="9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27" fillId="7" borderId="10" xfId="0" applyFont="1" applyFill="1" applyBorder="1" applyAlignment="1">
      <alignment horizontal="center" vertical="top" wrapText="1"/>
    </xf>
    <xf numFmtId="0" fontId="27" fillId="7" borderId="8" xfId="0" applyFont="1" applyFill="1" applyBorder="1" applyAlignment="1">
      <alignment horizontal="center" vertical="top"/>
    </xf>
    <xf numFmtId="0" fontId="29" fillId="8" borderId="0" xfId="0" applyFont="1" applyFill="1" applyAlignment="1">
      <alignment horizontal="center"/>
    </xf>
    <xf numFmtId="0" fontId="24" fillId="2" borderId="3" xfId="1" applyFont="1" applyBorder="1" applyAlignment="1">
      <alignment horizontal="center" vertical="top" wrapText="1"/>
    </xf>
    <xf numFmtId="0" fontId="24" fillId="2" borderId="4" xfId="1" applyFont="1" applyBorder="1" applyAlignment="1">
      <alignment horizontal="center" vertical="top" wrapText="1"/>
    </xf>
    <xf numFmtId="0" fontId="24" fillId="2" borderId="10" xfId="1" applyFont="1" applyBorder="1" applyAlignment="1">
      <alignment horizontal="center" vertical="top" wrapText="1"/>
    </xf>
    <xf numFmtId="0" fontId="24" fillId="2" borderId="11" xfId="1" applyFont="1" applyBorder="1" applyAlignment="1">
      <alignment horizontal="center" vertical="top" wrapText="1"/>
    </xf>
    <xf numFmtId="0" fontId="25" fillId="3" borderId="3" xfId="2" applyFont="1" applyBorder="1" applyAlignment="1">
      <alignment horizontal="center" vertical="top" wrapText="1"/>
    </xf>
    <xf numFmtId="0" fontId="25" fillId="3" borderId="4" xfId="2" applyFont="1" applyBorder="1" applyAlignment="1">
      <alignment horizontal="center" vertical="top"/>
    </xf>
    <xf numFmtId="0" fontId="25" fillId="3" borderId="10" xfId="2" applyFont="1" applyBorder="1" applyAlignment="1">
      <alignment horizontal="center" vertical="top"/>
    </xf>
    <xf numFmtId="0" fontId="25" fillId="3" borderId="11" xfId="2" applyFont="1" applyBorder="1" applyAlignment="1">
      <alignment horizontal="center" vertical="top"/>
    </xf>
    <xf numFmtId="0" fontId="26" fillId="5" borderId="3" xfId="4" applyFont="1" applyBorder="1" applyAlignment="1">
      <alignment horizontal="center" vertical="top" wrapText="1"/>
    </xf>
    <xf numFmtId="0" fontId="26" fillId="5" borderId="4" xfId="4" applyFont="1" applyBorder="1" applyAlignment="1">
      <alignment horizontal="center" vertical="top"/>
    </xf>
    <xf numFmtId="0" fontId="26" fillId="5" borderId="10" xfId="4" applyFont="1" applyBorder="1" applyAlignment="1">
      <alignment horizontal="center" vertical="top"/>
    </xf>
    <xf numFmtId="0" fontId="26" fillId="5" borderId="11" xfId="4" applyFont="1" applyBorder="1" applyAlignment="1">
      <alignment horizontal="center" vertical="top"/>
    </xf>
    <xf numFmtId="0" fontId="26" fillId="4" borderId="5" xfId="3" applyFont="1" applyBorder="1" applyAlignment="1">
      <alignment horizontal="center" vertical="top" wrapText="1"/>
    </xf>
    <xf numFmtId="0" fontId="26" fillId="4" borderId="6" xfId="3" applyFont="1" applyBorder="1" applyAlignment="1">
      <alignment horizontal="center" vertical="top"/>
    </xf>
    <xf numFmtId="0" fontId="26" fillId="4" borderId="7" xfId="3" applyFont="1" applyBorder="1" applyAlignment="1">
      <alignment horizontal="center" vertical="top"/>
    </xf>
    <xf numFmtId="0" fontId="26" fillId="4" borderId="22" xfId="3" applyFont="1" applyBorder="1" applyAlignment="1">
      <alignment horizontal="center" vertical="top"/>
    </xf>
    <xf numFmtId="0" fontId="26" fillId="4" borderId="26" xfId="3" applyFont="1" applyBorder="1" applyAlignment="1">
      <alignment horizontal="center" vertical="top"/>
    </xf>
    <xf numFmtId="0" fontId="26" fillId="4" borderId="9" xfId="3" applyFont="1" applyBorder="1" applyAlignment="1">
      <alignment horizontal="center" vertical="top"/>
    </xf>
    <xf numFmtId="0" fontId="23" fillId="0" borderId="12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1" fontId="17" fillId="0" borderId="0" xfId="0" applyNumberFormat="1" applyFont="1" applyFill="1" applyBorder="1" applyAlignment="1">
      <alignment horizontal="right" vertical="center"/>
    </xf>
    <xf numFmtId="1" fontId="17" fillId="0" borderId="0" xfId="0" applyNumberFormat="1" applyFont="1" applyFill="1" applyBorder="1" applyAlignment="1">
      <alignment horizontal="right" vertical="center" wrapText="1"/>
    </xf>
    <xf numFmtId="1" fontId="17" fillId="0" borderId="0" xfId="0" applyNumberFormat="1" applyFont="1" applyFill="1" applyBorder="1" applyAlignment="1">
      <alignment horizontal="right" wrapText="1"/>
    </xf>
    <xf numFmtId="1" fontId="17" fillId="0" borderId="0" xfId="0" applyNumberFormat="1" applyFont="1" applyFill="1" applyBorder="1" applyAlignment="1">
      <alignment horizontal="right"/>
    </xf>
    <xf numFmtId="1" fontId="17" fillId="0" borderId="0" xfId="0" applyNumberFormat="1" applyFont="1" applyAlignment="1">
      <alignment horizontal="right"/>
    </xf>
    <xf numFmtId="1" fontId="17" fillId="0" borderId="0" xfId="0" applyNumberFormat="1" applyFont="1" applyFill="1" applyAlignment="1">
      <alignment horizontal="right" vertical="center"/>
    </xf>
    <xf numFmtId="0" fontId="0" fillId="6" borderId="0" xfId="0" applyFill="1" applyAlignment="1"/>
    <xf numFmtId="10" fontId="0" fillId="0" borderId="0" xfId="5" applyNumberFormat="1" applyFont="1"/>
    <xf numFmtId="0" fontId="18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17" fillId="0" borderId="0" xfId="0" applyNumberFormat="1" applyFont="1" applyFill="1" applyBorder="1" applyAlignment="1">
      <alignment horizontal="center" vertical="center"/>
    </xf>
    <xf numFmtId="0" fontId="21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20" fillId="0" borderId="0" xfId="0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 wrapText="1"/>
    </xf>
  </cellXfs>
  <cellStyles count="6">
    <cellStyle name="20% - Accent1" xfId="4" builtinId="30"/>
    <cellStyle name="Good" xfId="2" builtinId="26"/>
    <cellStyle name="Input" xfId="1" builtinId="20"/>
    <cellStyle name="Normal" xfId="0" builtinId="0"/>
    <cellStyle name="Note" xfId="3" builtinId="10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308428</xdr:colOff>
      <xdr:row>22</xdr:row>
      <xdr:rowOff>41727</xdr:rowOff>
    </xdr:from>
    <xdr:to>
      <xdr:col>18</xdr:col>
      <xdr:colOff>341085</xdr:colOff>
      <xdr:row>29</xdr:row>
      <xdr:rowOff>125185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D648B9F-B67E-7448-B9B1-712405B4C07A}"/>
            </a:ext>
          </a:extLst>
        </xdr:cNvPr>
        <xdr:cNvSpPr txBox="1"/>
      </xdr:nvSpPr>
      <xdr:spPr>
        <a:xfrm>
          <a:off x="6540499" y="4423227"/>
          <a:ext cx="2001157" cy="14804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Don't use</a:t>
          </a:r>
          <a:r>
            <a:rPr lang="en-US" sz="1100" baseline="0"/>
            <a:t> a single row for more than one trailer. Create new rows when a new trailer is assigned to a now vacant lane.</a:t>
          </a:r>
          <a:endParaRPr lang="en-US" sz="1100"/>
        </a:p>
        <a:p>
          <a:r>
            <a:rPr lang="en-US" sz="1100"/>
            <a:t>No need</a:t>
          </a:r>
          <a:r>
            <a:rPr lang="en-US" sz="1100" baseline="0"/>
            <a:t> to have a blank row. 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.wal-mart.com/personal/jlyas_wmsc_wal-mart_com/Documents/BATCH%20FINALS/June%202021%20Finals/June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1"/>
      <sheetName val="122"/>
      <sheetName val="123"/>
      <sheetName val="124"/>
      <sheetName val="125"/>
      <sheetName val="BLANK (POST D-R HERE)"/>
      <sheetName val="1PRJ"/>
      <sheetName val="2PRJ"/>
      <sheetName val="3PRJ"/>
      <sheetName val="4PRJ"/>
      <sheetName val="5PRJ"/>
      <sheetName val="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7"/>
  <sheetViews>
    <sheetView view="pageLayout" zoomScaleNormal="100" workbookViewId="0">
      <selection activeCell="K15" sqref="K15"/>
    </sheetView>
  </sheetViews>
  <sheetFormatPr baseColWidth="10" defaultColWidth="8.83203125" defaultRowHeight="15"/>
  <cols>
    <col min="2" max="2" width="6.5" bestFit="1" customWidth="1"/>
    <col min="3" max="3" width="23.1640625" bestFit="1" customWidth="1"/>
    <col min="4" max="4" width="4.1640625" bestFit="1" customWidth="1"/>
    <col min="5" max="5" width="2.83203125" bestFit="1" customWidth="1"/>
    <col min="6" max="7" width="3.5" bestFit="1" customWidth="1"/>
  </cols>
  <sheetData>
    <row r="1" spans="1:24" ht="16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2" t="s">
        <v>8</v>
      </c>
      <c r="J1" s="11" t="s">
        <v>9</v>
      </c>
      <c r="K1" s="11" t="s">
        <v>10</v>
      </c>
      <c r="L1" s="11" t="s">
        <v>9</v>
      </c>
      <c r="M1" s="11" t="s">
        <v>10</v>
      </c>
      <c r="W1" s="99" t="s">
        <v>11</v>
      </c>
      <c r="X1" s="99"/>
    </row>
    <row r="2" spans="1:24" ht="16">
      <c r="A2" s="13">
        <v>1</v>
      </c>
      <c r="B2" s="13">
        <v>2465</v>
      </c>
      <c r="C2" s="13" t="s">
        <v>12</v>
      </c>
      <c r="D2" s="14"/>
      <c r="E2" s="14"/>
      <c r="F2" s="14"/>
      <c r="G2" s="14"/>
      <c r="H2" s="15"/>
      <c r="I2" s="15"/>
      <c r="J2" s="15"/>
      <c r="K2" s="15"/>
      <c r="L2" s="15"/>
      <c r="M2" s="15"/>
      <c r="W2" s="99">
        <f>COUNTIFS(I2:I100,"100SL")+COUNTIFS(K2:K100,"100SL")+COUNTIFS(I2:I100,"90SL")+COUNTIFS(K2:K100,"90SL")+COUNTIFS(I2:I100,"80SL")+COUNTIFS(K2:K100,"80SL")+COUNTIFS(M2:M100,"100SL")+COUNTIFS(M2:M100,"90SL")+COUNTIFS(M2:M100,"80SL")</f>
        <v>0</v>
      </c>
      <c r="X2" s="99"/>
    </row>
    <row r="3" spans="1:24" ht="16">
      <c r="A3" s="13">
        <v>2</v>
      </c>
      <c r="B3" s="13">
        <v>3724</v>
      </c>
      <c r="C3" s="13" t="s">
        <v>13</v>
      </c>
      <c r="D3" s="14"/>
      <c r="E3" s="14"/>
      <c r="F3" s="14"/>
      <c r="G3" s="14"/>
      <c r="H3" s="15"/>
      <c r="I3" s="15"/>
      <c r="J3" s="15"/>
      <c r="K3" s="15"/>
      <c r="L3" s="15"/>
      <c r="M3" s="15"/>
    </row>
    <row r="4" spans="1:24" ht="16">
      <c r="A4" s="13">
        <v>3</v>
      </c>
      <c r="B4" s="13">
        <v>4206</v>
      </c>
      <c r="C4" s="13" t="s">
        <v>14</v>
      </c>
      <c r="D4" s="14"/>
      <c r="E4" s="14"/>
      <c r="F4" s="14"/>
      <c r="G4" s="14"/>
      <c r="H4" s="15"/>
      <c r="I4" s="15"/>
      <c r="J4" s="15"/>
      <c r="K4" s="15"/>
      <c r="L4" s="15"/>
      <c r="M4" s="15"/>
    </row>
    <row r="5" spans="1:24" ht="16">
      <c r="A5" s="13">
        <v>4</v>
      </c>
      <c r="B5" s="13">
        <v>1338</v>
      </c>
      <c r="C5" s="13" t="s">
        <v>15</v>
      </c>
      <c r="D5" s="14"/>
      <c r="E5" s="14"/>
      <c r="F5" s="14"/>
      <c r="G5" s="14"/>
      <c r="H5" s="15"/>
      <c r="I5" s="15"/>
      <c r="J5" s="15"/>
      <c r="K5" s="15"/>
      <c r="L5" s="15"/>
      <c r="M5" s="15"/>
    </row>
    <row r="6" spans="1:24" ht="16">
      <c r="A6" s="13">
        <v>5</v>
      </c>
      <c r="B6" s="13">
        <v>919</v>
      </c>
      <c r="C6" s="13" t="s">
        <v>16</v>
      </c>
      <c r="D6" s="14"/>
      <c r="E6" s="14"/>
      <c r="F6" s="14"/>
      <c r="G6" s="14"/>
      <c r="H6" s="15"/>
      <c r="I6" s="15"/>
      <c r="J6" s="15"/>
      <c r="K6" s="15"/>
      <c r="L6" s="15"/>
      <c r="M6" s="15"/>
    </row>
    <row r="7" spans="1:24" ht="16">
      <c r="A7" s="13">
        <v>6</v>
      </c>
      <c r="B7" s="13"/>
      <c r="C7" s="13"/>
      <c r="D7" s="14"/>
      <c r="E7" s="14"/>
      <c r="F7" s="14"/>
      <c r="G7" s="14"/>
      <c r="H7" s="15"/>
      <c r="I7" s="15"/>
      <c r="J7" s="15"/>
      <c r="K7" s="15"/>
      <c r="L7" s="15"/>
      <c r="M7" s="15"/>
    </row>
    <row r="8" spans="1:24" ht="16">
      <c r="A8" s="13">
        <v>7</v>
      </c>
      <c r="B8" s="13">
        <v>1207</v>
      </c>
      <c r="C8" s="13" t="s">
        <v>17</v>
      </c>
      <c r="D8" s="14"/>
      <c r="E8" s="14"/>
      <c r="F8" s="14"/>
      <c r="G8" s="14"/>
      <c r="H8" s="15"/>
      <c r="I8" s="15"/>
      <c r="J8" s="15"/>
      <c r="K8" s="15"/>
      <c r="L8" s="15"/>
      <c r="M8" s="15"/>
    </row>
    <row r="9" spans="1:24" ht="16">
      <c r="A9" s="13">
        <v>8</v>
      </c>
      <c r="B9" s="13">
        <v>795</v>
      </c>
      <c r="C9" s="13" t="s">
        <v>18</v>
      </c>
      <c r="D9" s="14"/>
      <c r="E9" s="14"/>
      <c r="F9" s="14"/>
      <c r="G9" s="14"/>
      <c r="H9" s="15"/>
      <c r="I9" s="15"/>
      <c r="J9" s="15"/>
      <c r="K9" s="15"/>
      <c r="L9" s="15"/>
      <c r="M9" s="15"/>
    </row>
    <row r="10" spans="1:24" ht="16">
      <c r="A10" s="13">
        <v>9</v>
      </c>
      <c r="B10" s="13">
        <v>1748</v>
      </c>
      <c r="C10" s="13" t="s">
        <v>19</v>
      </c>
      <c r="D10" s="14"/>
      <c r="E10" s="14"/>
      <c r="F10" s="14"/>
      <c r="G10" s="14"/>
      <c r="H10" s="15"/>
      <c r="I10" s="15"/>
      <c r="J10" s="15"/>
      <c r="K10" s="15"/>
      <c r="L10" s="15"/>
      <c r="M10" s="15"/>
    </row>
    <row r="11" spans="1:24" ht="16">
      <c r="A11" s="13">
        <v>10</v>
      </c>
      <c r="B11" s="13">
        <v>1072</v>
      </c>
      <c r="C11" s="13" t="s">
        <v>20</v>
      </c>
      <c r="D11" s="14"/>
      <c r="E11" s="14"/>
      <c r="F11" s="14"/>
      <c r="G11" s="14"/>
      <c r="H11" s="15"/>
      <c r="I11" s="15"/>
      <c r="J11" s="15"/>
      <c r="K11" s="15"/>
      <c r="L11" s="15"/>
      <c r="M11" s="15"/>
    </row>
    <row r="12" spans="1:24" ht="16">
      <c r="A12" s="13">
        <v>11</v>
      </c>
      <c r="B12" s="13">
        <v>1362</v>
      </c>
      <c r="C12" s="13" t="s">
        <v>21</v>
      </c>
      <c r="D12" s="14"/>
      <c r="E12" s="14"/>
      <c r="F12" s="14"/>
      <c r="G12" s="14"/>
      <c r="H12" s="15"/>
      <c r="I12" s="15"/>
      <c r="J12" s="15"/>
      <c r="K12" s="15"/>
      <c r="L12" s="15"/>
      <c r="M12" s="15"/>
    </row>
    <row r="13" spans="1:24" ht="16">
      <c r="A13" s="13">
        <v>12</v>
      </c>
      <c r="B13" s="13">
        <v>5482</v>
      </c>
      <c r="C13" s="13" t="s">
        <v>22</v>
      </c>
      <c r="D13" s="14"/>
      <c r="E13" s="14"/>
      <c r="F13" s="14"/>
      <c r="G13" s="14"/>
      <c r="H13" s="15"/>
      <c r="I13" s="15"/>
      <c r="J13" s="15"/>
      <c r="K13" s="15"/>
      <c r="L13" s="15"/>
      <c r="M13" s="15"/>
    </row>
    <row r="14" spans="1:24" ht="16">
      <c r="A14" s="13">
        <v>13</v>
      </c>
      <c r="B14" s="13">
        <v>3367</v>
      </c>
      <c r="C14" s="13" t="s">
        <v>23</v>
      </c>
      <c r="D14" s="14"/>
      <c r="E14" s="14"/>
      <c r="F14" s="14"/>
      <c r="G14" s="14"/>
      <c r="H14" s="15"/>
      <c r="I14" s="15"/>
      <c r="J14" s="15"/>
      <c r="K14" s="15"/>
      <c r="L14" s="15"/>
      <c r="M14" s="15"/>
    </row>
    <row r="15" spans="1:24" ht="16">
      <c r="A15" s="13">
        <v>14</v>
      </c>
      <c r="B15" s="13">
        <v>1359</v>
      </c>
      <c r="C15" s="13" t="s">
        <v>23</v>
      </c>
      <c r="D15" s="14"/>
      <c r="E15" s="14"/>
      <c r="F15" s="14"/>
      <c r="G15" s="14"/>
      <c r="H15" s="15"/>
      <c r="I15" s="15"/>
      <c r="J15" s="15"/>
      <c r="K15" s="15"/>
      <c r="L15" s="15"/>
      <c r="M15" s="15"/>
    </row>
    <row r="16" spans="1:24" ht="16">
      <c r="A16" s="13">
        <v>15</v>
      </c>
      <c r="B16" s="13">
        <v>3570</v>
      </c>
      <c r="C16" s="13" t="s">
        <v>24</v>
      </c>
      <c r="D16" s="14"/>
      <c r="E16" s="14"/>
      <c r="F16" s="14"/>
      <c r="G16" s="14"/>
      <c r="H16" s="15"/>
      <c r="I16" s="15"/>
      <c r="J16" s="15"/>
      <c r="K16" s="15"/>
      <c r="L16" s="15"/>
      <c r="M16" s="15"/>
    </row>
    <row r="17" spans="1:13" ht="16">
      <c r="A17" s="13">
        <v>16</v>
      </c>
      <c r="B17" s="13">
        <v>5845</v>
      </c>
      <c r="C17" s="13" t="s">
        <v>25</v>
      </c>
      <c r="D17" s="14"/>
      <c r="E17" s="14"/>
      <c r="F17" s="14"/>
      <c r="G17" s="14"/>
      <c r="H17" s="15"/>
      <c r="I17" s="15"/>
      <c r="J17" s="15"/>
      <c r="K17" s="15"/>
      <c r="L17" s="15"/>
      <c r="M17" s="15"/>
    </row>
    <row r="18" spans="1:13" ht="16">
      <c r="A18" s="13">
        <v>17</v>
      </c>
      <c r="B18" s="13">
        <v>1375</v>
      </c>
      <c r="C18" s="13" t="s">
        <v>26</v>
      </c>
      <c r="D18" s="14"/>
      <c r="E18" s="14"/>
      <c r="F18" s="14"/>
      <c r="G18" s="14"/>
      <c r="H18" s="15"/>
      <c r="I18" s="15"/>
      <c r="J18" s="15"/>
      <c r="K18" s="15"/>
      <c r="L18" s="15"/>
      <c r="M18" s="15"/>
    </row>
    <row r="19" spans="1:13" ht="16">
      <c r="A19" s="13">
        <v>18</v>
      </c>
      <c r="B19" s="13">
        <v>818</v>
      </c>
      <c r="C19" s="13" t="s">
        <v>27</v>
      </c>
      <c r="D19" s="14"/>
      <c r="E19" s="14"/>
      <c r="F19" s="14"/>
      <c r="G19" s="14"/>
      <c r="H19" s="15"/>
      <c r="I19" s="15"/>
      <c r="J19" s="15"/>
      <c r="K19" s="15"/>
      <c r="L19" s="15"/>
      <c r="M19" s="15"/>
    </row>
    <row r="20" spans="1:13" ht="16">
      <c r="A20" s="13">
        <v>19</v>
      </c>
      <c r="B20" s="13">
        <v>1311</v>
      </c>
      <c r="C20" s="13" t="s">
        <v>28</v>
      </c>
      <c r="D20" s="14"/>
      <c r="E20" s="14"/>
      <c r="F20" s="14"/>
      <c r="G20" s="14"/>
      <c r="H20" s="15"/>
      <c r="I20" s="15"/>
      <c r="J20" s="15"/>
      <c r="K20" s="15"/>
      <c r="L20" s="15"/>
      <c r="M20" s="15"/>
    </row>
    <row r="21" spans="1:13" ht="16">
      <c r="A21" s="13">
        <v>20</v>
      </c>
      <c r="B21" s="13">
        <v>555</v>
      </c>
      <c r="C21" s="13" t="s">
        <v>29</v>
      </c>
      <c r="D21" s="14"/>
      <c r="E21" s="14"/>
      <c r="F21" s="14"/>
      <c r="G21" s="14"/>
      <c r="H21" s="15"/>
      <c r="I21" s="15"/>
      <c r="J21" s="15"/>
      <c r="K21" s="15"/>
      <c r="L21" s="15"/>
      <c r="M21" s="15"/>
    </row>
    <row r="22" spans="1:13" ht="16">
      <c r="A22" s="13">
        <v>21</v>
      </c>
      <c r="B22" s="13"/>
      <c r="C22" s="13"/>
      <c r="D22" s="14"/>
      <c r="E22" s="14"/>
      <c r="F22" s="14"/>
      <c r="G22" s="14"/>
      <c r="H22" s="15"/>
      <c r="I22" s="15"/>
      <c r="J22" s="15"/>
      <c r="K22" s="15"/>
      <c r="L22" s="15"/>
      <c r="M22" s="15"/>
    </row>
    <row r="23" spans="1:13" ht="16">
      <c r="A23" s="13">
        <v>22</v>
      </c>
      <c r="B23" s="13">
        <v>1032</v>
      </c>
      <c r="C23" s="13" t="s">
        <v>30</v>
      </c>
      <c r="D23" s="14"/>
      <c r="E23" s="14"/>
      <c r="F23" s="14"/>
      <c r="G23" s="14"/>
      <c r="H23" s="15"/>
      <c r="I23" s="15"/>
      <c r="J23" s="15"/>
      <c r="K23" s="15"/>
      <c r="L23" s="15"/>
      <c r="M23" s="15"/>
    </row>
    <row r="24" spans="1:13" ht="16">
      <c r="A24" s="13">
        <v>23</v>
      </c>
      <c r="B24" s="13">
        <v>944</v>
      </c>
      <c r="C24" s="13" t="s">
        <v>31</v>
      </c>
      <c r="D24" s="14"/>
      <c r="E24" s="14"/>
      <c r="F24" s="14"/>
      <c r="G24" s="14"/>
      <c r="H24" s="15"/>
      <c r="I24" s="15"/>
      <c r="J24" s="15"/>
      <c r="K24" s="15"/>
      <c r="L24" s="15"/>
      <c r="M24" s="15"/>
    </row>
    <row r="25" spans="1:13" ht="16">
      <c r="A25" s="13">
        <v>24</v>
      </c>
      <c r="B25" s="13">
        <v>5872</v>
      </c>
      <c r="C25" s="13" t="s">
        <v>32</v>
      </c>
      <c r="D25" s="14"/>
      <c r="E25" s="14"/>
      <c r="F25" s="14"/>
      <c r="G25" s="14"/>
      <c r="H25" s="15"/>
      <c r="I25" s="15"/>
      <c r="J25" s="15"/>
      <c r="K25" s="15"/>
      <c r="L25" s="15"/>
      <c r="M25" s="15"/>
    </row>
    <row r="26" spans="1:13">
      <c r="D26" s="6"/>
      <c r="E26" s="6"/>
      <c r="F26" s="6"/>
      <c r="G26" s="6"/>
    </row>
    <row r="27" spans="1:13">
      <c r="D27" s="6"/>
      <c r="E27" s="6"/>
      <c r="F27" s="6"/>
      <c r="G27" s="6"/>
    </row>
    <row r="28" spans="1:13">
      <c r="D28" s="6"/>
      <c r="E28" s="6"/>
      <c r="F28" s="6"/>
      <c r="G28" s="6"/>
    </row>
    <row r="29" spans="1:13">
      <c r="D29" s="6"/>
      <c r="E29" s="6"/>
      <c r="F29" s="6"/>
      <c r="G29" s="6"/>
    </row>
    <row r="30" spans="1:13">
      <c r="D30" s="6"/>
      <c r="E30" s="6"/>
      <c r="F30" s="6"/>
      <c r="G30" s="6"/>
    </row>
    <row r="31" spans="1:13">
      <c r="D31" s="6"/>
      <c r="E31" s="6"/>
      <c r="F31" s="6"/>
      <c r="G31" s="6"/>
    </row>
    <row r="32" spans="1:13">
      <c r="D32" s="6"/>
      <c r="E32" s="6"/>
      <c r="F32" s="6"/>
      <c r="G32" s="6"/>
    </row>
    <row r="33" spans="4:7">
      <c r="D33" s="6"/>
      <c r="E33" s="6"/>
      <c r="F33" s="6"/>
      <c r="G33" s="6"/>
    </row>
    <row r="34" spans="4:7">
      <c r="D34" s="6"/>
      <c r="E34" s="6"/>
      <c r="F34" s="6"/>
      <c r="G34" s="6"/>
    </row>
    <row r="35" spans="4:7">
      <c r="D35" s="6"/>
      <c r="E35" s="6"/>
      <c r="F35" s="6"/>
      <c r="G35" s="6"/>
    </row>
    <row r="36" spans="4:7">
      <c r="D36" s="6"/>
      <c r="E36" s="6"/>
      <c r="F36" s="6"/>
      <c r="G36" s="6"/>
    </row>
    <row r="37" spans="4:7">
      <c r="D37" s="6"/>
      <c r="E37" s="6"/>
      <c r="F37" s="6"/>
      <c r="G37" s="6"/>
    </row>
    <row r="38" spans="4:7">
      <c r="D38" s="6"/>
      <c r="E38" s="6"/>
      <c r="F38" s="6"/>
      <c r="G38" s="6"/>
    </row>
    <row r="39" spans="4:7">
      <c r="D39" s="6"/>
      <c r="E39" s="6"/>
      <c r="F39" s="6"/>
      <c r="G39" s="6"/>
    </row>
    <row r="40" spans="4:7">
      <c r="D40" s="6"/>
      <c r="E40" s="6"/>
      <c r="F40" s="6"/>
      <c r="G40" s="6"/>
    </row>
    <row r="41" spans="4:7">
      <c r="D41" s="6"/>
      <c r="E41" s="6"/>
      <c r="F41" s="6"/>
      <c r="G41" s="6"/>
    </row>
    <row r="42" spans="4:7">
      <c r="D42" s="6"/>
      <c r="E42" s="6"/>
      <c r="F42" s="6"/>
      <c r="G42" s="6"/>
    </row>
    <row r="43" spans="4:7">
      <c r="D43" s="6"/>
      <c r="E43" s="6"/>
      <c r="F43" s="6"/>
      <c r="G43" s="6"/>
    </row>
    <row r="44" spans="4:7">
      <c r="D44" s="6"/>
      <c r="E44" s="6"/>
      <c r="F44" s="6"/>
      <c r="G44" s="6"/>
    </row>
    <row r="45" spans="4:7">
      <c r="D45" s="6"/>
      <c r="E45" s="6"/>
      <c r="F45" s="6"/>
      <c r="G45" s="6"/>
    </row>
    <row r="46" spans="4:7">
      <c r="D46" s="6"/>
      <c r="E46" s="6"/>
      <c r="F46" s="6"/>
      <c r="G46" s="6"/>
    </row>
    <row r="47" spans="4:7">
      <c r="D47" s="6"/>
      <c r="E47" s="6"/>
      <c r="F47" s="6"/>
      <c r="G47" s="6"/>
    </row>
    <row r="48" spans="4:7">
      <c r="D48" s="6"/>
      <c r="E48" s="6"/>
      <c r="F48" s="6"/>
      <c r="G48" s="6"/>
    </row>
    <row r="49" spans="4:7">
      <c r="D49" s="6"/>
      <c r="E49" s="6"/>
      <c r="F49" s="6"/>
      <c r="G49" s="6"/>
    </row>
    <row r="50" spans="4:7">
      <c r="D50" s="6"/>
      <c r="E50" s="6"/>
      <c r="F50" s="6"/>
      <c r="G50" s="6"/>
    </row>
    <row r="51" spans="4:7">
      <c r="D51" s="6"/>
      <c r="E51" s="6"/>
      <c r="F51" s="6"/>
      <c r="G51" s="6"/>
    </row>
    <row r="52" spans="4:7">
      <c r="D52" s="6"/>
      <c r="E52" s="6"/>
      <c r="F52" s="6"/>
      <c r="G52" s="6"/>
    </row>
    <row r="53" spans="4:7">
      <c r="D53" s="6"/>
      <c r="E53" s="6"/>
      <c r="F53" s="6"/>
      <c r="G53" s="6"/>
    </row>
    <row r="54" spans="4:7">
      <c r="D54" s="6"/>
      <c r="E54" s="6"/>
      <c r="F54" s="6"/>
      <c r="G54" s="6"/>
    </row>
    <row r="55" spans="4:7">
      <c r="D55" s="6"/>
      <c r="E55" s="6"/>
      <c r="F55" s="6"/>
      <c r="G55" s="6"/>
    </row>
    <row r="56" spans="4:7">
      <c r="D56" s="6"/>
      <c r="E56" s="6"/>
      <c r="F56" s="6"/>
      <c r="G56" s="6"/>
    </row>
    <row r="57" spans="4:7">
      <c r="D57" s="6"/>
      <c r="E57" s="6"/>
      <c r="F57" s="6"/>
      <c r="G57" s="6"/>
    </row>
    <row r="58" spans="4:7">
      <c r="D58" s="6"/>
      <c r="E58" s="6"/>
      <c r="F58" s="6"/>
      <c r="G58" s="6"/>
    </row>
    <row r="59" spans="4:7">
      <c r="D59" s="6"/>
      <c r="E59" s="6"/>
      <c r="F59" s="6"/>
      <c r="G59" s="6"/>
    </row>
    <row r="60" spans="4:7">
      <c r="D60" s="6"/>
      <c r="E60" s="6"/>
      <c r="F60" s="6"/>
      <c r="G60" s="6"/>
    </row>
    <row r="61" spans="4:7">
      <c r="D61" s="6"/>
      <c r="E61" s="6"/>
      <c r="F61" s="6"/>
      <c r="G61" s="6"/>
    </row>
    <row r="62" spans="4:7">
      <c r="D62" s="6"/>
      <c r="E62" s="6"/>
      <c r="F62" s="6"/>
      <c r="G62" s="6"/>
    </row>
    <row r="63" spans="4:7">
      <c r="D63" s="6"/>
      <c r="E63" s="6"/>
      <c r="F63" s="6"/>
      <c r="G63" s="6"/>
    </row>
    <row r="64" spans="4:7">
      <c r="D64" s="6"/>
      <c r="E64" s="6"/>
      <c r="F64" s="6"/>
      <c r="G64" s="6"/>
    </row>
    <row r="65" spans="4:7">
      <c r="D65" s="6"/>
      <c r="E65" s="6"/>
      <c r="F65" s="6"/>
      <c r="G65" s="6"/>
    </row>
    <row r="66" spans="4:7">
      <c r="D66" s="6"/>
      <c r="E66" s="6"/>
      <c r="F66" s="6"/>
      <c r="G66" s="6"/>
    </row>
    <row r="67" spans="4:7">
      <c r="D67" s="6"/>
      <c r="E67" s="6"/>
      <c r="F67" s="6"/>
      <c r="G67" s="6"/>
    </row>
  </sheetData>
  <mergeCells count="2">
    <mergeCell ref="W1:X1"/>
    <mergeCell ref="W2:X2"/>
  </mergeCells>
  <printOptions gridLines="1"/>
  <pageMargins left="0.7" right="0.7" top="0.75" bottom="0.75" header="0.3" footer="0.3"/>
  <pageSetup scale="115" orientation="landscape" r:id="rId1"/>
  <headerFooter>
    <oddHeader>&amp;L&amp;"-,Bold"&amp;18BATCH 121</oddHeader>
    <oddFooter>&amp;L&amp;"-,Bold"MUST SHIPS:
&amp;"-,Italic"5482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6"/>
  <sheetViews>
    <sheetView workbookViewId="0">
      <selection activeCell="H23" sqref="H23"/>
    </sheetView>
  </sheetViews>
  <sheetFormatPr baseColWidth="10" defaultColWidth="8.83203125" defaultRowHeight="15"/>
  <cols>
    <col min="1" max="1" width="8.5" bestFit="1" customWidth="1"/>
    <col min="2" max="2" width="21.1640625" bestFit="1" customWidth="1"/>
    <col min="3" max="3" width="24.83203125" bestFit="1" customWidth="1"/>
    <col min="4" max="4" width="36.1640625" bestFit="1" customWidth="1"/>
  </cols>
  <sheetData>
    <row r="1" spans="1:5" ht="21">
      <c r="A1" s="46" t="s">
        <v>101</v>
      </c>
      <c r="B1" s="46" t="s">
        <v>102</v>
      </c>
      <c r="C1" s="46" t="s">
        <v>103</v>
      </c>
      <c r="D1" s="46" t="s">
        <v>104</v>
      </c>
      <c r="E1" s="46" t="s">
        <v>105</v>
      </c>
    </row>
    <row r="2" spans="1:5" ht="16">
      <c r="A2" s="45">
        <v>1</v>
      </c>
      <c r="B2" s="31">
        <v>2801</v>
      </c>
      <c r="C2" s="31" t="s">
        <v>68</v>
      </c>
      <c r="D2" s="68">
        <f>'124'!D2</f>
        <v>0</v>
      </c>
      <c r="E2" s="68">
        <f>'124'!E2</f>
        <v>0</v>
      </c>
    </row>
    <row r="3" spans="1:5" ht="16">
      <c r="A3" s="68">
        <v>1</v>
      </c>
      <c r="B3" s="31">
        <v>5198</v>
      </c>
      <c r="C3" s="31" t="s">
        <v>20</v>
      </c>
      <c r="D3" s="68">
        <f>'124'!D3</f>
        <v>0</v>
      </c>
      <c r="E3" s="68">
        <f>'124'!E3</f>
        <v>0</v>
      </c>
    </row>
    <row r="4" spans="1:5" ht="16">
      <c r="A4" s="45">
        <v>2</v>
      </c>
      <c r="B4" s="31">
        <v>6732</v>
      </c>
      <c r="C4" s="31" t="s">
        <v>66</v>
      </c>
      <c r="D4" s="68">
        <f>'[1]124'!D4</f>
        <v>0</v>
      </c>
      <c r="E4" s="68">
        <f>'124'!E4</f>
        <v>0</v>
      </c>
    </row>
    <row r="5" spans="1:5" ht="16">
      <c r="A5" s="45">
        <v>3</v>
      </c>
      <c r="B5" s="31">
        <v>4517</v>
      </c>
      <c r="C5" s="31" t="s">
        <v>69</v>
      </c>
      <c r="D5" s="68">
        <f>'124'!D5</f>
        <v>0</v>
      </c>
      <c r="E5" s="68">
        <f>'124'!E5</f>
        <v>0</v>
      </c>
    </row>
    <row r="6" spans="1:5" ht="16">
      <c r="A6" s="45">
        <v>4</v>
      </c>
      <c r="B6" s="31">
        <v>4200</v>
      </c>
      <c r="C6" s="31" t="s">
        <v>106</v>
      </c>
      <c r="D6" s="68">
        <f>'124'!D6</f>
        <v>0</v>
      </c>
      <c r="E6" s="68">
        <f>'124'!E6</f>
        <v>0</v>
      </c>
    </row>
    <row r="7" spans="1:5" ht="16">
      <c r="A7" s="45">
        <v>5</v>
      </c>
      <c r="B7" s="31"/>
      <c r="C7" s="31"/>
      <c r="D7" s="68" t="e">
        <f>'124'!#REF!</f>
        <v>#REF!</v>
      </c>
      <c r="E7" s="68" t="e">
        <f>'124'!#REF!</f>
        <v>#REF!</v>
      </c>
    </row>
    <row r="8" spans="1:5" ht="16">
      <c r="A8" s="45">
        <v>6</v>
      </c>
      <c r="B8" s="39">
        <v>1227</v>
      </c>
      <c r="C8" s="43" t="s">
        <v>71</v>
      </c>
      <c r="D8" s="68">
        <f>'124'!D7</f>
        <v>0</v>
      </c>
      <c r="E8" s="68">
        <f>'124'!E7</f>
        <v>0</v>
      </c>
    </row>
    <row r="9" spans="1:5" ht="16">
      <c r="A9" s="45">
        <v>7</v>
      </c>
      <c r="B9" s="31">
        <v>686</v>
      </c>
      <c r="C9" s="31" t="s">
        <v>72</v>
      </c>
      <c r="D9" s="68">
        <f>'124'!D8</f>
        <v>0</v>
      </c>
      <c r="E9" s="68">
        <f>'124'!E8</f>
        <v>0</v>
      </c>
    </row>
    <row r="10" spans="1:5" ht="16">
      <c r="A10" s="45">
        <v>8</v>
      </c>
      <c r="B10" s="31">
        <v>1134</v>
      </c>
      <c r="C10" s="31" t="s">
        <v>73</v>
      </c>
      <c r="D10" s="68">
        <f>'124'!D9</f>
        <v>0</v>
      </c>
      <c r="E10" s="68">
        <f>'124'!E9</f>
        <v>0</v>
      </c>
    </row>
    <row r="11" spans="1:5" ht="16">
      <c r="A11" s="45">
        <v>9</v>
      </c>
      <c r="B11" s="31">
        <v>758</v>
      </c>
      <c r="C11" s="31" t="s">
        <v>74</v>
      </c>
      <c r="D11" s="68">
        <f>'124'!D10</f>
        <v>0</v>
      </c>
      <c r="E11" s="68">
        <f>'124'!E10</f>
        <v>0</v>
      </c>
    </row>
    <row r="12" spans="1:5" ht="16">
      <c r="A12" s="45">
        <v>10</v>
      </c>
      <c r="B12" s="42">
        <v>3750</v>
      </c>
      <c r="C12" s="31" t="s">
        <v>75</v>
      </c>
      <c r="D12" s="68">
        <f>'124'!D11</f>
        <v>0</v>
      </c>
      <c r="E12" s="68">
        <f>'124'!E11</f>
        <v>0</v>
      </c>
    </row>
    <row r="13" spans="1:5" ht="16">
      <c r="A13" s="45">
        <v>11</v>
      </c>
      <c r="B13" s="31">
        <v>4556</v>
      </c>
      <c r="C13" s="31" t="s">
        <v>76</v>
      </c>
      <c r="D13" s="68">
        <f>'124'!D12</f>
        <v>0</v>
      </c>
      <c r="E13" s="68">
        <f>'124'!E12</f>
        <v>0</v>
      </c>
    </row>
    <row r="14" spans="1:5" ht="16">
      <c r="A14" s="45">
        <v>12</v>
      </c>
      <c r="B14" s="31">
        <v>1367</v>
      </c>
      <c r="C14" s="31" t="s">
        <v>75</v>
      </c>
      <c r="D14" s="68">
        <f>'124'!D13</f>
        <v>0</v>
      </c>
      <c r="E14" s="68">
        <f>'124'!E13</f>
        <v>0</v>
      </c>
    </row>
    <row r="15" spans="1:5" ht="16">
      <c r="A15" s="45">
        <v>13</v>
      </c>
      <c r="B15" s="31">
        <v>1658</v>
      </c>
      <c r="C15" s="31" t="s">
        <v>77</v>
      </c>
      <c r="D15" s="68">
        <f>'124'!D14</f>
        <v>0</v>
      </c>
      <c r="E15" s="68">
        <f>'124'!E14</f>
        <v>0</v>
      </c>
    </row>
    <row r="16" spans="1:5" ht="16">
      <c r="A16" s="45">
        <v>14</v>
      </c>
      <c r="B16" s="31">
        <v>740</v>
      </c>
      <c r="C16" s="31" t="s">
        <v>78</v>
      </c>
      <c r="D16" s="68">
        <f>'124'!D15</f>
        <v>0</v>
      </c>
      <c r="E16" s="68">
        <f>'124'!E15</f>
        <v>0</v>
      </c>
    </row>
    <row r="17" spans="1:5" ht="16">
      <c r="A17" s="45">
        <v>15</v>
      </c>
      <c r="B17" s="43">
        <v>2733</v>
      </c>
      <c r="C17" s="43" t="s">
        <v>79</v>
      </c>
      <c r="D17" s="68">
        <f>'124'!D16</f>
        <v>0</v>
      </c>
      <c r="E17" s="68">
        <f>'124'!E16</f>
        <v>0</v>
      </c>
    </row>
    <row r="18" spans="1:5" ht="16">
      <c r="A18" s="45">
        <v>16</v>
      </c>
      <c r="B18" s="31">
        <v>5735</v>
      </c>
      <c r="C18" s="31" t="s">
        <v>80</v>
      </c>
      <c r="D18" s="68">
        <f>'124'!D17</f>
        <v>0</v>
      </c>
      <c r="E18" s="68">
        <f>'124'!E17</f>
        <v>0</v>
      </c>
    </row>
    <row r="19" spans="1:5" ht="16">
      <c r="A19" s="45">
        <v>17</v>
      </c>
      <c r="B19" s="31">
        <v>5392</v>
      </c>
      <c r="C19" s="31" t="s">
        <v>81</v>
      </c>
      <c r="D19" s="68">
        <f>'124'!D18</f>
        <v>0</v>
      </c>
      <c r="E19" s="68">
        <f>'124'!E18</f>
        <v>0</v>
      </c>
    </row>
    <row r="20" spans="1:5" ht="16">
      <c r="A20" s="45">
        <v>18</v>
      </c>
      <c r="B20" s="31">
        <v>723</v>
      </c>
      <c r="C20" s="31" t="s">
        <v>82</v>
      </c>
      <c r="D20" s="68">
        <f>'124'!D19</f>
        <v>0</v>
      </c>
      <c r="E20" s="68">
        <f>'124'!E19</f>
        <v>0</v>
      </c>
    </row>
    <row r="21" spans="1:5" ht="16">
      <c r="A21" s="45">
        <v>19</v>
      </c>
      <c r="B21" s="31">
        <v>4487</v>
      </c>
      <c r="C21" s="31" t="s">
        <v>50</v>
      </c>
      <c r="D21" s="68">
        <f>'124'!D20</f>
        <v>0</v>
      </c>
      <c r="E21" s="68">
        <f>'124'!E20</f>
        <v>0</v>
      </c>
    </row>
    <row r="22" spans="1:5" ht="16">
      <c r="A22" s="45">
        <v>20</v>
      </c>
      <c r="B22" s="31">
        <v>4144</v>
      </c>
      <c r="C22" s="31" t="s">
        <v>14</v>
      </c>
      <c r="D22" s="68">
        <f>'124'!D21</f>
        <v>0</v>
      </c>
      <c r="E22" s="68">
        <f>'124'!E21</f>
        <v>0</v>
      </c>
    </row>
    <row r="23" spans="1:5" ht="16">
      <c r="A23" s="45">
        <v>21</v>
      </c>
      <c r="B23" s="31">
        <v>2860</v>
      </c>
      <c r="C23" s="31" t="s">
        <v>83</v>
      </c>
      <c r="D23" s="68">
        <f>'124'!D22</f>
        <v>0</v>
      </c>
      <c r="E23" s="68">
        <f>'124'!E22</f>
        <v>0</v>
      </c>
    </row>
    <row r="24" spans="1:5" ht="16">
      <c r="A24" s="45">
        <v>22</v>
      </c>
      <c r="B24" s="47"/>
      <c r="C24" s="47"/>
      <c r="D24" s="68">
        <f>'124'!D23</f>
        <v>0</v>
      </c>
      <c r="E24" s="68">
        <f>'124'!E23</f>
        <v>0</v>
      </c>
    </row>
    <row r="25" spans="1:5" ht="16">
      <c r="A25" s="45">
        <v>23</v>
      </c>
      <c r="B25" s="43">
        <v>639</v>
      </c>
      <c r="C25" s="43" t="s">
        <v>84</v>
      </c>
      <c r="D25" s="68">
        <f>'124'!D24</f>
        <v>0</v>
      </c>
      <c r="E25" s="68">
        <f>'124'!E24</f>
        <v>0</v>
      </c>
    </row>
    <row r="26" spans="1:5" ht="16">
      <c r="A26" s="45">
        <v>24</v>
      </c>
      <c r="B26" s="31">
        <v>1076</v>
      </c>
      <c r="C26" s="31" t="s">
        <v>59</v>
      </c>
      <c r="D26" s="68" t="e">
        <f>'124'!#REF!</f>
        <v>#REF!</v>
      </c>
      <c r="E26" s="68" t="e">
        <f>'124'!#REF!</f>
        <v>#REF!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5"/>
  <sheetViews>
    <sheetView workbookViewId="0">
      <selection activeCell="I24" sqref="I24"/>
    </sheetView>
  </sheetViews>
  <sheetFormatPr baseColWidth="10" defaultColWidth="8.83203125" defaultRowHeight="15"/>
  <cols>
    <col min="2" max="2" width="21.1640625" bestFit="1" customWidth="1"/>
    <col min="3" max="3" width="23.6640625" bestFit="1" customWidth="1"/>
    <col min="4" max="4" width="36.1640625" bestFit="1" customWidth="1"/>
  </cols>
  <sheetData>
    <row r="1" spans="1:5" ht="21">
      <c r="A1" s="46" t="s">
        <v>101</v>
      </c>
      <c r="B1" s="46" t="s">
        <v>102</v>
      </c>
      <c r="C1" s="46" t="s">
        <v>103</v>
      </c>
      <c r="D1" s="46" t="s">
        <v>104</v>
      </c>
      <c r="E1" s="46" t="s">
        <v>105</v>
      </c>
    </row>
    <row r="2" spans="1:5" ht="16">
      <c r="A2" s="45">
        <v>1</v>
      </c>
      <c r="D2">
        <f>'125'!D2</f>
        <v>0</v>
      </c>
      <c r="E2">
        <f>'125'!E2</f>
        <v>0</v>
      </c>
    </row>
    <row r="3" spans="1:5" ht="16">
      <c r="A3" s="45">
        <v>2</v>
      </c>
      <c r="D3">
        <f>'125'!D3</f>
        <v>0</v>
      </c>
      <c r="E3">
        <f>'125'!E3</f>
        <v>0</v>
      </c>
    </row>
    <row r="4" spans="1:5" ht="16">
      <c r="A4" s="45">
        <v>3</v>
      </c>
      <c r="D4">
        <f>'125'!D4</f>
        <v>0</v>
      </c>
      <c r="E4">
        <f>'125'!E4</f>
        <v>0</v>
      </c>
    </row>
    <row r="5" spans="1:5" ht="16">
      <c r="A5" s="45">
        <v>4</v>
      </c>
      <c r="D5">
        <f>'125'!D5</f>
        <v>0</v>
      </c>
      <c r="E5">
        <f>'125'!E5</f>
        <v>0</v>
      </c>
    </row>
    <row r="6" spans="1:5" ht="16">
      <c r="A6" s="45">
        <v>5</v>
      </c>
      <c r="B6" s="18">
        <v>1121</v>
      </c>
      <c r="C6" s="24" t="s">
        <v>85</v>
      </c>
      <c r="D6">
        <f>'125'!D6</f>
        <v>1198</v>
      </c>
      <c r="E6">
        <f>'125'!E6</f>
        <v>154</v>
      </c>
    </row>
    <row r="7" spans="1:5" ht="16">
      <c r="A7" s="45">
        <v>6</v>
      </c>
      <c r="B7" s="18">
        <v>1638</v>
      </c>
      <c r="C7" s="24" t="s">
        <v>86</v>
      </c>
      <c r="D7">
        <f>'125'!D7</f>
        <v>652</v>
      </c>
      <c r="E7">
        <f>'125'!E7</f>
        <v>52</v>
      </c>
    </row>
    <row r="8" spans="1:5" ht="16">
      <c r="A8" s="45">
        <v>7</v>
      </c>
      <c r="B8" s="18">
        <v>843</v>
      </c>
      <c r="C8" s="19" t="s">
        <v>87</v>
      </c>
      <c r="D8">
        <f>'125'!D8</f>
        <v>70</v>
      </c>
      <c r="E8">
        <f>'125'!E8</f>
        <v>38</v>
      </c>
    </row>
    <row r="9" spans="1:5" ht="16">
      <c r="A9" s="45">
        <v>8</v>
      </c>
      <c r="B9" s="18">
        <v>1018</v>
      </c>
      <c r="C9" s="19" t="s">
        <v>88</v>
      </c>
      <c r="D9">
        <f>'125'!D9</f>
        <v>740</v>
      </c>
      <c r="E9">
        <f>'125'!E9</f>
        <v>68</v>
      </c>
    </row>
    <row r="10" spans="1:5" ht="16">
      <c r="A10" s="45">
        <v>9</v>
      </c>
      <c r="B10" s="18">
        <v>5797</v>
      </c>
      <c r="C10" s="19" t="s">
        <v>89</v>
      </c>
      <c r="D10">
        <f>'125'!D10</f>
        <v>1170</v>
      </c>
      <c r="E10">
        <f>'125'!E10</f>
        <v>106</v>
      </c>
    </row>
    <row r="11" spans="1:5" ht="16">
      <c r="A11" s="45">
        <v>10</v>
      </c>
      <c r="B11" s="18">
        <v>2832</v>
      </c>
      <c r="C11" s="19" t="s">
        <v>90</v>
      </c>
      <c r="D11">
        <f>'125'!D11</f>
        <v>74</v>
      </c>
      <c r="E11">
        <f>'125'!E11</f>
        <v>95</v>
      </c>
    </row>
    <row r="12" spans="1:5" ht="16">
      <c r="A12" s="45">
        <v>11</v>
      </c>
      <c r="B12" s="18">
        <v>1006</v>
      </c>
      <c r="C12" s="19" t="s">
        <v>91</v>
      </c>
      <c r="D12">
        <f>'125'!D12</f>
        <v>900</v>
      </c>
      <c r="E12">
        <f>'125'!E12</f>
        <v>169</v>
      </c>
    </row>
    <row r="13" spans="1:5" ht="16">
      <c r="A13" s="45">
        <v>12</v>
      </c>
      <c r="B13" s="18">
        <v>7194</v>
      </c>
      <c r="C13" s="19" t="s">
        <v>92</v>
      </c>
      <c r="D13">
        <f>'125'!D13</f>
        <v>815</v>
      </c>
      <c r="E13">
        <f>'125'!E13</f>
        <v>90</v>
      </c>
    </row>
    <row r="14" spans="1:5" ht="16">
      <c r="A14" s="45">
        <v>13</v>
      </c>
      <c r="B14" s="18">
        <v>728</v>
      </c>
      <c r="C14" s="19" t="s">
        <v>93</v>
      </c>
      <c r="D14">
        <f>'125'!D14</f>
        <v>728</v>
      </c>
      <c r="E14">
        <f>'125'!E14</f>
        <v>54</v>
      </c>
    </row>
    <row r="15" spans="1:5" ht="16">
      <c r="A15" s="45">
        <v>14</v>
      </c>
      <c r="B15" s="18">
        <v>588</v>
      </c>
      <c r="C15" s="19" t="s">
        <v>89</v>
      </c>
      <c r="D15">
        <f>'125'!D15</f>
        <v>1257</v>
      </c>
      <c r="E15">
        <f>'125'!E15</f>
        <v>251</v>
      </c>
    </row>
    <row r="16" spans="1:5" ht="16">
      <c r="A16" s="45">
        <v>15</v>
      </c>
      <c r="B16" s="18">
        <v>1383</v>
      </c>
      <c r="C16" s="19" t="s">
        <v>94</v>
      </c>
      <c r="D16">
        <f>'125'!D16</f>
        <v>1007</v>
      </c>
      <c r="E16">
        <f>'125'!E16</f>
        <v>230</v>
      </c>
    </row>
    <row r="17" spans="1:5" ht="16">
      <c r="A17" s="45">
        <v>16</v>
      </c>
      <c r="B17" s="18">
        <v>5422</v>
      </c>
      <c r="C17" s="19" t="s">
        <v>95</v>
      </c>
      <c r="D17">
        <f>'125'!D17</f>
        <v>853</v>
      </c>
      <c r="E17">
        <f>'125'!E17</f>
        <v>101</v>
      </c>
    </row>
    <row r="18" spans="1:5" ht="16">
      <c r="A18" s="45">
        <v>17</v>
      </c>
      <c r="B18" s="18">
        <v>889</v>
      </c>
      <c r="C18" s="19" t="s">
        <v>96</v>
      </c>
      <c r="D18">
        <f>'125'!D18</f>
        <v>1074</v>
      </c>
      <c r="E18">
        <f>'125'!E18</f>
        <v>221</v>
      </c>
    </row>
    <row r="19" spans="1:5" ht="16">
      <c r="A19" s="45">
        <v>18</v>
      </c>
      <c r="B19" s="18">
        <v>864</v>
      </c>
      <c r="C19" s="19" t="s">
        <v>97</v>
      </c>
      <c r="D19">
        <f>'125'!D19</f>
        <v>1235</v>
      </c>
      <c r="E19">
        <f>'125'!E19</f>
        <v>296</v>
      </c>
    </row>
    <row r="20" spans="1:5" ht="16">
      <c r="A20" s="45">
        <v>19</v>
      </c>
      <c r="B20" s="18">
        <v>7245</v>
      </c>
      <c r="C20" s="19" t="s">
        <v>98</v>
      </c>
      <c r="D20">
        <f>'125'!D20</f>
        <v>892</v>
      </c>
      <c r="E20">
        <f>'125'!E20</f>
        <v>206</v>
      </c>
    </row>
    <row r="21" spans="1:5" ht="16">
      <c r="A21" s="45">
        <v>20</v>
      </c>
      <c r="B21" s="18">
        <v>1293</v>
      </c>
      <c r="C21" s="19" t="s">
        <v>71</v>
      </c>
      <c r="D21">
        <f>'125'!D21</f>
        <v>971</v>
      </c>
      <c r="E21">
        <f>'125'!E21</f>
        <v>121</v>
      </c>
    </row>
    <row r="22" spans="1:5" ht="16">
      <c r="A22" s="45">
        <v>21</v>
      </c>
      <c r="B22" s="29"/>
      <c r="C22" s="30"/>
      <c r="D22">
        <f>'125'!D22</f>
        <v>1257</v>
      </c>
      <c r="E22">
        <f>'125'!E22</f>
        <v>251</v>
      </c>
    </row>
    <row r="23" spans="1:5" ht="16">
      <c r="A23" s="45">
        <v>22</v>
      </c>
      <c r="B23" s="18">
        <v>593</v>
      </c>
      <c r="C23" s="19" t="s">
        <v>99</v>
      </c>
      <c r="D23">
        <f>'125'!D23</f>
        <v>1199</v>
      </c>
      <c r="E23">
        <f>'125'!E23</f>
        <v>178</v>
      </c>
    </row>
    <row r="24" spans="1:5" ht="16">
      <c r="A24" s="45">
        <v>23</v>
      </c>
      <c r="B24" s="29"/>
      <c r="C24" s="30"/>
      <c r="D24" t="e">
        <f>'125'!#REF!</f>
        <v>#REF!</v>
      </c>
      <c r="E24" t="e">
        <f>'125'!#REF!</f>
        <v>#REF!</v>
      </c>
    </row>
    <row r="25" spans="1:5" ht="16">
      <c r="A25" s="45">
        <v>24</v>
      </c>
      <c r="B25" s="18">
        <v>1061</v>
      </c>
      <c r="C25" s="19" t="s">
        <v>100</v>
      </c>
      <c r="D25">
        <f>'125'!D24</f>
        <v>91</v>
      </c>
      <c r="E25">
        <f>'125'!E24</f>
        <v>58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30"/>
  <sheetViews>
    <sheetView view="pageLayout" zoomScaleNormal="100" workbookViewId="0">
      <selection activeCell="F29" sqref="F29:F30"/>
    </sheetView>
  </sheetViews>
  <sheetFormatPr baseColWidth="10" defaultColWidth="8.83203125" defaultRowHeight="15"/>
  <cols>
    <col min="2" max="2" width="8" customWidth="1"/>
    <col min="4" max="4" width="9.1640625" customWidth="1"/>
  </cols>
  <sheetData>
    <row r="1" spans="1:10" ht="18" customHeight="1">
      <c r="A1" s="125" t="s">
        <v>107</v>
      </c>
      <c r="B1" s="126"/>
      <c r="C1" s="129" t="s">
        <v>108</v>
      </c>
      <c r="D1" s="130"/>
      <c r="E1" s="133" t="s">
        <v>109</v>
      </c>
      <c r="F1" s="134"/>
      <c r="G1" s="137" t="s">
        <v>110</v>
      </c>
      <c r="H1" s="138"/>
      <c r="I1" s="139"/>
      <c r="J1" s="122" t="s">
        <v>111</v>
      </c>
    </row>
    <row r="2" spans="1:10" ht="21.75" customHeight="1" thickBot="1">
      <c r="A2" s="127"/>
      <c r="B2" s="128"/>
      <c r="C2" s="131"/>
      <c r="D2" s="132"/>
      <c r="E2" s="135"/>
      <c r="F2" s="136"/>
      <c r="G2" s="140"/>
      <c r="H2" s="141"/>
      <c r="I2" s="142"/>
      <c r="J2" s="123"/>
    </row>
    <row r="3" spans="1:10" ht="15" customHeight="1">
      <c r="A3" s="143" t="s">
        <v>112</v>
      </c>
      <c r="B3" s="144"/>
      <c r="C3" s="48">
        <v>121</v>
      </c>
      <c r="D3" s="49" t="s">
        <v>113</v>
      </c>
      <c r="E3" s="149" t="s">
        <v>114</v>
      </c>
      <c r="F3" s="49">
        <v>121</v>
      </c>
      <c r="G3" s="49"/>
      <c r="H3" s="149" t="s">
        <v>115</v>
      </c>
      <c r="I3" s="49">
        <v>121</v>
      </c>
      <c r="J3" s="50"/>
    </row>
    <row r="4" spans="1:10">
      <c r="A4" s="145"/>
      <c r="B4" s="146"/>
      <c r="C4" s="48">
        <v>122</v>
      </c>
      <c r="D4" s="49" t="s">
        <v>113</v>
      </c>
      <c r="E4" s="150"/>
      <c r="F4" s="49">
        <v>122</v>
      </c>
      <c r="G4" s="49"/>
      <c r="H4" s="150"/>
      <c r="I4" s="49">
        <v>122</v>
      </c>
      <c r="J4" s="50"/>
    </row>
    <row r="5" spans="1:10">
      <c r="A5" s="145"/>
      <c r="B5" s="146"/>
      <c r="C5" s="48">
        <v>123</v>
      </c>
      <c r="D5" s="49" t="s">
        <v>113</v>
      </c>
      <c r="E5" s="150"/>
      <c r="F5" s="49">
        <v>123</v>
      </c>
      <c r="G5" s="49"/>
      <c r="H5" s="150"/>
      <c r="I5" s="49">
        <v>123</v>
      </c>
      <c r="J5" s="50"/>
    </row>
    <row r="6" spans="1:10">
      <c r="A6" s="145"/>
      <c r="B6" s="146"/>
      <c r="C6" s="48">
        <v>124</v>
      </c>
      <c r="D6" s="49" t="s">
        <v>116</v>
      </c>
      <c r="E6" s="150"/>
      <c r="F6" s="49">
        <v>124</v>
      </c>
      <c r="G6" s="49"/>
      <c r="H6" s="150"/>
      <c r="I6" s="49">
        <v>124</v>
      </c>
      <c r="J6" s="50"/>
    </row>
    <row r="7" spans="1:10" ht="16" thickBot="1">
      <c r="A7" s="147"/>
      <c r="B7" s="148"/>
      <c r="C7" s="48">
        <v>125</v>
      </c>
      <c r="D7" s="49" t="s">
        <v>116</v>
      </c>
      <c r="E7" s="151"/>
      <c r="F7" s="49">
        <v>125</v>
      </c>
      <c r="G7" s="49"/>
      <c r="H7" s="151"/>
      <c r="I7" s="49">
        <v>125</v>
      </c>
      <c r="J7" s="50"/>
    </row>
    <row r="8" spans="1:10" ht="34">
      <c r="A8" s="124" t="s">
        <v>117</v>
      </c>
      <c r="B8" s="124"/>
      <c r="C8" s="124"/>
      <c r="D8" s="124"/>
      <c r="E8" s="124"/>
      <c r="F8" s="124"/>
      <c r="G8" s="124"/>
      <c r="H8" s="124"/>
      <c r="I8" s="124"/>
      <c r="J8" s="124"/>
    </row>
    <row r="9" spans="1:10">
      <c r="A9" s="121" t="s">
        <v>118</v>
      </c>
      <c r="B9" s="121"/>
      <c r="C9" s="121" t="s">
        <v>119</v>
      </c>
      <c r="D9" s="121"/>
      <c r="E9" s="121" t="s">
        <v>120</v>
      </c>
      <c r="F9" s="121"/>
      <c r="G9" s="121" t="s">
        <v>121</v>
      </c>
      <c r="H9" s="121"/>
      <c r="I9" s="121" t="s">
        <v>122</v>
      </c>
      <c r="J9" s="121"/>
    </row>
    <row r="10" spans="1:10">
      <c r="A10" s="117"/>
      <c r="B10" s="117"/>
      <c r="C10" s="117"/>
      <c r="D10" s="117"/>
      <c r="E10" s="117"/>
      <c r="F10" s="117"/>
      <c r="G10" s="117"/>
      <c r="H10" s="117"/>
      <c r="I10" s="117"/>
      <c r="J10" s="117"/>
    </row>
    <row r="11" spans="1:10" ht="16" thickBot="1">
      <c r="A11" s="118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 t="s">
        <v>123</v>
      </c>
      <c r="B12" s="119"/>
      <c r="C12" s="119"/>
      <c r="D12" s="119"/>
      <c r="E12" s="119"/>
      <c r="F12" s="119"/>
      <c r="G12" s="119"/>
      <c r="H12" s="119"/>
      <c r="I12" s="119"/>
      <c r="J12" s="119"/>
    </row>
    <row r="13" spans="1:10">
      <c r="A13" s="120"/>
      <c r="B13" s="120"/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21" t="s">
        <v>124</v>
      </c>
      <c r="B14" s="121"/>
      <c r="C14" s="121"/>
      <c r="D14" s="121" t="s">
        <v>125</v>
      </c>
      <c r="E14" s="121"/>
      <c r="F14" s="121" t="s">
        <v>126</v>
      </c>
      <c r="G14" s="121"/>
      <c r="H14" s="121"/>
      <c r="I14" s="121" t="s">
        <v>127</v>
      </c>
      <c r="J14" s="121"/>
    </row>
    <row r="15" spans="1:10">
      <c r="A15" s="115" t="s">
        <v>128</v>
      </c>
      <c r="B15" s="115"/>
      <c r="C15" s="115"/>
      <c r="D15" s="115"/>
      <c r="E15" s="115"/>
      <c r="F15" s="115"/>
      <c r="G15" s="115"/>
      <c r="H15" s="115"/>
      <c r="I15" s="115"/>
      <c r="J15" s="115"/>
    </row>
    <row r="16" spans="1:10">
      <c r="A16" s="115" t="s">
        <v>129</v>
      </c>
      <c r="B16" s="115"/>
      <c r="C16" s="115"/>
      <c r="D16" s="115"/>
      <c r="E16" s="115"/>
      <c r="F16" s="115"/>
      <c r="G16" s="115"/>
      <c r="H16" s="115"/>
      <c r="I16" s="115"/>
      <c r="J16" s="115"/>
    </row>
    <row r="17" spans="1:10">
      <c r="A17" s="115" t="s">
        <v>130</v>
      </c>
      <c r="B17" s="115"/>
      <c r="C17" s="115"/>
      <c r="D17" s="115"/>
      <c r="E17" s="115"/>
      <c r="F17" s="115"/>
      <c r="G17" s="115"/>
      <c r="H17" s="115"/>
      <c r="I17" s="115"/>
      <c r="J17" s="115"/>
    </row>
    <row r="18" spans="1:10">
      <c r="A18" s="115" t="s">
        <v>131</v>
      </c>
      <c r="B18" s="115"/>
      <c r="C18" s="115"/>
      <c r="D18" s="115"/>
      <c r="E18" s="115"/>
      <c r="F18" s="115"/>
      <c r="G18" s="115"/>
      <c r="H18" s="115"/>
      <c r="I18" s="115"/>
      <c r="J18" s="115"/>
    </row>
    <row r="19" spans="1:10">
      <c r="A19" s="115" t="s">
        <v>132</v>
      </c>
      <c r="B19" s="115"/>
      <c r="C19" s="115"/>
      <c r="D19" s="115"/>
      <c r="E19" s="115"/>
      <c r="F19" s="115"/>
      <c r="G19" s="115"/>
      <c r="H19" s="115"/>
      <c r="I19" s="115"/>
      <c r="J19" s="115"/>
    </row>
    <row r="20" spans="1:10">
      <c r="A20" s="115" t="s">
        <v>133</v>
      </c>
      <c r="B20" s="115"/>
      <c r="C20" s="115"/>
      <c r="D20" s="115"/>
      <c r="E20" s="115"/>
      <c r="F20" s="115"/>
      <c r="G20" s="115"/>
      <c r="H20" s="115"/>
      <c r="I20" s="115"/>
      <c r="J20" s="115"/>
    </row>
    <row r="21" spans="1:10">
      <c r="A21" s="115" t="s">
        <v>134</v>
      </c>
      <c r="B21" s="115"/>
      <c r="C21" s="115"/>
      <c r="D21" s="115"/>
      <c r="E21" s="115"/>
      <c r="F21" s="115"/>
      <c r="G21" s="115"/>
      <c r="H21" s="115"/>
      <c r="I21" s="115"/>
      <c r="J21" s="115"/>
    </row>
    <row r="22" spans="1:10">
      <c r="A22" s="115" t="s">
        <v>135</v>
      </c>
      <c r="B22" s="115"/>
      <c r="C22" s="115"/>
      <c r="D22" s="115"/>
      <c r="E22" s="115"/>
      <c r="F22" s="115"/>
      <c r="G22" s="115"/>
      <c r="H22" s="115"/>
      <c r="I22" s="115"/>
      <c r="J22" s="115"/>
    </row>
    <row r="23" spans="1:10">
      <c r="A23" s="115"/>
      <c r="B23" s="115"/>
      <c r="C23" s="115"/>
      <c r="D23" s="115"/>
      <c r="E23" s="115"/>
      <c r="F23" s="115"/>
      <c r="G23" s="115"/>
      <c r="H23" s="115"/>
      <c r="I23" s="115"/>
      <c r="J23" s="115"/>
    </row>
    <row r="24" spans="1:10">
      <c r="A24" s="115"/>
      <c r="B24" s="115"/>
      <c r="C24" s="115"/>
      <c r="D24" s="115"/>
      <c r="E24" s="115"/>
      <c r="F24" s="115"/>
      <c r="G24" s="115"/>
      <c r="H24" s="115"/>
      <c r="I24" s="115"/>
      <c r="J24" s="115"/>
    </row>
    <row r="25" spans="1:10">
      <c r="A25" s="115"/>
      <c r="B25" s="115"/>
      <c r="C25" s="115"/>
      <c r="D25" s="115"/>
      <c r="E25" s="115"/>
      <c r="F25" s="115"/>
      <c r="G25" s="115"/>
      <c r="H25" s="115"/>
      <c r="I25" s="115"/>
      <c r="J25" s="115"/>
    </row>
    <row r="26" spans="1:10" ht="16" thickBot="1">
      <c r="A26" s="116"/>
      <c r="B26" s="116"/>
      <c r="C26" s="116"/>
      <c r="D26" s="116"/>
      <c r="E26" s="116"/>
      <c r="F26" s="116"/>
      <c r="G26" s="116"/>
      <c r="H26" s="116"/>
      <c r="I26" s="116"/>
      <c r="J26" s="116"/>
    </row>
    <row r="27" spans="1:10" ht="27" thickBot="1">
      <c r="A27" s="108" t="s">
        <v>136</v>
      </c>
      <c r="B27" s="109"/>
      <c r="C27" s="110" t="s">
        <v>137</v>
      </c>
      <c r="D27" s="111"/>
      <c r="E27" s="111"/>
      <c r="F27" s="111"/>
      <c r="G27" s="111"/>
      <c r="H27" s="111"/>
      <c r="I27" s="111"/>
      <c r="J27" s="112"/>
    </row>
    <row r="28" spans="1:10">
      <c r="A28" s="52" t="s">
        <v>138</v>
      </c>
      <c r="B28" s="51"/>
      <c r="C28" s="53">
        <v>121</v>
      </c>
      <c r="D28" s="53">
        <v>122</v>
      </c>
      <c r="E28" s="53">
        <v>123</v>
      </c>
      <c r="F28" s="53">
        <v>124</v>
      </c>
      <c r="G28" s="53">
        <v>125</v>
      </c>
      <c r="H28" s="53" t="s">
        <v>139</v>
      </c>
      <c r="I28" s="53" t="s">
        <v>140</v>
      </c>
      <c r="J28" s="53" t="s">
        <v>127</v>
      </c>
    </row>
    <row r="29" spans="1:10">
      <c r="A29" s="52" t="s">
        <v>141</v>
      </c>
      <c r="B29" s="51"/>
      <c r="C29" s="113">
        <f>COUNTIFS('121'!I2:I100,"100SL")+COUNTIFS('121'!K2:K100,"100SL")+COUNTIFS('121'!I2:I100,"90SL")+COUNTIFS('121'!K2:K100,"90SL")+COUNTIFS('121'!I2:I100,"80SL")+COUNTIFS('121'!K2:K100,"80SL")+COUNTIFS('121'!M2:M100,"100SL")+COUNTIFS('121'!M2:M100,"90SL")+COUNTIFS('121'!M2:M100,"80SL")</f>
        <v>0</v>
      </c>
      <c r="D29" s="113">
        <f>COUNTIFS('122'!I2:I100,"100SL")+COUNTIFS('122'!K2:K100,"100SL")+COUNTIFS('122'!I2:I100,"90SL")+COUNTIFS('122'!K2:K100,"90SL")+COUNTIFS('122'!I2:I100,"80SL")+COUNTIFS('122'!K2:K100,"80SL")+COUNTIFS('122'!M2:M100,"100SL")+COUNTIFS('122'!M2:M100,"90SL")+COUNTIFS('122'!M2:M100,"80SL")</f>
        <v>0</v>
      </c>
      <c r="E29" s="113">
        <f>COUNTIFS('123'!I2:I100,"100SL")+COUNTIFS('123'!K2:K100,"100SL")+COUNTIFS('123'!I2:I100,"90SL")+COUNTIFS('123'!K2:K100,"90SL")+COUNTIFS('123'!I2:I100,"80SL")+COUNTIFS('123'!K2:K100,"80SL")+COUNTIFS('123'!M2:M100,"100SL")+COUNTIFS('123'!M2:M100,"90SL")+COUNTIFS('123'!M2:M100,"80SL")</f>
        <v>0</v>
      </c>
      <c r="F29" s="113" t="e">
        <f>COUNTIFS('124'!I2:I92,"100SL")+COUNTIFS('124'!L2:L92,"100SL")+COUNTIFS('124'!I2:I92,"90SL")+COUNTIFS('124'!L2:L92,"90SL")+COUNTIFS('124'!I2:I92,"80SL")+COUNTIFS('124'!L2:L92,"80SL")+COUNTIFS('124'!#REF!,"100SL")+COUNTIFS('124'!#REF!,"90SL")+COUNTIFS('124'!#REF!,"80SL")</f>
        <v>#REF!</v>
      </c>
      <c r="G29" s="113">
        <f>COUNTIFS('125'!I2:I100,"100SL")+COUNTIFS('125'!K2:K100,"100SL")+COUNTIFS('125'!I2:I100,"90SL")+COUNTIFS('125'!K2:K100,"90SL")+COUNTIFS('125'!I2:I100,"80SL")+COUNTIFS('125'!K2:K100,"80SL")+COUNTIFS('125'!M2:M100,"100SL")+COUNTIFS('125'!M2:M100,"90SL")+COUNTIFS('125'!M2:M100,"80SL")</f>
        <v>19</v>
      </c>
      <c r="H29" s="113"/>
      <c r="I29" s="113"/>
      <c r="J29" s="113" t="e">
        <f>SUM(G29,F29,E29,D29,C29)</f>
        <v>#REF!</v>
      </c>
    </row>
    <row r="30" spans="1:10" ht="16" thickBot="1">
      <c r="A30" s="52" t="s">
        <v>142</v>
      </c>
      <c r="B30" s="51"/>
      <c r="C30" s="114"/>
      <c r="D30" s="114"/>
      <c r="E30" s="114"/>
      <c r="F30" s="114"/>
      <c r="G30" s="114"/>
      <c r="H30" s="114"/>
      <c r="I30" s="114"/>
      <c r="J30" s="114"/>
    </row>
  </sheetData>
  <protectedRanges>
    <protectedRange sqref="A1:I2" name="End Of Shift EOS Report"/>
    <protectedRange sqref="A3:B4" name="End Of Shift EOS Report_1"/>
  </protectedRanges>
  <mergeCells count="82">
    <mergeCell ref="J1:J2"/>
    <mergeCell ref="A8:J8"/>
    <mergeCell ref="E9:F9"/>
    <mergeCell ref="G9:H9"/>
    <mergeCell ref="A9:B9"/>
    <mergeCell ref="C9:D9"/>
    <mergeCell ref="A1:B2"/>
    <mergeCell ref="C1:D2"/>
    <mergeCell ref="E1:F2"/>
    <mergeCell ref="G1:I2"/>
    <mergeCell ref="A3:B7"/>
    <mergeCell ref="E3:E7"/>
    <mergeCell ref="H3:H7"/>
    <mergeCell ref="I9:J9"/>
    <mergeCell ref="G10:H11"/>
    <mergeCell ref="I10:J11"/>
    <mergeCell ref="A12:J13"/>
    <mergeCell ref="A14:C14"/>
    <mergeCell ref="D14:E14"/>
    <mergeCell ref="F14:H14"/>
    <mergeCell ref="I14:J14"/>
    <mergeCell ref="A10:B11"/>
    <mergeCell ref="C10:D11"/>
    <mergeCell ref="E10:F11"/>
    <mergeCell ref="D21:E21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D26:E26"/>
    <mergeCell ref="D25:E25"/>
    <mergeCell ref="D24:E24"/>
    <mergeCell ref="D23:E23"/>
    <mergeCell ref="D22:E22"/>
    <mergeCell ref="F26:H26"/>
    <mergeCell ref="F25:H25"/>
    <mergeCell ref="F24:H24"/>
    <mergeCell ref="F23:H23"/>
    <mergeCell ref="F22:H22"/>
    <mergeCell ref="I21:J21"/>
    <mergeCell ref="F20:H20"/>
    <mergeCell ref="F19:H19"/>
    <mergeCell ref="F18:H18"/>
    <mergeCell ref="F17:H17"/>
    <mergeCell ref="F21:H21"/>
    <mergeCell ref="I20:J20"/>
    <mergeCell ref="I19:J19"/>
    <mergeCell ref="I18:J18"/>
    <mergeCell ref="I17:J17"/>
    <mergeCell ref="I26:J26"/>
    <mergeCell ref="I25:J25"/>
    <mergeCell ref="I24:J24"/>
    <mergeCell ref="I23:J23"/>
    <mergeCell ref="I22:J22"/>
    <mergeCell ref="I16:J16"/>
    <mergeCell ref="I15:J15"/>
    <mergeCell ref="F16:H16"/>
    <mergeCell ref="F15:H15"/>
    <mergeCell ref="D20:E20"/>
    <mergeCell ref="D19:E19"/>
    <mergeCell ref="D18:E18"/>
    <mergeCell ref="D17:E17"/>
    <mergeCell ref="D16:E16"/>
    <mergeCell ref="D15:E15"/>
    <mergeCell ref="A27:B27"/>
    <mergeCell ref="C27:J27"/>
    <mergeCell ref="C29:C30"/>
    <mergeCell ref="F29:F30"/>
    <mergeCell ref="G29:G30"/>
    <mergeCell ref="H29:H30"/>
    <mergeCell ref="I29:I30"/>
    <mergeCell ref="J29:J30"/>
    <mergeCell ref="E29:E30"/>
    <mergeCell ref="D29:D30"/>
  </mergeCells>
  <pageMargins left="0.7" right="0.7" top="0.75" bottom="0.75" header="0.3" footer="0.3"/>
  <pageSetup orientation="portrait" verticalDpi="599" r:id="rId1"/>
  <headerFooter>
    <oddHeader>&amp;CEnd Of Shift Report 
(EOS)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5"/>
  <sheetViews>
    <sheetView view="pageLayout" zoomScaleNormal="100" workbookViewId="0">
      <selection activeCell="B26" sqref="B26"/>
    </sheetView>
  </sheetViews>
  <sheetFormatPr baseColWidth="10" defaultColWidth="9.1640625" defaultRowHeight="16"/>
  <cols>
    <col min="1" max="2" width="9.1640625" style="9"/>
    <col min="3" max="3" width="21.6640625" style="9" bestFit="1" customWidth="1"/>
    <col min="4" max="16384" width="9.1640625" style="9"/>
  </cols>
  <sheetData>
    <row r="1" spans="1:25" ht="21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8" t="s">
        <v>8</v>
      </c>
      <c r="J1" s="7" t="s">
        <v>9</v>
      </c>
      <c r="K1" s="7" t="s">
        <v>10</v>
      </c>
      <c r="L1" s="7" t="s">
        <v>9</v>
      </c>
      <c r="W1" s="55"/>
      <c r="X1" s="100" t="s">
        <v>11</v>
      </c>
      <c r="Y1" s="100"/>
    </row>
    <row r="2" spans="1:25" ht="21">
      <c r="A2" s="10">
        <v>1</v>
      </c>
      <c r="B2" s="10">
        <v>4525</v>
      </c>
      <c r="C2" s="10" t="s">
        <v>33</v>
      </c>
      <c r="W2" s="54"/>
      <c r="X2" s="100">
        <f>COUNTIFS(I2:I100,"100SL")+COUNTIFS(K2:K100,"100SL")+COUNTIFS(I2:I100,"90SL")+COUNTIFS(K2:K100,"90SL")+COUNTIFS(I2:I100,"80SL")+COUNTIFS(K2:K100,"80SL")+COUNTIFS(M2:M100,"100SL")+COUNTIFS(M2:M100,"90SL")+COUNTIFS(M2:M100,"80SL")</f>
        <v>0</v>
      </c>
      <c r="Y2" s="100"/>
    </row>
    <row r="3" spans="1:25">
      <c r="A3" s="10">
        <v>2</v>
      </c>
      <c r="B3" s="10">
        <v>4519</v>
      </c>
      <c r="C3" s="10" t="s">
        <v>33</v>
      </c>
    </row>
    <row r="4" spans="1:25">
      <c r="A4" s="10">
        <v>3</v>
      </c>
      <c r="B4" s="10">
        <v>2858</v>
      </c>
      <c r="C4" s="10" t="s">
        <v>34</v>
      </c>
    </row>
    <row r="5" spans="1:25">
      <c r="A5" s="10">
        <v>4</v>
      </c>
      <c r="B5" s="10">
        <v>2890</v>
      </c>
      <c r="C5" s="10" t="s">
        <v>35</v>
      </c>
    </row>
    <row r="6" spans="1:25">
      <c r="A6" s="10">
        <v>5</v>
      </c>
      <c r="B6" s="10"/>
      <c r="C6" s="10"/>
    </row>
    <row r="7" spans="1:25">
      <c r="A7" s="10">
        <v>6</v>
      </c>
      <c r="B7" s="10">
        <v>556</v>
      </c>
      <c r="C7" s="10" t="s">
        <v>36</v>
      </c>
    </row>
    <row r="8" spans="1:25">
      <c r="A8" s="10">
        <v>7</v>
      </c>
      <c r="B8" s="10"/>
      <c r="C8" s="10"/>
    </row>
    <row r="9" spans="1:25">
      <c r="A9" s="10">
        <v>8</v>
      </c>
      <c r="B9" s="10">
        <v>616</v>
      </c>
      <c r="C9" s="10" t="s">
        <v>13</v>
      </c>
    </row>
    <row r="10" spans="1:25">
      <c r="A10" s="10">
        <v>9</v>
      </c>
      <c r="B10" s="10">
        <v>1063</v>
      </c>
      <c r="C10" s="10" t="s">
        <v>37</v>
      </c>
    </row>
    <row r="11" spans="1:25">
      <c r="A11" s="10">
        <v>10</v>
      </c>
      <c r="B11" s="10">
        <v>1143</v>
      </c>
      <c r="C11" s="10" t="s">
        <v>38</v>
      </c>
    </row>
    <row r="12" spans="1:25">
      <c r="A12" s="10">
        <v>11</v>
      </c>
      <c r="B12" s="10">
        <v>858</v>
      </c>
      <c r="C12" s="10" t="s">
        <v>39</v>
      </c>
    </row>
    <row r="13" spans="1:25">
      <c r="A13" s="10">
        <v>12</v>
      </c>
      <c r="B13" s="10">
        <v>952</v>
      </c>
      <c r="C13" s="10" t="s">
        <v>40</v>
      </c>
    </row>
    <row r="14" spans="1:25">
      <c r="A14" s="10">
        <v>13</v>
      </c>
      <c r="B14" s="10">
        <v>2754</v>
      </c>
      <c r="C14" s="10" t="s">
        <v>41</v>
      </c>
    </row>
    <row r="15" spans="1:25">
      <c r="A15" s="10">
        <v>14</v>
      </c>
      <c r="B15" s="10">
        <v>6395</v>
      </c>
      <c r="C15" s="10" t="s">
        <v>42</v>
      </c>
    </row>
    <row r="16" spans="1:25">
      <c r="A16" s="10">
        <v>15</v>
      </c>
      <c r="B16" s="10">
        <v>1091</v>
      </c>
      <c r="C16" s="10" t="s">
        <v>43</v>
      </c>
    </row>
    <row r="17" spans="1:3">
      <c r="A17" s="10">
        <v>16</v>
      </c>
      <c r="B17" s="10">
        <v>3075</v>
      </c>
      <c r="C17" s="10" t="s">
        <v>44</v>
      </c>
    </row>
    <row r="18" spans="1:3">
      <c r="A18" s="10">
        <v>17</v>
      </c>
      <c r="B18" s="10">
        <v>2534</v>
      </c>
      <c r="C18" s="10" t="s">
        <v>45</v>
      </c>
    </row>
    <row r="19" spans="1:3">
      <c r="A19" s="10">
        <v>18</v>
      </c>
      <c r="B19" s="10">
        <v>7181</v>
      </c>
      <c r="C19" s="10" t="s">
        <v>46</v>
      </c>
    </row>
    <row r="20" spans="1:3">
      <c r="A20" s="10">
        <v>19</v>
      </c>
      <c r="B20" s="10">
        <v>754</v>
      </c>
      <c r="C20" s="10" t="s">
        <v>34</v>
      </c>
    </row>
    <row r="21" spans="1:3">
      <c r="A21" s="10">
        <v>20</v>
      </c>
      <c r="B21" s="10">
        <v>1358</v>
      </c>
      <c r="C21" s="10" t="s">
        <v>47</v>
      </c>
    </row>
    <row r="22" spans="1:3">
      <c r="A22" s="10">
        <v>21</v>
      </c>
      <c r="B22" s="10">
        <v>862</v>
      </c>
      <c r="C22" s="10" t="s">
        <v>48</v>
      </c>
    </row>
    <row r="23" spans="1:3">
      <c r="A23" s="10">
        <v>22</v>
      </c>
      <c r="B23" s="10"/>
      <c r="C23" s="10"/>
    </row>
    <row r="24" spans="1:3">
      <c r="A24" s="10">
        <v>23</v>
      </c>
      <c r="B24" s="10">
        <v>899</v>
      </c>
      <c r="C24" s="10" t="s">
        <v>49</v>
      </c>
    </row>
    <row r="25" spans="1:3">
      <c r="A25" s="10">
        <v>24</v>
      </c>
      <c r="B25" s="10">
        <v>514</v>
      </c>
      <c r="C25" s="10" t="s">
        <v>50</v>
      </c>
    </row>
  </sheetData>
  <mergeCells count="2">
    <mergeCell ref="X1:Y1"/>
    <mergeCell ref="X2:Y2"/>
  </mergeCells>
  <printOptions gridLines="1"/>
  <pageMargins left="0.7" right="0.7" top="0.75" bottom="0.75" header="0.3" footer="0.3"/>
  <pageSetup orientation="landscape" r:id="rId1"/>
  <headerFooter>
    <oddHeader>&amp;L&amp;"-,Bold"&amp;18BATCH 122</oddHeader>
    <oddFooter>&amp;L&amp;"-,Bold"MUST SHIPS:
&amp;"-,Italic"858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6"/>
  <sheetViews>
    <sheetView view="pageLayout" zoomScaleNormal="100" workbookViewId="0">
      <selection activeCell="D26" sqref="D26"/>
    </sheetView>
  </sheetViews>
  <sheetFormatPr baseColWidth="10" defaultColWidth="8.83203125" defaultRowHeight="15"/>
  <cols>
    <col min="3" max="3" width="25.83203125" bestFit="1" customWidth="1"/>
    <col min="4" max="4" width="3.83203125" bestFit="1" customWidth="1"/>
    <col min="5" max="5" width="2.83203125" bestFit="1" customWidth="1"/>
    <col min="6" max="7" width="3.33203125" bestFit="1" customWidth="1"/>
  </cols>
  <sheetData>
    <row r="1" spans="1:23" ht="16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7" t="s">
        <v>8</v>
      </c>
      <c r="J1" s="16" t="s">
        <v>9</v>
      </c>
      <c r="K1" s="16" t="s">
        <v>10</v>
      </c>
      <c r="L1" s="16" t="s">
        <v>9</v>
      </c>
      <c r="V1" s="99" t="s">
        <v>11</v>
      </c>
      <c r="W1" s="99"/>
    </row>
    <row r="2" spans="1:23" ht="16">
      <c r="A2" s="69">
        <v>1</v>
      </c>
      <c r="B2" s="70">
        <v>2840</v>
      </c>
      <c r="C2" s="70" t="s">
        <v>51</v>
      </c>
      <c r="D2" s="2"/>
      <c r="E2" s="2"/>
      <c r="F2" s="2"/>
      <c r="G2" s="2"/>
      <c r="H2" s="2"/>
      <c r="I2" s="2"/>
      <c r="J2" s="2"/>
      <c r="K2" s="2"/>
      <c r="L2" s="2"/>
      <c r="V2" s="99">
        <f>COUNTIFS(I2:I100,"100SL")+COUNTIFS(K2:K100,"100SL")+COUNTIFS(I2:I100,"90SL")+COUNTIFS(K2:K100,"90SL")+COUNTIFS(I2:I100,"80SL")+COUNTIFS(K2:K100,"80SL")+COUNTIFS(M2:M100,"100SL")+COUNTIFS(M2:M100,"90SL")+COUNTIFS(M2:M100,"80SL")</f>
        <v>0</v>
      </c>
      <c r="W2" s="99"/>
    </row>
    <row r="3" spans="1:23" ht="16">
      <c r="A3" s="69">
        <v>2</v>
      </c>
      <c r="B3" s="70">
        <v>4527</v>
      </c>
      <c r="C3" s="70" t="s">
        <v>52</v>
      </c>
      <c r="D3" s="2"/>
      <c r="E3" s="2"/>
      <c r="F3" s="2"/>
      <c r="G3" s="2"/>
      <c r="H3" s="2"/>
      <c r="I3" s="2"/>
      <c r="J3" s="2"/>
      <c r="K3" s="2"/>
      <c r="L3" s="2"/>
    </row>
    <row r="4" spans="1:23" ht="16">
      <c r="A4" s="69">
        <v>3</v>
      </c>
      <c r="B4" s="70">
        <v>5769</v>
      </c>
      <c r="C4" s="70" t="s">
        <v>53</v>
      </c>
      <c r="D4" s="2"/>
      <c r="E4" s="2"/>
      <c r="F4" s="2"/>
      <c r="G4" s="2"/>
      <c r="H4" s="2"/>
      <c r="I4" s="2"/>
      <c r="J4" s="2"/>
      <c r="K4" s="2"/>
      <c r="L4" s="2"/>
    </row>
    <row r="5" spans="1:23" ht="16">
      <c r="A5" s="69">
        <v>4</v>
      </c>
      <c r="B5" s="70">
        <v>1112</v>
      </c>
      <c r="C5" s="70" t="s">
        <v>54</v>
      </c>
      <c r="D5" s="2"/>
      <c r="E5" s="2"/>
      <c r="F5" s="2"/>
      <c r="G5" s="2"/>
      <c r="H5" s="2"/>
      <c r="I5" s="2"/>
      <c r="J5" s="2"/>
      <c r="K5" s="2"/>
      <c r="L5" s="2"/>
    </row>
    <row r="6" spans="1:23" ht="16">
      <c r="A6" s="69">
        <v>5</v>
      </c>
      <c r="B6" s="70">
        <v>605</v>
      </c>
      <c r="C6" s="70" t="s">
        <v>55</v>
      </c>
      <c r="D6" s="2"/>
      <c r="E6" s="2"/>
      <c r="F6" s="2"/>
      <c r="G6" s="2"/>
      <c r="H6" s="2"/>
      <c r="I6" s="2"/>
      <c r="J6" s="2"/>
      <c r="K6" s="2"/>
      <c r="L6" s="2"/>
    </row>
    <row r="7" spans="1:23" ht="16">
      <c r="A7" s="69">
        <v>6</v>
      </c>
      <c r="B7" s="71"/>
      <c r="C7" s="70"/>
      <c r="D7" s="2"/>
      <c r="E7" s="2"/>
      <c r="F7" s="2"/>
      <c r="G7" s="2"/>
      <c r="H7" s="2"/>
      <c r="I7" s="2"/>
      <c r="J7" s="2"/>
      <c r="K7" s="2"/>
      <c r="L7" s="2"/>
    </row>
    <row r="8" spans="1:23" ht="16">
      <c r="A8" s="69">
        <v>7</v>
      </c>
      <c r="B8" s="70">
        <v>836</v>
      </c>
      <c r="C8" s="70" t="s">
        <v>56</v>
      </c>
      <c r="D8" s="2"/>
      <c r="E8" s="2"/>
      <c r="F8" s="2"/>
      <c r="G8" s="2"/>
      <c r="H8" s="2"/>
      <c r="I8" s="2"/>
      <c r="J8" s="2"/>
      <c r="K8" s="2"/>
      <c r="L8" s="2"/>
    </row>
    <row r="9" spans="1:23" ht="16">
      <c r="A9" s="69">
        <v>8</v>
      </c>
      <c r="B9" s="70">
        <v>2348</v>
      </c>
      <c r="C9" s="70" t="s">
        <v>57</v>
      </c>
      <c r="D9" s="2"/>
      <c r="E9" s="2"/>
      <c r="F9" s="2"/>
      <c r="G9" s="2"/>
      <c r="H9" s="2"/>
      <c r="I9" s="2"/>
      <c r="J9" s="2"/>
      <c r="K9" s="2"/>
      <c r="L9" s="2"/>
    </row>
    <row r="10" spans="1:23" ht="16">
      <c r="A10" s="69">
        <v>9</v>
      </c>
      <c r="B10" s="70">
        <v>635</v>
      </c>
      <c r="C10" s="70" t="s">
        <v>55</v>
      </c>
      <c r="D10" s="2"/>
      <c r="E10" s="2"/>
      <c r="F10" s="2"/>
      <c r="G10" s="2"/>
      <c r="H10" s="2"/>
      <c r="I10" s="2"/>
      <c r="J10" s="2"/>
      <c r="K10" s="2"/>
      <c r="L10" s="2"/>
    </row>
    <row r="11" spans="1:23" ht="16">
      <c r="A11" s="69">
        <v>10</v>
      </c>
      <c r="B11" s="71">
        <v>1270</v>
      </c>
      <c r="C11" s="70" t="s">
        <v>58</v>
      </c>
      <c r="D11" s="2"/>
      <c r="E11" s="2"/>
      <c r="F11" s="2"/>
      <c r="G11" s="2"/>
      <c r="H11" s="2"/>
      <c r="I11" s="2"/>
      <c r="J11" s="2"/>
      <c r="K11" s="2"/>
      <c r="L11" s="2"/>
    </row>
    <row r="12" spans="1:23" ht="16">
      <c r="A12" s="69">
        <v>11</v>
      </c>
      <c r="B12" s="70">
        <v>1153</v>
      </c>
      <c r="C12" s="70" t="s">
        <v>59</v>
      </c>
      <c r="D12" s="2"/>
      <c r="E12" s="2"/>
      <c r="F12" s="2"/>
      <c r="G12" s="2"/>
      <c r="H12" s="2"/>
      <c r="I12" s="2"/>
      <c r="J12" s="2"/>
      <c r="K12" s="2"/>
      <c r="L12" s="2"/>
    </row>
    <row r="13" spans="1:23" ht="16">
      <c r="A13" s="69">
        <v>12</v>
      </c>
      <c r="B13" s="70">
        <v>734</v>
      </c>
      <c r="C13" s="70" t="s">
        <v>60</v>
      </c>
      <c r="D13" s="2"/>
      <c r="E13" s="2"/>
      <c r="F13" s="2"/>
      <c r="G13" s="2"/>
      <c r="H13" s="2"/>
      <c r="I13" s="2"/>
      <c r="J13" s="2"/>
      <c r="K13" s="2"/>
      <c r="L13" s="2"/>
    </row>
    <row r="14" spans="1:23" ht="16">
      <c r="A14" s="69">
        <v>13</v>
      </c>
      <c r="B14" s="70">
        <v>1024</v>
      </c>
      <c r="C14" s="70" t="s">
        <v>61</v>
      </c>
      <c r="D14" s="2"/>
      <c r="E14" s="2"/>
      <c r="F14" s="2"/>
      <c r="G14" s="2"/>
      <c r="H14" s="2"/>
      <c r="I14" s="2"/>
      <c r="J14" s="2"/>
      <c r="K14" s="2"/>
      <c r="L14" s="2"/>
    </row>
    <row r="15" spans="1:23" ht="16">
      <c r="A15" s="69">
        <v>14</v>
      </c>
      <c r="B15" s="70">
        <v>2630</v>
      </c>
      <c r="C15" s="70" t="s">
        <v>62</v>
      </c>
      <c r="D15" s="2"/>
      <c r="E15" s="2"/>
      <c r="F15" s="2"/>
      <c r="G15" s="2"/>
      <c r="H15" s="2"/>
      <c r="I15" s="2"/>
      <c r="J15" s="2"/>
      <c r="K15" s="2"/>
      <c r="L15" s="2"/>
    </row>
    <row r="16" spans="1:23" ht="16">
      <c r="A16" s="69">
        <v>15</v>
      </c>
      <c r="B16" s="70">
        <v>3119</v>
      </c>
      <c r="C16" s="70" t="s">
        <v>27</v>
      </c>
      <c r="D16" s="2"/>
      <c r="E16" s="2"/>
      <c r="F16" s="2"/>
      <c r="G16" s="2"/>
      <c r="H16" s="2"/>
      <c r="I16" s="2"/>
      <c r="J16" s="2"/>
      <c r="K16" s="2"/>
      <c r="L16" s="2"/>
    </row>
    <row r="17" spans="1:12" ht="16">
      <c r="A17" s="69">
        <v>16</v>
      </c>
      <c r="B17" s="70">
        <v>6576</v>
      </c>
      <c r="C17" s="70" t="s">
        <v>63</v>
      </c>
      <c r="D17" s="2"/>
      <c r="E17" s="2"/>
      <c r="F17" s="2"/>
      <c r="G17" s="2"/>
      <c r="H17" s="2"/>
      <c r="I17" s="2"/>
      <c r="J17" s="2"/>
      <c r="K17" s="2"/>
      <c r="L17" s="2"/>
    </row>
    <row r="18" spans="1:12" ht="16">
      <c r="A18" s="69">
        <v>17</v>
      </c>
      <c r="B18" s="70">
        <v>606</v>
      </c>
      <c r="C18" s="70" t="s">
        <v>55</v>
      </c>
      <c r="D18" s="2"/>
      <c r="E18" s="2"/>
      <c r="F18" s="2"/>
      <c r="G18" s="2"/>
      <c r="H18" s="2"/>
      <c r="I18" s="2"/>
      <c r="J18" s="2"/>
      <c r="K18" s="2"/>
      <c r="L18" s="2"/>
    </row>
    <row r="19" spans="1:12" ht="16">
      <c r="A19" s="69">
        <v>18</v>
      </c>
      <c r="B19" s="70">
        <v>2114</v>
      </c>
      <c r="C19" s="70" t="s">
        <v>64</v>
      </c>
      <c r="D19" s="2"/>
      <c r="E19" s="2"/>
      <c r="F19" s="2"/>
      <c r="G19" s="2"/>
      <c r="H19" s="2"/>
      <c r="I19" s="2"/>
      <c r="J19" s="2"/>
      <c r="K19" s="2"/>
      <c r="L19" s="2"/>
    </row>
    <row r="20" spans="1:12" ht="16">
      <c r="A20" s="69">
        <v>19</v>
      </c>
      <c r="B20" s="70">
        <v>7246</v>
      </c>
      <c r="C20" s="70" t="s">
        <v>65</v>
      </c>
      <c r="D20" s="2"/>
      <c r="E20" s="2"/>
      <c r="F20" s="2"/>
      <c r="G20" s="2"/>
      <c r="H20" s="2"/>
      <c r="I20" s="2"/>
      <c r="J20" s="2"/>
      <c r="K20" s="2"/>
      <c r="L20" s="2"/>
    </row>
    <row r="21" spans="1:12" ht="16">
      <c r="A21" s="69">
        <v>20</v>
      </c>
      <c r="B21" s="70">
        <v>2615</v>
      </c>
      <c r="C21" s="70" t="s">
        <v>66</v>
      </c>
      <c r="D21" s="2"/>
      <c r="E21" s="2"/>
      <c r="F21" s="2"/>
      <c r="G21" s="2"/>
      <c r="H21" s="2"/>
      <c r="I21" s="2"/>
      <c r="J21" s="2"/>
      <c r="K21" s="2"/>
      <c r="L21" s="2"/>
    </row>
    <row r="22" spans="1:12" ht="16">
      <c r="A22" s="69">
        <v>21</v>
      </c>
      <c r="B22" s="73"/>
      <c r="C22" s="73"/>
      <c r="D22" s="2"/>
      <c r="E22" s="2"/>
      <c r="F22" s="2"/>
      <c r="G22" s="2"/>
      <c r="H22" s="2"/>
      <c r="I22" s="2"/>
      <c r="J22" s="2"/>
      <c r="K22" s="2"/>
      <c r="L22" s="2"/>
    </row>
    <row r="23" spans="1:12" ht="16">
      <c r="A23" s="69">
        <v>22</v>
      </c>
      <c r="B23" s="72">
        <v>604</v>
      </c>
      <c r="C23" s="72" t="s">
        <v>45</v>
      </c>
      <c r="D23" s="2"/>
      <c r="E23" s="2"/>
      <c r="F23" s="2"/>
      <c r="G23" s="2"/>
      <c r="H23" s="2"/>
      <c r="I23" s="2"/>
      <c r="J23" s="2"/>
      <c r="K23" s="2"/>
      <c r="L23" s="2"/>
    </row>
    <row r="24" spans="1:12" ht="16">
      <c r="A24" s="69">
        <v>23</v>
      </c>
      <c r="B24" s="70"/>
      <c r="C24" s="70"/>
      <c r="D24" s="2"/>
      <c r="E24" s="2"/>
      <c r="F24" s="2"/>
      <c r="G24" s="2"/>
      <c r="H24" s="2"/>
      <c r="I24" s="2"/>
      <c r="J24" s="2"/>
      <c r="K24" s="2"/>
      <c r="L24" s="2"/>
    </row>
    <row r="25" spans="1:12" ht="16">
      <c r="A25" s="69">
        <v>24</v>
      </c>
      <c r="B25" s="70">
        <v>1011</v>
      </c>
      <c r="C25" s="70" t="s">
        <v>67</v>
      </c>
      <c r="D25" s="2"/>
      <c r="E25" s="2"/>
      <c r="F25" s="2"/>
      <c r="G25" s="2"/>
      <c r="H25" s="2"/>
      <c r="I25" s="2"/>
      <c r="J25" s="2"/>
      <c r="K25" s="2"/>
      <c r="L25" s="2"/>
    </row>
    <row r="26" spans="1:12" ht="16">
      <c r="A26" s="73"/>
      <c r="B26" s="18"/>
      <c r="C26" s="19"/>
    </row>
  </sheetData>
  <mergeCells count="2">
    <mergeCell ref="V1:W1"/>
    <mergeCell ref="V2:W2"/>
  </mergeCells>
  <printOptions gridLines="1"/>
  <pageMargins left="0.7" right="0.7" top="0.75" bottom="0.75" header="0.3" footer="0.3"/>
  <pageSetup scale="115" orientation="landscape" r:id="rId1"/>
  <headerFooter>
    <oddHeader>&amp;L&amp;"-,Bold"&amp;18BATCH 123</oddHeader>
    <oddFooter xml:space="preserve">&amp;L&amp;"-,Bold"MUST SHIP: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7"/>
  <sheetViews>
    <sheetView tabSelected="1" topLeftCell="C1" zoomScale="140" zoomScaleNormal="140" workbookViewId="0">
      <selection activeCell="V35" sqref="V35"/>
    </sheetView>
  </sheetViews>
  <sheetFormatPr baseColWidth="10" defaultColWidth="8.83203125" defaultRowHeight="15"/>
  <cols>
    <col min="1" max="1" width="6.33203125" bestFit="1" customWidth="1"/>
    <col min="2" max="2" width="5.83203125" bestFit="1" customWidth="1"/>
    <col min="3" max="3" width="26.5" bestFit="1" customWidth="1"/>
    <col min="4" max="4" width="4" bestFit="1" customWidth="1"/>
    <col min="5" max="5" width="3" bestFit="1" customWidth="1"/>
    <col min="6" max="7" width="3.5" bestFit="1" customWidth="1"/>
    <col min="8" max="8" width="9" bestFit="1" customWidth="1"/>
    <col min="9" max="9" width="6.5" bestFit="1" customWidth="1"/>
    <col min="10" max="10" width="6.5" customWidth="1"/>
    <col min="11" max="11" width="7" customWidth="1"/>
    <col min="12" max="12" width="25.83203125" customWidth="1"/>
    <col min="13" max="18" width="0" hidden="1" customWidth="1"/>
  </cols>
  <sheetData>
    <row r="1" spans="1:22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8" t="s">
        <v>192</v>
      </c>
      <c r="J1" s="8" t="s">
        <v>188</v>
      </c>
      <c r="K1" s="7" t="s">
        <v>195</v>
      </c>
      <c r="L1" s="7" t="s">
        <v>160</v>
      </c>
      <c r="T1" s="158" t="s">
        <v>11</v>
      </c>
    </row>
    <row r="2" spans="1:22" ht="16">
      <c r="A2" s="58">
        <v>1</v>
      </c>
      <c r="B2" s="59">
        <v>2801</v>
      </c>
      <c r="C2" s="60" t="s">
        <v>68</v>
      </c>
      <c r="D2" s="20"/>
      <c r="E2" s="20"/>
      <c r="F2" s="20"/>
      <c r="G2" s="20"/>
      <c r="H2" s="31"/>
      <c r="I2" s="56"/>
      <c r="J2" s="56"/>
      <c r="K2" s="32"/>
      <c r="L2" s="33"/>
      <c r="S2" t="s">
        <v>193</v>
      </c>
      <c r="T2" s="95">
        <f>COUNTIF(J6:J37,"SL")</f>
        <v>14</v>
      </c>
      <c r="V2" t="str">
        <f ca="1">_xlfn.FORMULATEXT(T2)</f>
        <v>=COUNTIF(J6:J37,"SL")</v>
      </c>
    </row>
    <row r="3" spans="1:22" ht="16">
      <c r="A3" s="61">
        <v>1</v>
      </c>
      <c r="B3" s="61">
        <v>5198</v>
      </c>
      <c r="C3" s="61" t="s">
        <v>20</v>
      </c>
      <c r="D3" s="20"/>
      <c r="E3" s="20"/>
      <c r="F3" s="20"/>
      <c r="G3" s="20"/>
      <c r="H3" s="34"/>
      <c r="I3" s="35"/>
      <c r="J3" s="35"/>
      <c r="K3" s="32"/>
      <c r="L3" s="160"/>
      <c r="S3" t="s">
        <v>194</v>
      </c>
      <c r="T3" s="159">
        <f>AVERAGEIF(J6:J37,"SL",I6:I37)/100</f>
        <v>0.93214285714285705</v>
      </c>
      <c r="V3" t="str">
        <f ca="1">_xlfn.FORMULATEXT(T3)</f>
        <v>=AVERAGEIF(J6:J37,"SL",I6:I37)/100</v>
      </c>
    </row>
    <row r="4" spans="1:22" ht="16">
      <c r="A4" s="58">
        <v>2</v>
      </c>
      <c r="B4" s="59">
        <v>6732</v>
      </c>
      <c r="C4" s="60" t="s">
        <v>66</v>
      </c>
      <c r="D4" s="20"/>
      <c r="E4" s="20"/>
      <c r="F4" s="20"/>
      <c r="G4" s="20"/>
      <c r="H4" s="36"/>
      <c r="I4" s="37"/>
      <c r="J4" s="37"/>
      <c r="K4" s="161"/>
      <c r="L4" s="162"/>
    </row>
    <row r="5" spans="1:22" ht="16">
      <c r="A5" s="58">
        <v>3</v>
      </c>
      <c r="B5" s="59">
        <v>4517</v>
      </c>
      <c r="C5" s="60" t="s">
        <v>69</v>
      </c>
      <c r="D5" s="20"/>
      <c r="E5" s="20"/>
      <c r="F5" s="20"/>
      <c r="G5" s="20"/>
      <c r="H5" s="36"/>
      <c r="I5" s="37"/>
      <c r="J5" s="37"/>
      <c r="K5" s="161"/>
      <c r="L5" s="163"/>
    </row>
    <row r="6" spans="1:22" ht="16">
      <c r="A6" s="58">
        <v>4</v>
      </c>
      <c r="B6" s="59">
        <v>1146</v>
      </c>
      <c r="C6" s="60" t="s">
        <v>70</v>
      </c>
      <c r="D6" s="20"/>
      <c r="E6" s="20"/>
      <c r="F6" s="20"/>
      <c r="G6" s="20"/>
      <c r="H6" s="38">
        <v>155387</v>
      </c>
      <c r="I6" s="152">
        <v>100</v>
      </c>
      <c r="J6" s="37" t="s">
        <v>189</v>
      </c>
      <c r="K6" s="162" t="str">
        <f>LEFT(I4,4)</f>
        <v/>
      </c>
      <c r="L6" s="163" t="str">
        <f>LEFT(I4,FIND(J4,I4))</f>
        <v/>
      </c>
    </row>
    <row r="7" spans="1:22" ht="16">
      <c r="A7" s="62">
        <v>6</v>
      </c>
      <c r="B7" s="63">
        <v>1227</v>
      </c>
      <c r="C7" s="64" t="s">
        <v>71</v>
      </c>
      <c r="D7" s="25"/>
      <c r="E7" s="25"/>
      <c r="F7" s="25"/>
      <c r="G7" s="25"/>
      <c r="H7" s="40">
        <v>143888</v>
      </c>
      <c r="I7" s="153">
        <v>100</v>
      </c>
      <c r="J7" s="37" t="s">
        <v>189</v>
      </c>
      <c r="K7" s="164"/>
      <c r="L7" s="162"/>
    </row>
    <row r="8" spans="1:22" ht="16">
      <c r="A8" s="58">
        <v>7</v>
      </c>
      <c r="B8" s="59">
        <v>686</v>
      </c>
      <c r="C8" s="60" t="s">
        <v>72</v>
      </c>
      <c r="D8" s="20"/>
      <c r="E8" s="20"/>
      <c r="F8" s="20"/>
      <c r="G8" s="20"/>
      <c r="H8" s="38">
        <v>146957</v>
      </c>
      <c r="I8" s="152">
        <v>100</v>
      </c>
      <c r="J8" s="37" t="s">
        <v>189</v>
      </c>
      <c r="K8" s="161" t="s">
        <v>196</v>
      </c>
      <c r="L8" s="162"/>
    </row>
    <row r="9" spans="1:22" ht="16">
      <c r="A9" s="58">
        <v>8</v>
      </c>
      <c r="B9" s="59">
        <v>1134</v>
      </c>
      <c r="C9" s="60" t="s">
        <v>73</v>
      </c>
      <c r="D9" s="20"/>
      <c r="E9" s="20"/>
      <c r="F9" s="20"/>
      <c r="G9" s="20"/>
      <c r="H9" s="38">
        <v>148672</v>
      </c>
      <c r="I9" s="152">
        <v>100</v>
      </c>
      <c r="J9" s="37" t="s">
        <v>189</v>
      </c>
      <c r="K9" s="161"/>
      <c r="L9" s="162"/>
    </row>
    <row r="10" spans="1:22" ht="16">
      <c r="A10" s="58">
        <v>9</v>
      </c>
      <c r="B10" s="59">
        <v>758</v>
      </c>
      <c r="C10" s="60" t="s">
        <v>74</v>
      </c>
      <c r="D10" s="20"/>
      <c r="E10" s="20"/>
      <c r="F10" s="20"/>
      <c r="G10" s="20"/>
      <c r="H10" s="38">
        <v>140810</v>
      </c>
      <c r="I10" s="152">
        <v>100</v>
      </c>
      <c r="J10" s="37" t="s">
        <v>189</v>
      </c>
      <c r="K10" s="161"/>
      <c r="L10" s="162"/>
    </row>
    <row r="11" spans="1:22" ht="16">
      <c r="A11" s="58">
        <v>10</v>
      </c>
      <c r="B11" s="65">
        <v>3750</v>
      </c>
      <c r="C11" s="60" t="s">
        <v>75</v>
      </c>
      <c r="D11" s="20"/>
      <c r="E11" s="20"/>
      <c r="F11" s="20"/>
      <c r="G11" s="20"/>
      <c r="H11" s="41">
        <v>105535</v>
      </c>
      <c r="I11" s="153">
        <v>100</v>
      </c>
      <c r="J11" s="37" t="s">
        <v>189</v>
      </c>
      <c r="K11" s="161"/>
      <c r="L11" s="165"/>
    </row>
    <row r="12" spans="1:22" ht="16">
      <c r="A12" s="58">
        <v>11</v>
      </c>
      <c r="B12" s="59">
        <v>4556</v>
      </c>
      <c r="C12" s="60" t="s">
        <v>76</v>
      </c>
      <c r="D12" s="20"/>
      <c r="E12" s="20"/>
      <c r="F12" s="20"/>
      <c r="G12" s="20"/>
      <c r="H12" s="41">
        <v>161685</v>
      </c>
      <c r="I12" s="152">
        <v>100</v>
      </c>
      <c r="J12" s="37" t="s">
        <v>189</v>
      </c>
      <c r="K12" s="161" t="s">
        <v>196</v>
      </c>
      <c r="L12" s="162"/>
    </row>
    <row r="13" spans="1:22" ht="16" customHeight="1">
      <c r="A13" s="58">
        <v>12</v>
      </c>
      <c r="B13" s="59">
        <v>1367</v>
      </c>
      <c r="C13" s="60" t="s">
        <v>75</v>
      </c>
      <c r="D13" s="20"/>
      <c r="E13" s="20"/>
      <c r="F13" s="20"/>
      <c r="G13" s="20"/>
      <c r="H13" s="41">
        <v>148341</v>
      </c>
      <c r="I13" s="153">
        <v>100</v>
      </c>
      <c r="J13" s="37" t="s">
        <v>189</v>
      </c>
      <c r="K13" s="102"/>
      <c r="L13" s="102"/>
    </row>
    <row r="14" spans="1:22" ht="16">
      <c r="A14" s="58">
        <v>13</v>
      </c>
      <c r="B14" s="59">
        <v>1658</v>
      </c>
      <c r="C14" s="60" t="s">
        <v>77</v>
      </c>
      <c r="D14" s="20"/>
      <c r="E14" s="20"/>
      <c r="F14" s="20"/>
      <c r="G14" s="20"/>
      <c r="H14" s="38">
        <v>166478</v>
      </c>
      <c r="I14" s="152">
        <v>100</v>
      </c>
      <c r="J14" s="37" t="s">
        <v>190</v>
      </c>
      <c r="K14" s="161"/>
      <c r="L14" s="162"/>
    </row>
    <row r="15" spans="1:22" ht="16">
      <c r="A15" s="58">
        <v>14</v>
      </c>
      <c r="B15" s="59">
        <v>740</v>
      </c>
      <c r="C15" s="60" t="s">
        <v>78</v>
      </c>
      <c r="D15" s="20"/>
      <c r="E15" s="20"/>
      <c r="F15" s="20"/>
      <c r="G15" s="20"/>
      <c r="H15" s="38">
        <v>142514</v>
      </c>
      <c r="I15" s="152">
        <v>100</v>
      </c>
      <c r="J15" s="37" t="s">
        <v>191</v>
      </c>
      <c r="K15" s="161"/>
      <c r="L15" s="162"/>
    </row>
    <row r="16" spans="1:22" ht="16">
      <c r="A16" s="62">
        <v>15</v>
      </c>
      <c r="B16" s="66">
        <v>2733</v>
      </c>
      <c r="C16" s="64" t="s">
        <v>79</v>
      </c>
      <c r="D16" s="25"/>
      <c r="E16" s="25"/>
      <c r="F16" s="25"/>
      <c r="G16" s="25"/>
      <c r="H16" s="41">
        <v>126536</v>
      </c>
      <c r="I16" s="152">
        <v>50</v>
      </c>
      <c r="J16" s="37" t="s">
        <v>191</v>
      </c>
      <c r="K16" s="166"/>
      <c r="L16" s="167"/>
    </row>
    <row r="17" spans="1:12" ht="16">
      <c r="A17" s="58">
        <v>16</v>
      </c>
      <c r="B17" s="59">
        <v>5735</v>
      </c>
      <c r="C17" s="60" t="s">
        <v>80</v>
      </c>
      <c r="D17" s="20"/>
      <c r="E17" s="20"/>
      <c r="F17" s="20"/>
      <c r="G17" s="20"/>
      <c r="H17" s="38">
        <v>171181</v>
      </c>
      <c r="I17" s="152">
        <v>100</v>
      </c>
      <c r="J17" s="37" t="s">
        <v>189</v>
      </c>
      <c r="K17" s="161"/>
      <c r="L17" s="162"/>
    </row>
    <row r="18" spans="1:12" ht="16">
      <c r="A18" s="58">
        <v>17</v>
      </c>
      <c r="B18" s="59">
        <v>5392</v>
      </c>
      <c r="C18" s="60" t="s">
        <v>81</v>
      </c>
      <c r="D18" s="20"/>
      <c r="E18" s="20"/>
      <c r="F18" s="20"/>
      <c r="G18" s="20"/>
      <c r="H18" s="38">
        <v>154332</v>
      </c>
      <c r="I18" s="152">
        <v>100</v>
      </c>
      <c r="J18" s="37" t="s">
        <v>191</v>
      </c>
      <c r="K18" s="161" t="s">
        <v>196</v>
      </c>
      <c r="L18" s="162"/>
    </row>
    <row r="19" spans="1:12" ht="16">
      <c r="A19" s="58">
        <v>18</v>
      </c>
      <c r="B19" s="59">
        <v>723</v>
      </c>
      <c r="C19" s="60" t="s">
        <v>82</v>
      </c>
      <c r="D19" s="20"/>
      <c r="E19" s="20"/>
      <c r="F19" s="20"/>
      <c r="G19" s="20"/>
      <c r="H19" s="38">
        <v>151958</v>
      </c>
      <c r="I19" s="152">
        <v>100</v>
      </c>
      <c r="J19" s="37" t="s">
        <v>189</v>
      </c>
      <c r="K19" s="161"/>
      <c r="L19" s="37" t="s">
        <v>197</v>
      </c>
    </row>
    <row r="20" spans="1:12" ht="16">
      <c r="A20" s="58">
        <v>19</v>
      </c>
      <c r="B20" s="59">
        <v>4487</v>
      </c>
      <c r="C20" s="60" t="s">
        <v>50</v>
      </c>
      <c r="D20" s="20"/>
      <c r="E20" s="20"/>
      <c r="F20" s="20"/>
      <c r="G20" s="20"/>
      <c r="H20" s="38">
        <v>159334</v>
      </c>
      <c r="I20" s="152">
        <v>100</v>
      </c>
      <c r="J20" s="37" t="s">
        <v>191</v>
      </c>
      <c r="K20" s="161"/>
      <c r="L20" s="162"/>
    </row>
    <row r="21" spans="1:12" ht="16">
      <c r="A21" s="58">
        <v>20</v>
      </c>
      <c r="B21" s="59">
        <v>4144</v>
      </c>
      <c r="C21" s="60" t="s">
        <v>14</v>
      </c>
      <c r="D21" s="20"/>
      <c r="E21" s="20"/>
      <c r="F21" s="20"/>
      <c r="G21" s="20"/>
      <c r="H21" s="38">
        <v>118678</v>
      </c>
      <c r="I21" s="152">
        <v>100</v>
      </c>
      <c r="J21" s="37" t="s">
        <v>189</v>
      </c>
      <c r="K21" s="161"/>
      <c r="L21" s="162"/>
    </row>
    <row r="22" spans="1:12" ht="16">
      <c r="A22" s="62">
        <v>21</v>
      </c>
      <c r="B22" s="59">
        <v>2860</v>
      </c>
      <c r="C22" s="61" t="s">
        <v>83</v>
      </c>
      <c r="D22" s="20"/>
      <c r="E22" s="20"/>
      <c r="F22" s="20"/>
      <c r="G22" s="20"/>
      <c r="H22" s="44">
        <v>144624</v>
      </c>
      <c r="I22" s="154">
        <v>100</v>
      </c>
      <c r="J22" s="37" t="s">
        <v>189</v>
      </c>
      <c r="K22" s="161"/>
      <c r="L22" s="162"/>
    </row>
    <row r="23" spans="1:12" ht="16">
      <c r="A23" s="62">
        <v>22</v>
      </c>
      <c r="B23" s="59">
        <v>1076</v>
      </c>
      <c r="C23" s="61" t="s">
        <v>59</v>
      </c>
      <c r="D23" s="20"/>
      <c r="E23" s="20"/>
      <c r="F23" s="20"/>
      <c r="G23" s="20"/>
      <c r="H23" s="38">
        <v>141894</v>
      </c>
      <c r="I23" s="155">
        <v>100</v>
      </c>
      <c r="J23" s="37" t="s">
        <v>189</v>
      </c>
      <c r="K23" s="161"/>
      <c r="L23" s="167"/>
    </row>
    <row r="24" spans="1:12" ht="16">
      <c r="A24" s="67">
        <v>23</v>
      </c>
      <c r="B24" s="66">
        <v>639</v>
      </c>
      <c r="C24" s="62" t="s">
        <v>84</v>
      </c>
      <c r="D24" s="25"/>
      <c r="E24" s="25"/>
      <c r="F24" s="25"/>
      <c r="G24" s="25"/>
      <c r="H24" s="41">
        <v>130841</v>
      </c>
      <c r="I24" s="152">
        <v>100</v>
      </c>
      <c r="J24" s="37" t="s">
        <v>191</v>
      </c>
      <c r="K24" s="166"/>
      <c r="L24" s="162"/>
    </row>
    <row r="25" spans="1:12" ht="16">
      <c r="A25" s="62">
        <v>6</v>
      </c>
      <c r="B25" s="63">
        <v>1227</v>
      </c>
      <c r="C25" s="64" t="s">
        <v>71</v>
      </c>
      <c r="D25" s="25"/>
      <c r="E25" s="25"/>
      <c r="F25" s="25"/>
      <c r="G25" s="25"/>
      <c r="H25" s="41">
        <v>173480</v>
      </c>
      <c r="I25" s="152">
        <v>100</v>
      </c>
      <c r="J25" s="37" t="s">
        <v>190</v>
      </c>
      <c r="K25" s="96"/>
      <c r="L25" s="96"/>
    </row>
    <row r="26" spans="1:12" ht="16">
      <c r="A26" s="58">
        <v>7</v>
      </c>
      <c r="B26" s="59">
        <v>686</v>
      </c>
      <c r="C26" s="60" t="s">
        <v>72</v>
      </c>
      <c r="D26" s="20"/>
      <c r="E26" s="20"/>
      <c r="F26" s="20"/>
      <c r="G26" s="20"/>
      <c r="H26" s="38">
        <v>137616</v>
      </c>
      <c r="I26" s="152">
        <v>100</v>
      </c>
      <c r="J26" s="37" t="s">
        <v>190</v>
      </c>
      <c r="K26" s="96" t="s">
        <v>196</v>
      </c>
      <c r="L26" s="96"/>
    </row>
    <row r="27" spans="1:12" ht="16">
      <c r="A27" s="58">
        <v>8</v>
      </c>
      <c r="B27" s="59">
        <v>1134</v>
      </c>
      <c r="C27" s="60" t="s">
        <v>73</v>
      </c>
      <c r="D27" s="20"/>
      <c r="E27" s="20"/>
      <c r="F27" s="20"/>
      <c r="G27" s="20"/>
      <c r="H27" s="38">
        <v>125643</v>
      </c>
      <c r="I27" s="152">
        <v>30</v>
      </c>
      <c r="J27" s="37" t="s">
        <v>190</v>
      </c>
      <c r="K27" s="96"/>
      <c r="L27" s="96"/>
    </row>
    <row r="28" spans="1:12" ht="16">
      <c r="A28" s="58">
        <v>10</v>
      </c>
      <c r="B28" s="65">
        <v>3750</v>
      </c>
      <c r="C28" s="60" t="s">
        <v>75</v>
      </c>
      <c r="D28" s="20"/>
      <c r="E28" s="20"/>
      <c r="F28" s="20"/>
      <c r="G28" s="20"/>
      <c r="H28" s="38">
        <v>151588</v>
      </c>
      <c r="I28" s="156">
        <v>15</v>
      </c>
      <c r="J28" s="37" t="s">
        <v>190</v>
      </c>
      <c r="K28" s="96"/>
      <c r="L28" s="96"/>
    </row>
    <row r="29" spans="1:12" ht="16">
      <c r="A29" s="58">
        <v>14</v>
      </c>
      <c r="B29" s="59">
        <v>740</v>
      </c>
      <c r="C29" s="60" t="s">
        <v>78</v>
      </c>
      <c r="D29" s="20"/>
      <c r="E29" s="20"/>
      <c r="F29" s="20"/>
      <c r="G29" s="20"/>
      <c r="H29" s="38">
        <v>119701</v>
      </c>
      <c r="I29" s="152">
        <v>5</v>
      </c>
      <c r="J29" s="37" t="s">
        <v>189</v>
      </c>
      <c r="K29" s="96"/>
      <c r="L29" s="96"/>
    </row>
    <row r="30" spans="1:12" ht="16">
      <c r="A30" s="62">
        <v>15</v>
      </c>
      <c r="B30" s="66">
        <v>2733</v>
      </c>
      <c r="C30" s="64" t="s">
        <v>79</v>
      </c>
      <c r="D30" s="25"/>
      <c r="E30" s="25"/>
      <c r="F30" s="25"/>
      <c r="G30" s="25"/>
      <c r="H30" s="40">
        <v>159942</v>
      </c>
      <c r="I30" s="153">
        <v>35</v>
      </c>
      <c r="J30" s="37" t="s">
        <v>190</v>
      </c>
      <c r="K30" s="96"/>
      <c r="L30" s="96"/>
    </row>
    <row r="31" spans="1:12" ht="16">
      <c r="A31" s="58">
        <v>17</v>
      </c>
      <c r="B31" s="59">
        <v>5392</v>
      </c>
      <c r="C31" s="60" t="s">
        <v>81</v>
      </c>
      <c r="D31" s="20"/>
      <c r="E31" s="20"/>
      <c r="F31" s="20"/>
      <c r="G31" s="20"/>
      <c r="H31" s="38">
        <v>146365</v>
      </c>
      <c r="I31" s="152">
        <v>100</v>
      </c>
      <c r="J31" s="37" t="s">
        <v>190</v>
      </c>
      <c r="K31" s="96"/>
      <c r="L31" s="96"/>
    </row>
    <row r="32" spans="1:12" ht="16">
      <c r="A32" s="58">
        <v>18</v>
      </c>
      <c r="B32" s="59">
        <v>723</v>
      </c>
      <c r="C32" s="60" t="s">
        <v>82</v>
      </c>
      <c r="D32" s="20"/>
      <c r="E32" s="20"/>
      <c r="F32" s="20"/>
      <c r="G32" s="20"/>
      <c r="H32" s="38">
        <v>136321</v>
      </c>
      <c r="I32" s="152">
        <v>45</v>
      </c>
      <c r="J32" s="37" t="s">
        <v>190</v>
      </c>
      <c r="K32" s="96"/>
      <c r="L32" s="96"/>
    </row>
    <row r="33" spans="1:12" ht="16">
      <c r="A33" s="58">
        <v>19</v>
      </c>
      <c r="B33" s="59">
        <v>4487</v>
      </c>
      <c r="C33" s="60" t="s">
        <v>50</v>
      </c>
      <c r="D33" s="20"/>
      <c r="E33" s="20"/>
      <c r="F33" s="20"/>
      <c r="G33" s="20"/>
      <c r="H33" s="38">
        <v>112228</v>
      </c>
      <c r="I33" s="152">
        <v>40</v>
      </c>
      <c r="J33" s="37" t="s">
        <v>190</v>
      </c>
      <c r="K33" s="96"/>
      <c r="L33" s="96"/>
    </row>
    <row r="34" spans="1:12" ht="16">
      <c r="A34" s="58">
        <v>20</v>
      </c>
      <c r="B34" s="59">
        <v>4144</v>
      </c>
      <c r="C34" s="60" t="s">
        <v>14</v>
      </c>
      <c r="D34" s="20"/>
      <c r="E34" s="20"/>
      <c r="F34" s="20"/>
      <c r="G34" s="20"/>
      <c r="H34" s="38">
        <v>173038</v>
      </c>
      <c r="I34" s="152">
        <v>25</v>
      </c>
      <c r="J34" s="37" t="s">
        <v>190</v>
      </c>
      <c r="K34" s="96"/>
      <c r="L34" s="96"/>
    </row>
    <row r="35" spans="1:12" ht="16">
      <c r="A35" s="62">
        <v>21</v>
      </c>
      <c r="B35" s="59">
        <v>2860</v>
      </c>
      <c r="C35" s="61" t="s">
        <v>83</v>
      </c>
      <c r="D35" s="20"/>
      <c r="E35" s="20"/>
      <c r="F35" s="20"/>
      <c r="G35" s="20"/>
      <c r="H35" s="38">
        <v>148054</v>
      </c>
      <c r="I35" s="152">
        <v>40</v>
      </c>
      <c r="J35" s="37" t="s">
        <v>190</v>
      </c>
      <c r="K35" s="96"/>
      <c r="L35" s="96"/>
    </row>
    <row r="36" spans="1:12" ht="16">
      <c r="A36" s="67">
        <v>23</v>
      </c>
      <c r="B36" s="66">
        <v>639</v>
      </c>
      <c r="C36" s="62" t="s">
        <v>84</v>
      </c>
      <c r="D36" s="25"/>
      <c r="E36" s="25"/>
      <c r="F36" s="25"/>
      <c r="G36" s="25"/>
      <c r="H36" s="40">
        <v>126732</v>
      </c>
      <c r="I36" s="152">
        <v>45</v>
      </c>
      <c r="J36" s="37" t="s">
        <v>190</v>
      </c>
      <c r="K36" s="96"/>
      <c r="L36" s="96"/>
    </row>
    <row r="37" spans="1:12" ht="16" customHeight="1">
      <c r="A37" s="58">
        <v>12</v>
      </c>
      <c r="B37" s="59">
        <v>1367</v>
      </c>
      <c r="C37" s="60" t="s">
        <v>75</v>
      </c>
      <c r="D37" s="20"/>
      <c r="E37" s="20"/>
      <c r="F37" s="20"/>
      <c r="G37" s="20"/>
      <c r="H37" s="74">
        <v>115827</v>
      </c>
      <c r="I37" s="157">
        <v>10</v>
      </c>
      <c r="J37" s="37" t="s">
        <v>190</v>
      </c>
      <c r="K37" s="96"/>
      <c r="L37" s="96"/>
    </row>
  </sheetData>
  <protectedRanges>
    <protectedRange sqref="K14:K24 K12 J6:J37 L12:L24 H29:I37 K6:L10 H6:I27 H2:L5" name="Volume and Trailers 124"/>
    <protectedRange sqref="D2:G20 D35:G37 D22:G33" name="Volume and Trailers 124_1"/>
  </protectedRanges>
  <mergeCells count="1">
    <mergeCell ref="K13:L13"/>
  </mergeCells>
  <printOptions gridLines="1"/>
  <pageMargins left="0.7" right="0.7" top="0.75" bottom="0.75" header="0.3" footer="0.3"/>
  <pageSetup scale="115" orientation="landscape" verticalDpi="599" r:id="rId1"/>
  <headerFooter>
    <oddHeader>&amp;L&amp;"-,Bold"&amp;18Batch 124&amp;C&amp;18Tuesday&amp;R&amp;18 8/31/2021</oddHeader>
    <oddFooter>&amp;L&amp;"-,Bold"MUST SHIP:
686, 4556, 5392&amp;C&amp;"-,Bold"723 Tr. 151958 - &amp;"-,Regular"flat tire on rear tandum 
need to replace before dispatched.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28"/>
  <sheetViews>
    <sheetView view="pageLayout" topLeftCell="A17" zoomScaleNormal="100" workbookViewId="0">
      <selection activeCell="V2" sqref="V2:W2"/>
    </sheetView>
  </sheetViews>
  <sheetFormatPr baseColWidth="10" defaultColWidth="8.83203125" defaultRowHeight="15"/>
  <cols>
    <col min="2" max="2" width="6.5" bestFit="1" customWidth="1"/>
    <col min="3" max="3" width="23.6640625" bestFit="1" customWidth="1"/>
    <col min="4" max="5" width="4.5" bestFit="1" customWidth="1"/>
    <col min="6" max="7" width="3.5" bestFit="1" customWidth="1"/>
    <col min="9" max="9" width="6.6640625" bestFit="1" customWidth="1"/>
  </cols>
  <sheetData>
    <row r="1" spans="1:2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9</v>
      </c>
      <c r="M1" s="1" t="s">
        <v>10</v>
      </c>
      <c r="V1" s="101" t="s">
        <v>11</v>
      </c>
      <c r="W1" s="101"/>
      <c r="X1" s="57"/>
    </row>
    <row r="2" spans="1:24" ht="16">
      <c r="A2" s="18">
        <v>1</v>
      </c>
      <c r="B2" s="18"/>
      <c r="C2" s="18"/>
      <c r="D2" s="20"/>
      <c r="E2" s="20"/>
      <c r="F2" s="20"/>
      <c r="G2" s="20"/>
      <c r="H2" s="22"/>
      <c r="I2" s="97"/>
      <c r="J2" s="22"/>
      <c r="K2" s="97"/>
      <c r="L2" s="28"/>
      <c r="M2" s="97"/>
      <c r="V2" s="101">
        <f>COUNTIFS(I2:I100,"100SL")+COUNTIFS(K2:K100,"100SL")+COUNTIFS(I2:I100,"90SL")+COUNTIFS(K2:K100,"90SL")+COUNTIFS(I2:I100,"80SL")+COUNTIFS(K2:K100,"80SL")+COUNTIFS(M2:M100,"100SL")+COUNTIFS(M2:M100,"90SL")+COUNTIFS(M2:M100,"80SL")</f>
        <v>19</v>
      </c>
      <c r="W2" s="101"/>
      <c r="X2" s="57"/>
    </row>
    <row r="3" spans="1:24" ht="16">
      <c r="A3" s="18">
        <v>2</v>
      </c>
      <c r="B3" s="18"/>
      <c r="C3" s="18"/>
      <c r="D3" s="20"/>
      <c r="E3" s="20"/>
      <c r="F3" s="20"/>
      <c r="G3" s="20"/>
      <c r="H3" s="22"/>
      <c r="I3" s="97"/>
      <c r="J3" s="22"/>
      <c r="K3" s="97"/>
      <c r="L3" s="28"/>
      <c r="M3" s="97"/>
    </row>
    <row r="4" spans="1:24" ht="16">
      <c r="A4" s="18">
        <v>3</v>
      </c>
      <c r="B4" s="18"/>
      <c r="C4" s="23"/>
      <c r="D4" s="25"/>
      <c r="E4" s="25"/>
      <c r="F4" s="25"/>
      <c r="G4" s="25"/>
      <c r="H4" s="27"/>
      <c r="I4" s="97"/>
      <c r="J4" s="21"/>
      <c r="K4" s="97"/>
      <c r="L4" s="28"/>
      <c r="M4" s="97"/>
    </row>
    <row r="5" spans="1:24" ht="16">
      <c r="A5" s="18">
        <v>4</v>
      </c>
      <c r="B5" s="18"/>
      <c r="C5" s="24"/>
      <c r="D5" s="25"/>
      <c r="E5" s="25"/>
      <c r="F5" s="25"/>
      <c r="G5" s="25"/>
      <c r="H5" s="26"/>
      <c r="I5" s="97"/>
      <c r="J5" s="21"/>
      <c r="K5" s="97"/>
      <c r="L5" s="28"/>
      <c r="M5" s="97"/>
    </row>
    <row r="6" spans="1:24" ht="16">
      <c r="A6" s="18">
        <v>5</v>
      </c>
      <c r="B6" s="18">
        <v>1121</v>
      </c>
      <c r="C6" s="24" t="s">
        <v>85</v>
      </c>
      <c r="D6" s="25">
        <v>1198</v>
      </c>
      <c r="E6" s="25">
        <v>154</v>
      </c>
      <c r="F6" s="25">
        <v>14</v>
      </c>
      <c r="G6" s="25">
        <v>156</v>
      </c>
      <c r="H6" s="27">
        <v>132985</v>
      </c>
      <c r="I6" s="97" t="s">
        <v>143</v>
      </c>
      <c r="J6" s="22">
        <v>154947</v>
      </c>
      <c r="K6" s="97" t="s">
        <v>143</v>
      </c>
      <c r="L6" s="28"/>
      <c r="M6" s="97"/>
    </row>
    <row r="7" spans="1:24" ht="16">
      <c r="A7" s="18">
        <v>6</v>
      </c>
      <c r="B7" s="18">
        <v>1638</v>
      </c>
      <c r="C7" s="24" t="s">
        <v>86</v>
      </c>
      <c r="D7" s="25">
        <v>652</v>
      </c>
      <c r="E7" s="25">
        <v>52</v>
      </c>
      <c r="F7" s="25">
        <v>16</v>
      </c>
      <c r="G7" s="25">
        <v>99</v>
      </c>
      <c r="H7" s="27">
        <v>134826</v>
      </c>
      <c r="I7" s="97" t="s">
        <v>147</v>
      </c>
      <c r="J7" s="21"/>
      <c r="K7" s="97"/>
      <c r="L7" s="28"/>
      <c r="M7" s="97"/>
    </row>
    <row r="8" spans="1:24" ht="16">
      <c r="A8" s="18">
        <v>7</v>
      </c>
      <c r="B8" s="18">
        <v>843</v>
      </c>
      <c r="C8" s="19" t="s">
        <v>87</v>
      </c>
      <c r="D8" s="20">
        <v>70</v>
      </c>
      <c r="E8" s="20">
        <v>38</v>
      </c>
      <c r="F8" s="20">
        <v>4</v>
      </c>
      <c r="G8" s="20">
        <v>22</v>
      </c>
      <c r="H8" s="22">
        <v>137078</v>
      </c>
      <c r="I8" s="97" t="s">
        <v>145</v>
      </c>
      <c r="J8" s="22"/>
      <c r="K8" s="97"/>
      <c r="L8" s="28"/>
      <c r="M8" s="97"/>
    </row>
    <row r="9" spans="1:24" ht="16">
      <c r="A9" s="18">
        <v>8</v>
      </c>
      <c r="B9" s="18">
        <v>1018</v>
      </c>
      <c r="C9" s="19" t="s">
        <v>88</v>
      </c>
      <c r="D9" s="20">
        <v>740</v>
      </c>
      <c r="E9" s="20">
        <v>68</v>
      </c>
      <c r="F9" s="20">
        <v>13</v>
      </c>
      <c r="G9" s="20">
        <v>92</v>
      </c>
      <c r="H9" s="22">
        <v>126823</v>
      </c>
      <c r="I9" s="97" t="s">
        <v>185</v>
      </c>
      <c r="J9" s="22"/>
      <c r="K9" s="98" t="s">
        <v>143</v>
      </c>
      <c r="L9" s="28"/>
      <c r="M9" s="97"/>
    </row>
    <row r="10" spans="1:24" ht="16">
      <c r="A10" s="18">
        <v>9</v>
      </c>
      <c r="B10" s="18">
        <v>5797</v>
      </c>
      <c r="C10" s="19" t="s">
        <v>89</v>
      </c>
      <c r="D10" s="20">
        <v>1170</v>
      </c>
      <c r="E10" s="20">
        <v>106</v>
      </c>
      <c r="F10" s="20">
        <v>7</v>
      </c>
      <c r="G10" s="20">
        <v>89</v>
      </c>
      <c r="H10" s="22">
        <v>103623</v>
      </c>
      <c r="I10" s="97" t="s">
        <v>143</v>
      </c>
      <c r="J10" s="22">
        <v>141063</v>
      </c>
      <c r="K10" s="97" t="s">
        <v>148</v>
      </c>
      <c r="L10" s="28"/>
      <c r="M10" s="97"/>
    </row>
    <row r="11" spans="1:24" ht="16">
      <c r="A11" s="18">
        <v>10</v>
      </c>
      <c r="B11" s="18">
        <v>2832</v>
      </c>
      <c r="C11" s="19" t="s">
        <v>90</v>
      </c>
      <c r="D11" s="20">
        <v>74</v>
      </c>
      <c r="E11" s="20">
        <v>95</v>
      </c>
      <c r="F11" s="20">
        <v>16</v>
      </c>
      <c r="G11" s="20">
        <v>106</v>
      </c>
      <c r="H11" s="22">
        <v>150647</v>
      </c>
      <c r="I11" s="97" t="s">
        <v>143</v>
      </c>
      <c r="J11" s="27">
        <v>163900</v>
      </c>
      <c r="K11" s="97" t="s">
        <v>148</v>
      </c>
      <c r="L11" s="28"/>
      <c r="M11" s="97"/>
    </row>
    <row r="12" spans="1:24" ht="16">
      <c r="A12" s="18">
        <v>11</v>
      </c>
      <c r="B12" s="18">
        <v>1006</v>
      </c>
      <c r="C12" s="19" t="s">
        <v>91</v>
      </c>
      <c r="D12" s="20">
        <v>900</v>
      </c>
      <c r="E12" s="20">
        <v>169</v>
      </c>
      <c r="F12" s="20">
        <v>16</v>
      </c>
      <c r="G12" s="20">
        <v>116</v>
      </c>
      <c r="H12" s="22">
        <v>157355</v>
      </c>
      <c r="I12" s="97" t="s">
        <v>143</v>
      </c>
      <c r="J12" s="22">
        <v>111287</v>
      </c>
      <c r="K12" s="97" t="s">
        <v>146</v>
      </c>
      <c r="L12" s="28"/>
      <c r="M12" s="97"/>
    </row>
    <row r="13" spans="1:24" ht="16">
      <c r="A13" s="18">
        <v>12</v>
      </c>
      <c r="B13" s="18">
        <v>7194</v>
      </c>
      <c r="C13" s="19" t="s">
        <v>92</v>
      </c>
      <c r="D13" s="20">
        <v>815</v>
      </c>
      <c r="E13" s="20">
        <v>90</v>
      </c>
      <c r="F13" s="20">
        <v>6</v>
      </c>
      <c r="G13" s="20">
        <v>67</v>
      </c>
      <c r="H13" s="22">
        <v>153141</v>
      </c>
      <c r="I13" s="97" t="s">
        <v>143</v>
      </c>
      <c r="J13" s="22">
        <v>133095</v>
      </c>
      <c r="K13" s="97" t="s">
        <v>149</v>
      </c>
      <c r="L13" s="28"/>
      <c r="M13" s="97"/>
    </row>
    <row r="14" spans="1:24" ht="16">
      <c r="A14" s="18">
        <v>13</v>
      </c>
      <c r="B14" s="18">
        <v>728</v>
      </c>
      <c r="C14" s="19" t="s">
        <v>93</v>
      </c>
      <c r="D14" s="20">
        <v>728</v>
      </c>
      <c r="E14" s="20">
        <v>54</v>
      </c>
      <c r="F14" s="20">
        <v>8</v>
      </c>
      <c r="G14" s="20">
        <v>75</v>
      </c>
      <c r="H14" s="22">
        <v>152999</v>
      </c>
      <c r="I14" s="97" t="s">
        <v>143</v>
      </c>
      <c r="J14" s="22">
        <v>119125</v>
      </c>
      <c r="K14" s="97" t="s">
        <v>147</v>
      </c>
      <c r="L14" s="28"/>
      <c r="M14" s="97"/>
    </row>
    <row r="15" spans="1:24" ht="16">
      <c r="A15" s="18">
        <v>14</v>
      </c>
      <c r="B15" s="18">
        <v>588</v>
      </c>
      <c r="C15" s="19" t="s">
        <v>89</v>
      </c>
      <c r="D15" s="20">
        <v>1257</v>
      </c>
      <c r="E15" s="20">
        <v>251</v>
      </c>
      <c r="F15" s="20">
        <v>33</v>
      </c>
      <c r="G15" s="20">
        <v>208</v>
      </c>
      <c r="H15" s="22">
        <v>142372</v>
      </c>
      <c r="I15" s="97" t="s">
        <v>143</v>
      </c>
      <c r="J15" s="22">
        <v>161346</v>
      </c>
      <c r="K15" s="97" t="s">
        <v>143</v>
      </c>
      <c r="L15" s="28"/>
      <c r="M15" s="97"/>
    </row>
    <row r="16" spans="1:24" ht="16">
      <c r="A16" s="18">
        <v>15</v>
      </c>
      <c r="B16" s="18">
        <v>1383</v>
      </c>
      <c r="C16" s="19" t="s">
        <v>94</v>
      </c>
      <c r="D16" s="20">
        <v>1007</v>
      </c>
      <c r="E16" s="20">
        <v>230</v>
      </c>
      <c r="F16" s="20">
        <v>41</v>
      </c>
      <c r="G16" s="20">
        <v>328</v>
      </c>
      <c r="H16" s="22">
        <v>120006</v>
      </c>
      <c r="I16" s="97" t="s">
        <v>143</v>
      </c>
      <c r="J16" s="22">
        <v>127338</v>
      </c>
      <c r="K16" s="97" t="s">
        <v>186</v>
      </c>
      <c r="L16" s="28"/>
      <c r="M16" s="97"/>
    </row>
    <row r="17" spans="1:13" ht="16">
      <c r="A17" s="18">
        <v>16</v>
      </c>
      <c r="B17" s="18">
        <v>5422</v>
      </c>
      <c r="C17" s="19" t="s">
        <v>95</v>
      </c>
      <c r="D17" s="20">
        <v>853</v>
      </c>
      <c r="E17" s="20">
        <v>101</v>
      </c>
      <c r="F17" s="20">
        <v>26</v>
      </c>
      <c r="G17" s="20">
        <v>153</v>
      </c>
      <c r="H17" s="22">
        <v>134637</v>
      </c>
      <c r="I17" s="97" t="s">
        <v>143</v>
      </c>
      <c r="J17" s="22">
        <v>136536</v>
      </c>
      <c r="K17" s="97" t="s">
        <v>149</v>
      </c>
      <c r="L17" s="28"/>
      <c r="M17" s="97"/>
    </row>
    <row r="18" spans="1:13" ht="16">
      <c r="A18" s="18">
        <v>17</v>
      </c>
      <c r="B18" s="18">
        <v>889</v>
      </c>
      <c r="C18" s="19" t="s">
        <v>96</v>
      </c>
      <c r="D18" s="20">
        <v>1074</v>
      </c>
      <c r="E18" s="20">
        <v>221</v>
      </c>
      <c r="F18" s="20">
        <v>29</v>
      </c>
      <c r="G18" s="20">
        <v>181</v>
      </c>
      <c r="H18" s="22">
        <v>167278</v>
      </c>
      <c r="I18" s="97" t="s">
        <v>143</v>
      </c>
      <c r="J18" s="22">
        <v>117108</v>
      </c>
      <c r="K18" s="97" t="s">
        <v>144</v>
      </c>
      <c r="L18" s="28"/>
      <c r="M18" s="97"/>
    </row>
    <row r="19" spans="1:13" ht="16">
      <c r="A19" s="18">
        <v>18</v>
      </c>
      <c r="B19" s="18">
        <v>864</v>
      </c>
      <c r="C19" s="19" t="s">
        <v>97</v>
      </c>
      <c r="D19" s="20">
        <v>1235</v>
      </c>
      <c r="E19" s="20">
        <v>296</v>
      </c>
      <c r="F19" s="20">
        <v>17</v>
      </c>
      <c r="G19" s="20">
        <v>142</v>
      </c>
      <c r="H19" s="22">
        <v>150821</v>
      </c>
      <c r="I19" s="97" t="s">
        <v>143</v>
      </c>
      <c r="J19" s="22">
        <v>130236</v>
      </c>
      <c r="K19" s="97" t="s">
        <v>143</v>
      </c>
      <c r="L19" s="28"/>
      <c r="M19" s="97" t="s">
        <v>187</v>
      </c>
    </row>
    <row r="20" spans="1:13" ht="16">
      <c r="A20" s="18">
        <v>19</v>
      </c>
      <c r="B20" s="18">
        <v>7245</v>
      </c>
      <c r="C20" s="19" t="s">
        <v>98</v>
      </c>
      <c r="D20" s="20">
        <v>892</v>
      </c>
      <c r="E20" s="20">
        <v>206</v>
      </c>
      <c r="F20" s="20">
        <v>2</v>
      </c>
      <c r="G20" s="20">
        <v>59</v>
      </c>
      <c r="H20" s="22">
        <v>153919</v>
      </c>
      <c r="I20" s="97" t="s">
        <v>184</v>
      </c>
      <c r="J20" s="22"/>
      <c r="K20" s="97"/>
      <c r="L20" s="28"/>
      <c r="M20" s="97"/>
    </row>
    <row r="21" spans="1:13" ht="16">
      <c r="A21" s="18">
        <v>20</v>
      </c>
      <c r="B21" s="18">
        <v>1293</v>
      </c>
      <c r="C21" s="19" t="s">
        <v>71</v>
      </c>
      <c r="D21" s="20">
        <v>971</v>
      </c>
      <c r="E21" s="20">
        <v>121</v>
      </c>
      <c r="F21" s="20">
        <v>14</v>
      </c>
      <c r="G21" s="20">
        <v>109</v>
      </c>
      <c r="H21" s="22">
        <v>136725</v>
      </c>
      <c r="I21" s="97" t="s">
        <v>143</v>
      </c>
      <c r="J21" s="22">
        <v>152368</v>
      </c>
      <c r="K21" s="97" t="s">
        <v>146</v>
      </c>
      <c r="L21" s="28"/>
      <c r="M21" s="97"/>
    </row>
    <row r="22" spans="1:13" ht="16">
      <c r="A22" s="18">
        <v>21</v>
      </c>
      <c r="B22" s="18">
        <v>588</v>
      </c>
      <c r="C22" s="19" t="s">
        <v>89</v>
      </c>
      <c r="D22" s="20">
        <v>1257</v>
      </c>
      <c r="E22" s="20">
        <v>251</v>
      </c>
      <c r="F22" s="20">
        <v>33</v>
      </c>
      <c r="G22" s="20">
        <v>208</v>
      </c>
      <c r="H22" s="27">
        <v>117417</v>
      </c>
      <c r="I22" s="97" t="s">
        <v>146</v>
      </c>
      <c r="J22" s="22"/>
      <c r="K22" s="97"/>
      <c r="L22" s="28"/>
      <c r="M22" s="97"/>
    </row>
    <row r="23" spans="1:13" ht="16">
      <c r="A23" s="18">
        <v>22</v>
      </c>
      <c r="B23" s="18">
        <v>593</v>
      </c>
      <c r="C23" s="19" t="s">
        <v>99</v>
      </c>
      <c r="D23" s="20">
        <v>1199</v>
      </c>
      <c r="E23" s="20">
        <v>178</v>
      </c>
      <c r="F23" s="20">
        <v>9</v>
      </c>
      <c r="G23" s="20">
        <v>102</v>
      </c>
      <c r="H23" s="22">
        <v>141292</v>
      </c>
      <c r="I23" s="97" t="s">
        <v>143</v>
      </c>
      <c r="J23" s="22">
        <v>112729</v>
      </c>
      <c r="K23" s="97" t="s">
        <v>149</v>
      </c>
      <c r="L23" s="28"/>
      <c r="M23" s="97"/>
    </row>
    <row r="24" spans="1:13" ht="16">
      <c r="A24" s="18">
        <v>23</v>
      </c>
      <c r="B24" s="18">
        <v>1061</v>
      </c>
      <c r="C24" s="19" t="s">
        <v>100</v>
      </c>
      <c r="D24" s="20">
        <v>91</v>
      </c>
      <c r="E24" s="20">
        <v>58</v>
      </c>
      <c r="F24" s="20">
        <v>5</v>
      </c>
      <c r="G24" s="20">
        <v>28</v>
      </c>
      <c r="H24" s="27">
        <v>153657</v>
      </c>
      <c r="I24" s="97" t="s">
        <v>145</v>
      </c>
      <c r="J24" s="26"/>
      <c r="K24" s="97"/>
      <c r="L24" s="28"/>
      <c r="M24" s="97"/>
    </row>
    <row r="25" spans="1:13" ht="16">
      <c r="A25" s="18">
        <v>24</v>
      </c>
      <c r="B25" s="18">
        <v>1061</v>
      </c>
      <c r="C25" s="19" t="s">
        <v>100</v>
      </c>
      <c r="D25" s="20">
        <v>91</v>
      </c>
      <c r="E25" s="20">
        <v>58</v>
      </c>
      <c r="F25" s="20">
        <v>5</v>
      </c>
      <c r="G25" s="20">
        <v>28</v>
      </c>
      <c r="H25" s="22">
        <v>152975</v>
      </c>
      <c r="I25" s="97" t="s">
        <v>143</v>
      </c>
      <c r="J25" s="22"/>
      <c r="K25" s="97"/>
      <c r="L25" s="28"/>
      <c r="M25" s="97"/>
    </row>
    <row r="26" spans="1:13">
      <c r="I26" s="6"/>
      <c r="K26" s="6"/>
      <c r="M26" s="6"/>
    </row>
    <row r="27" spans="1:13">
      <c r="I27" s="6"/>
      <c r="K27" s="6"/>
      <c r="M27" s="6"/>
    </row>
    <row r="28" spans="1:13">
      <c r="I28" s="6"/>
      <c r="K28" s="6"/>
    </row>
  </sheetData>
  <protectedRanges>
    <protectedRange sqref="K2:M25 H2:J18 H20:J25 I19:J19 D2:G25" name="Volume and Trailers 125"/>
  </protectedRanges>
  <mergeCells count="2">
    <mergeCell ref="V1:W1"/>
    <mergeCell ref="V2:W2"/>
  </mergeCells>
  <printOptions gridLines="1"/>
  <pageMargins left="0.7" right="0.7" top="0.75" bottom="0.75" header="0.3" footer="0.3"/>
  <pageSetup scale="115" orientation="landscape" r:id="rId1"/>
  <headerFooter>
    <oddHeader>&amp;L&amp;"-,Bold"&amp;18BATCH 125&amp;C&amp;18Tuesday&amp;R&amp;18 8/31/2021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6"/>
  <sheetViews>
    <sheetView workbookViewId="0">
      <selection activeCell="N23" sqref="N23"/>
    </sheetView>
  </sheetViews>
  <sheetFormatPr baseColWidth="10" defaultColWidth="8.83203125" defaultRowHeight="15"/>
  <cols>
    <col min="1" max="1" width="9.6640625" bestFit="1" customWidth="1"/>
    <col min="6" max="6" width="9.1640625" style="79"/>
    <col min="7" max="7" width="19.33203125" customWidth="1"/>
    <col min="8" max="8" width="11.1640625" customWidth="1"/>
    <col min="15" max="15" width="17.1640625" customWidth="1"/>
  </cols>
  <sheetData>
    <row r="1" spans="1:12">
      <c r="A1" s="75"/>
      <c r="B1" s="75"/>
      <c r="C1" s="75"/>
      <c r="D1" s="75"/>
      <c r="E1" s="75"/>
      <c r="F1" s="76"/>
      <c r="G1" s="75"/>
      <c r="H1" s="75"/>
    </row>
    <row r="2" spans="1:12">
      <c r="A2" s="77" t="s">
        <v>150</v>
      </c>
      <c r="B2" s="75"/>
      <c r="C2" s="75" t="s">
        <v>151</v>
      </c>
      <c r="D2" s="75"/>
      <c r="E2" s="75"/>
      <c r="F2" s="76"/>
      <c r="G2" s="75"/>
      <c r="H2" s="75"/>
    </row>
    <row r="3" spans="1:12">
      <c r="A3" s="75"/>
      <c r="B3" s="75"/>
      <c r="C3" s="75" t="s">
        <v>152</v>
      </c>
      <c r="D3" s="75"/>
      <c r="E3" s="75"/>
      <c r="F3" s="76"/>
      <c r="G3" s="75"/>
      <c r="H3" s="75"/>
    </row>
    <row r="4" spans="1:12">
      <c r="A4" s="75"/>
      <c r="B4" s="75"/>
      <c r="C4" s="75"/>
      <c r="D4" s="75"/>
      <c r="E4" s="75"/>
      <c r="F4" s="76"/>
      <c r="G4" s="75"/>
      <c r="H4" s="75"/>
    </row>
    <row r="5" spans="1:12">
      <c r="A5" s="75" t="s">
        <v>153</v>
      </c>
      <c r="B5" s="75" t="s">
        <v>154</v>
      </c>
      <c r="C5" s="75"/>
      <c r="D5" s="75"/>
      <c r="E5" s="75"/>
      <c r="F5" s="76"/>
      <c r="G5" s="75"/>
      <c r="H5" s="75"/>
    </row>
    <row r="6" spans="1:12">
      <c r="A6" s="75" t="s">
        <v>155</v>
      </c>
      <c r="B6" s="75" t="s">
        <v>156</v>
      </c>
      <c r="C6" s="75" t="s">
        <v>157</v>
      </c>
      <c r="D6" s="75" t="s">
        <v>158</v>
      </c>
      <c r="E6" s="75" t="s">
        <v>159</v>
      </c>
      <c r="F6" s="103"/>
      <c r="G6" s="103"/>
      <c r="H6" s="75" t="s">
        <v>160</v>
      </c>
    </row>
    <row r="7" spans="1:12">
      <c r="A7" s="78">
        <v>44439</v>
      </c>
    </row>
    <row r="8" spans="1:12">
      <c r="A8" s="77" t="s">
        <v>150</v>
      </c>
      <c r="B8" s="6"/>
      <c r="C8" s="6"/>
      <c r="D8" s="6"/>
      <c r="E8" s="6"/>
      <c r="F8" s="80"/>
      <c r="G8" s="6"/>
      <c r="H8" s="6"/>
    </row>
    <row r="9" spans="1:12">
      <c r="A9" s="80"/>
      <c r="B9" s="6"/>
      <c r="C9" s="6"/>
      <c r="D9" s="6"/>
      <c r="E9" s="81">
        <v>21</v>
      </c>
      <c r="F9" s="82" t="s">
        <v>161</v>
      </c>
      <c r="G9" s="83" t="s">
        <v>162</v>
      </c>
      <c r="H9" s="84"/>
      <c r="L9" s="85"/>
    </row>
    <row r="10" spans="1:12">
      <c r="A10" s="80"/>
      <c r="B10" s="6"/>
      <c r="C10" s="6"/>
      <c r="D10" s="6"/>
      <c r="E10" s="86">
        <v>8</v>
      </c>
      <c r="F10" s="87">
        <v>4527</v>
      </c>
      <c r="G10" s="88" t="s">
        <v>163</v>
      </c>
      <c r="H10" s="88" t="s">
        <v>164</v>
      </c>
      <c r="I10" s="104" t="s">
        <v>181</v>
      </c>
      <c r="J10" s="105"/>
      <c r="K10" s="105"/>
      <c r="L10" s="85"/>
    </row>
    <row r="11" spans="1:12">
      <c r="A11" s="80"/>
      <c r="B11" s="6"/>
      <c r="C11" s="6"/>
      <c r="D11" s="6"/>
      <c r="E11" s="86">
        <v>13</v>
      </c>
      <c r="F11" s="87">
        <v>2858</v>
      </c>
      <c r="G11" s="89" t="s">
        <v>165</v>
      </c>
      <c r="H11" s="88" t="s">
        <v>166</v>
      </c>
      <c r="I11" s="104"/>
      <c r="J11" s="105"/>
      <c r="K11" s="105"/>
      <c r="L11" s="85"/>
    </row>
    <row r="12" spans="1:12">
      <c r="A12" s="80"/>
      <c r="B12" s="6"/>
      <c r="C12" s="6"/>
      <c r="D12" s="6"/>
      <c r="E12" s="90"/>
      <c r="F12" s="82" t="s">
        <v>161</v>
      </c>
      <c r="G12" s="83" t="s">
        <v>162</v>
      </c>
      <c r="H12" s="84"/>
      <c r="L12" s="85"/>
    </row>
    <row r="13" spans="1:12">
      <c r="A13" s="80"/>
      <c r="B13" s="6"/>
      <c r="C13" s="6"/>
      <c r="D13" s="6"/>
      <c r="E13" s="90"/>
      <c r="F13" s="82"/>
      <c r="G13" s="83"/>
      <c r="H13" s="84"/>
      <c r="L13" s="85"/>
    </row>
    <row r="14" spans="1:12">
      <c r="A14" s="80"/>
      <c r="B14" s="6"/>
      <c r="C14" s="6"/>
      <c r="D14" s="6"/>
      <c r="E14" s="81">
        <v>25</v>
      </c>
      <c r="F14" s="82" t="s">
        <v>161</v>
      </c>
      <c r="G14" s="83" t="s">
        <v>162</v>
      </c>
      <c r="H14" s="84"/>
      <c r="L14" s="85"/>
    </row>
    <row r="15" spans="1:12">
      <c r="A15" s="80"/>
      <c r="B15" s="6"/>
      <c r="C15" s="6"/>
      <c r="D15" s="6"/>
      <c r="E15" s="86">
        <v>15</v>
      </c>
      <c r="F15" s="87">
        <v>2840</v>
      </c>
      <c r="G15" s="88" t="s">
        <v>167</v>
      </c>
      <c r="H15" s="88" t="s">
        <v>164</v>
      </c>
      <c r="I15" s="104" t="s">
        <v>182</v>
      </c>
      <c r="J15" s="105"/>
      <c r="K15" s="105"/>
      <c r="L15" s="85"/>
    </row>
    <row r="16" spans="1:12">
      <c r="A16" s="80"/>
      <c r="B16" s="6"/>
      <c r="C16" s="6"/>
      <c r="D16" s="6"/>
      <c r="E16" s="86">
        <v>10</v>
      </c>
      <c r="F16" s="87">
        <v>4530</v>
      </c>
      <c r="G16" s="88" t="s">
        <v>168</v>
      </c>
      <c r="H16" s="88" t="s">
        <v>166</v>
      </c>
      <c r="I16" s="104"/>
      <c r="J16" s="105"/>
      <c r="K16" s="105"/>
      <c r="L16" s="85"/>
    </row>
    <row r="17" spans="1:12">
      <c r="A17" s="80"/>
      <c r="B17" s="6"/>
      <c r="C17" s="6"/>
      <c r="D17" s="6"/>
      <c r="E17" s="90"/>
      <c r="F17" s="82" t="s">
        <v>161</v>
      </c>
      <c r="G17" s="83" t="s">
        <v>162</v>
      </c>
      <c r="H17" s="84"/>
      <c r="L17" s="85"/>
    </row>
    <row r="18" spans="1:12">
      <c r="A18" s="80"/>
      <c r="B18" s="6"/>
      <c r="C18" s="6"/>
      <c r="D18" s="6"/>
      <c r="E18" s="90"/>
      <c r="F18" s="91"/>
      <c r="G18" s="84"/>
      <c r="H18" s="84"/>
      <c r="L18" s="85"/>
    </row>
    <row r="19" spans="1:12">
      <c r="A19" s="80"/>
      <c r="B19" s="6"/>
      <c r="C19" s="6"/>
      <c r="D19" s="6"/>
      <c r="E19" s="81">
        <v>18</v>
      </c>
      <c r="F19" s="82" t="s">
        <v>161</v>
      </c>
      <c r="G19" s="83" t="s">
        <v>162</v>
      </c>
      <c r="H19" s="84"/>
      <c r="L19" s="85"/>
    </row>
    <row r="20" spans="1:12">
      <c r="A20" s="92"/>
      <c r="B20" s="6"/>
      <c r="C20" s="6"/>
      <c r="D20" s="6"/>
      <c r="E20" s="86">
        <v>9</v>
      </c>
      <c r="F20" s="87" t="s">
        <v>169</v>
      </c>
      <c r="G20" s="88" t="s">
        <v>170</v>
      </c>
      <c r="H20" s="88" t="s">
        <v>164</v>
      </c>
      <c r="I20" s="106" t="s">
        <v>183</v>
      </c>
      <c r="J20" s="107"/>
      <c r="K20" s="107"/>
    </row>
    <row r="21" spans="1:12">
      <c r="A21" s="92"/>
      <c r="B21" s="6"/>
      <c r="C21" s="6"/>
      <c r="D21" s="6"/>
      <c r="E21" s="86">
        <v>9</v>
      </c>
      <c r="F21" s="87" t="s">
        <v>171</v>
      </c>
      <c r="G21" s="88" t="s">
        <v>172</v>
      </c>
      <c r="H21" s="88" t="s">
        <v>166</v>
      </c>
      <c r="I21" s="106"/>
      <c r="J21" s="107"/>
      <c r="K21" s="107"/>
    </row>
    <row r="22" spans="1:12">
      <c r="A22" s="80"/>
      <c r="B22" s="6"/>
      <c r="C22" s="6"/>
      <c r="D22" s="6"/>
      <c r="E22" s="93"/>
      <c r="F22" s="82" t="s">
        <v>161</v>
      </c>
      <c r="G22" s="83" t="s">
        <v>162</v>
      </c>
      <c r="H22" s="83"/>
      <c r="L22" s="85"/>
    </row>
    <row r="23" spans="1:12">
      <c r="A23" s="80"/>
      <c r="B23" s="6"/>
      <c r="C23" s="6"/>
      <c r="D23" s="6"/>
      <c r="E23" s="93"/>
      <c r="F23" s="82"/>
      <c r="G23" s="83"/>
      <c r="H23" s="83"/>
      <c r="L23" s="85"/>
    </row>
    <row r="24" spans="1:12">
      <c r="A24" s="80"/>
      <c r="B24" s="6"/>
      <c r="C24" s="6"/>
      <c r="D24" s="6"/>
      <c r="E24" s="81">
        <v>17</v>
      </c>
      <c r="F24" s="82" t="s">
        <v>161</v>
      </c>
      <c r="G24" s="83" t="s">
        <v>162</v>
      </c>
      <c r="H24" s="84"/>
      <c r="L24" s="85"/>
    </row>
    <row r="25" spans="1:12">
      <c r="A25" s="80"/>
      <c r="B25" s="6"/>
      <c r="C25" s="6"/>
      <c r="D25" s="6"/>
      <c r="E25" s="86">
        <v>7</v>
      </c>
      <c r="F25" s="87" t="s">
        <v>173</v>
      </c>
      <c r="G25" s="88" t="s">
        <v>174</v>
      </c>
      <c r="H25" s="88" t="s">
        <v>164</v>
      </c>
      <c r="I25" s="104" t="s">
        <v>180</v>
      </c>
      <c r="J25" s="105"/>
      <c r="K25" s="105"/>
      <c r="L25" s="85"/>
    </row>
    <row r="26" spans="1:12">
      <c r="A26" s="80"/>
      <c r="B26" s="6"/>
      <c r="C26" s="6"/>
      <c r="D26" s="6"/>
      <c r="E26" s="86">
        <v>10</v>
      </c>
      <c r="F26" s="87" t="s">
        <v>175</v>
      </c>
      <c r="G26" s="88" t="s">
        <v>176</v>
      </c>
      <c r="H26" s="88" t="s">
        <v>166</v>
      </c>
      <c r="I26" s="104"/>
      <c r="J26" s="105"/>
      <c r="K26" s="105"/>
      <c r="L26" s="85"/>
    </row>
    <row r="27" spans="1:12">
      <c r="A27" s="80"/>
      <c r="B27" s="6"/>
      <c r="C27" s="6"/>
      <c r="D27" s="6"/>
      <c r="E27" s="90"/>
      <c r="F27" s="82" t="s">
        <v>161</v>
      </c>
      <c r="G27" s="83" t="s">
        <v>162</v>
      </c>
      <c r="H27" s="84"/>
      <c r="L27" s="85"/>
    </row>
    <row r="28" spans="1:12">
      <c r="A28" s="80"/>
      <c r="B28" s="6"/>
      <c r="C28" s="6"/>
      <c r="D28" s="6"/>
      <c r="E28" s="90"/>
      <c r="F28" s="91"/>
      <c r="G28" s="84"/>
      <c r="H28" s="84"/>
      <c r="L28" s="85"/>
    </row>
    <row r="29" spans="1:12">
      <c r="A29" s="80"/>
      <c r="B29" s="6"/>
      <c r="C29" s="6"/>
      <c r="D29" s="6"/>
      <c r="E29" s="81">
        <v>13</v>
      </c>
      <c r="F29" s="82" t="s">
        <v>161</v>
      </c>
      <c r="G29" s="83" t="s">
        <v>162</v>
      </c>
      <c r="H29" s="84"/>
      <c r="L29" s="85"/>
    </row>
    <row r="30" spans="1:12">
      <c r="A30" s="80"/>
      <c r="B30" s="6"/>
      <c r="C30" s="6"/>
      <c r="D30" s="6"/>
      <c r="E30" s="86">
        <v>7</v>
      </c>
      <c r="F30" s="87" t="s">
        <v>177</v>
      </c>
      <c r="G30" s="88" t="s">
        <v>178</v>
      </c>
      <c r="H30" s="88" t="s">
        <v>164</v>
      </c>
      <c r="I30" s="104" t="s">
        <v>179</v>
      </c>
      <c r="J30" s="105"/>
      <c r="K30" s="105"/>
      <c r="L30" s="85"/>
    </row>
    <row r="31" spans="1:12">
      <c r="A31" s="80"/>
      <c r="B31" s="6"/>
      <c r="C31" s="6"/>
      <c r="D31" s="6"/>
      <c r="E31" s="86">
        <v>6</v>
      </c>
      <c r="F31" s="87">
        <v>2801</v>
      </c>
      <c r="G31" s="88" t="s">
        <v>178</v>
      </c>
      <c r="H31" s="88" t="s">
        <v>166</v>
      </c>
      <c r="I31" s="104"/>
      <c r="J31" s="105"/>
      <c r="K31" s="105"/>
      <c r="L31" s="85"/>
    </row>
    <row r="32" spans="1:12">
      <c r="A32" s="80"/>
      <c r="B32" s="6"/>
      <c r="C32" s="6"/>
      <c r="D32" s="6"/>
      <c r="E32" s="84"/>
      <c r="F32" s="82" t="s">
        <v>161</v>
      </c>
      <c r="G32" s="83" t="s">
        <v>162</v>
      </c>
      <c r="H32" s="84"/>
      <c r="L32" s="85"/>
    </row>
    <row r="34" spans="1:8">
      <c r="A34" s="76"/>
      <c r="B34" s="94"/>
      <c r="C34" s="94"/>
      <c r="D34" s="94"/>
      <c r="E34" s="94"/>
      <c r="F34" s="76"/>
      <c r="G34" s="94"/>
      <c r="H34" s="94"/>
    </row>
    <row r="35" spans="1:8">
      <c r="A35" s="76"/>
      <c r="B35" s="6"/>
      <c r="C35" s="6"/>
      <c r="D35" s="6"/>
      <c r="E35" s="6"/>
      <c r="F35" s="80"/>
      <c r="G35" s="6"/>
      <c r="H35" s="6"/>
    </row>
    <row r="36" spans="1:8">
      <c r="A36" s="76"/>
      <c r="B36" s="6"/>
      <c r="C36" s="6"/>
      <c r="D36" s="6"/>
      <c r="E36" s="6"/>
      <c r="F36" s="80"/>
      <c r="G36" s="6"/>
      <c r="H36" s="6"/>
    </row>
  </sheetData>
  <mergeCells count="6">
    <mergeCell ref="F6:G6"/>
    <mergeCell ref="I30:K31"/>
    <mergeCell ref="I25:K26"/>
    <mergeCell ref="I20:K21"/>
    <mergeCell ref="I15:K16"/>
    <mergeCell ref="I10:K11"/>
  </mergeCells>
  <pageMargins left="0.7" right="0.7" top="0.75" bottom="0.75" header="0.3" footer="0.3"/>
  <pageSetup orientation="landscape" verticalDpi="599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5"/>
  <sheetViews>
    <sheetView workbookViewId="0">
      <selection activeCell="I12" sqref="I12"/>
    </sheetView>
  </sheetViews>
  <sheetFormatPr baseColWidth="10" defaultColWidth="8.83203125" defaultRowHeight="15"/>
  <cols>
    <col min="1" max="1" width="8.5" bestFit="1" customWidth="1"/>
    <col min="2" max="2" width="21.1640625" bestFit="1" customWidth="1"/>
    <col min="3" max="3" width="23.1640625" bestFit="1" customWidth="1"/>
    <col min="4" max="4" width="36.1640625" bestFit="1" customWidth="1"/>
    <col min="5" max="5" width="9.5" bestFit="1" customWidth="1"/>
  </cols>
  <sheetData>
    <row r="1" spans="1:5" ht="21">
      <c r="A1" s="46" t="s">
        <v>101</v>
      </c>
      <c r="B1" s="46" t="s">
        <v>102</v>
      </c>
      <c r="C1" s="46" t="s">
        <v>103</v>
      </c>
      <c r="D1" s="46" t="s">
        <v>104</v>
      </c>
      <c r="E1" s="46" t="s">
        <v>105</v>
      </c>
    </row>
    <row r="2" spans="1:5" ht="16">
      <c r="A2" s="13">
        <v>1</v>
      </c>
      <c r="B2" s="13">
        <v>2465</v>
      </c>
      <c r="C2" s="13" t="s">
        <v>12</v>
      </c>
      <c r="D2">
        <f>'121'!D2</f>
        <v>0</v>
      </c>
      <c r="E2">
        <f>'121'!E2</f>
        <v>0</v>
      </c>
    </row>
    <row r="3" spans="1:5" ht="16">
      <c r="A3" s="13">
        <v>2</v>
      </c>
      <c r="B3" s="13">
        <v>3724</v>
      </c>
      <c r="C3" s="13" t="s">
        <v>13</v>
      </c>
      <c r="D3">
        <f>'121'!D3</f>
        <v>0</v>
      </c>
      <c r="E3">
        <f>'121'!E3</f>
        <v>0</v>
      </c>
    </row>
    <row r="4" spans="1:5" ht="16">
      <c r="A4" s="13">
        <v>3</v>
      </c>
      <c r="B4" s="13">
        <v>4206</v>
      </c>
      <c r="C4" s="13" t="s">
        <v>14</v>
      </c>
      <c r="D4">
        <f>'121'!D4</f>
        <v>0</v>
      </c>
      <c r="E4">
        <f>'121'!E4</f>
        <v>0</v>
      </c>
    </row>
    <row r="5" spans="1:5" ht="16">
      <c r="A5" s="13">
        <v>4</v>
      </c>
      <c r="B5" s="13">
        <v>1338</v>
      </c>
      <c r="C5" s="13" t="s">
        <v>15</v>
      </c>
      <c r="D5">
        <f>'121'!D5</f>
        <v>0</v>
      </c>
      <c r="E5">
        <f>'121'!E5</f>
        <v>0</v>
      </c>
    </row>
    <row r="6" spans="1:5" ht="16">
      <c r="A6" s="13">
        <v>5</v>
      </c>
      <c r="B6" s="13">
        <v>919</v>
      </c>
      <c r="C6" s="13" t="s">
        <v>16</v>
      </c>
      <c r="D6">
        <f>'121'!D6</f>
        <v>0</v>
      </c>
      <c r="E6">
        <f>'121'!E6</f>
        <v>0</v>
      </c>
    </row>
    <row r="7" spans="1:5" ht="16">
      <c r="A7" s="13">
        <v>6</v>
      </c>
      <c r="B7" s="13"/>
      <c r="C7" s="13"/>
      <c r="D7">
        <f>'121'!D7</f>
        <v>0</v>
      </c>
      <c r="E7">
        <f>'121'!E7</f>
        <v>0</v>
      </c>
    </row>
    <row r="8" spans="1:5" ht="16">
      <c r="A8" s="13">
        <v>7</v>
      </c>
      <c r="B8" s="13">
        <v>1207</v>
      </c>
      <c r="C8" s="13" t="s">
        <v>17</v>
      </c>
      <c r="D8">
        <f>'121'!D8</f>
        <v>0</v>
      </c>
      <c r="E8">
        <f>'121'!E8</f>
        <v>0</v>
      </c>
    </row>
    <row r="9" spans="1:5" ht="16">
      <c r="A9" s="13">
        <v>8</v>
      </c>
      <c r="B9" s="13">
        <v>795</v>
      </c>
      <c r="C9" s="13" t="s">
        <v>18</v>
      </c>
      <c r="D9">
        <f>'121'!D8</f>
        <v>0</v>
      </c>
      <c r="E9">
        <f>'121'!E9</f>
        <v>0</v>
      </c>
    </row>
    <row r="10" spans="1:5" ht="16">
      <c r="A10" s="13">
        <v>9</v>
      </c>
      <c r="B10" s="13">
        <v>1748</v>
      </c>
      <c r="C10" s="13" t="s">
        <v>19</v>
      </c>
      <c r="D10">
        <f>'121'!D9</f>
        <v>0</v>
      </c>
      <c r="E10">
        <f>'121'!E10</f>
        <v>0</v>
      </c>
    </row>
    <row r="11" spans="1:5" ht="16">
      <c r="A11" s="13">
        <v>10</v>
      </c>
      <c r="B11" s="13">
        <v>1072</v>
      </c>
      <c r="C11" s="13" t="s">
        <v>20</v>
      </c>
      <c r="D11">
        <f>'121'!D10</f>
        <v>0</v>
      </c>
      <c r="E11">
        <f>'121'!E11</f>
        <v>0</v>
      </c>
    </row>
    <row r="12" spans="1:5" ht="16">
      <c r="A12" s="13">
        <v>11</v>
      </c>
      <c r="B12" s="13">
        <v>1362</v>
      </c>
      <c r="C12" s="13" t="s">
        <v>21</v>
      </c>
      <c r="D12">
        <f>'121'!D12</f>
        <v>0</v>
      </c>
      <c r="E12">
        <f>'121'!E12</f>
        <v>0</v>
      </c>
    </row>
    <row r="13" spans="1:5" ht="16">
      <c r="A13" s="13">
        <v>12</v>
      </c>
      <c r="B13" s="13">
        <v>5482</v>
      </c>
      <c r="C13" s="13" t="s">
        <v>22</v>
      </c>
      <c r="D13">
        <f>'121'!D13</f>
        <v>0</v>
      </c>
      <c r="E13">
        <f>'121'!E13</f>
        <v>0</v>
      </c>
    </row>
    <row r="14" spans="1:5" ht="16">
      <c r="A14" s="13">
        <v>13</v>
      </c>
      <c r="B14" s="13">
        <v>3367</v>
      </c>
      <c r="C14" s="13" t="s">
        <v>23</v>
      </c>
      <c r="D14">
        <f>'121'!D14</f>
        <v>0</v>
      </c>
      <c r="E14">
        <f>'121'!E14</f>
        <v>0</v>
      </c>
    </row>
    <row r="15" spans="1:5" ht="16">
      <c r="A15" s="13">
        <v>14</v>
      </c>
      <c r="B15" s="13">
        <v>1359</v>
      </c>
      <c r="C15" s="13" t="s">
        <v>23</v>
      </c>
      <c r="D15">
        <f>'121'!D15</f>
        <v>0</v>
      </c>
      <c r="E15">
        <f>'121'!E15</f>
        <v>0</v>
      </c>
    </row>
    <row r="16" spans="1:5" ht="16">
      <c r="A16" s="13">
        <v>15</v>
      </c>
      <c r="B16" s="13">
        <v>3570</v>
      </c>
      <c r="C16" s="13" t="s">
        <v>24</v>
      </c>
      <c r="D16">
        <f>'121'!D16</f>
        <v>0</v>
      </c>
      <c r="E16">
        <f>'121'!E16</f>
        <v>0</v>
      </c>
    </row>
    <row r="17" spans="1:5" ht="16">
      <c r="A17" s="13">
        <v>16</v>
      </c>
      <c r="B17" s="13">
        <v>5845</v>
      </c>
      <c r="C17" s="13" t="s">
        <v>25</v>
      </c>
      <c r="D17">
        <f>'121'!D17</f>
        <v>0</v>
      </c>
      <c r="E17">
        <f>'121'!E17</f>
        <v>0</v>
      </c>
    </row>
    <row r="18" spans="1:5" ht="16">
      <c r="A18" s="13">
        <v>17</v>
      </c>
      <c r="B18" s="13">
        <v>1375</v>
      </c>
      <c r="C18" s="13" t="s">
        <v>26</v>
      </c>
      <c r="D18">
        <f>'121'!D18</f>
        <v>0</v>
      </c>
      <c r="E18">
        <f>'121'!E18</f>
        <v>0</v>
      </c>
    </row>
    <row r="19" spans="1:5" ht="16">
      <c r="A19" s="13">
        <v>18</v>
      </c>
      <c r="B19" s="13">
        <v>818</v>
      </c>
      <c r="C19" s="13" t="s">
        <v>27</v>
      </c>
      <c r="D19">
        <f>'121'!D19</f>
        <v>0</v>
      </c>
      <c r="E19">
        <f>'121'!E19</f>
        <v>0</v>
      </c>
    </row>
    <row r="20" spans="1:5" ht="16">
      <c r="A20" s="13">
        <v>19</v>
      </c>
      <c r="B20" s="13">
        <v>1311</v>
      </c>
      <c r="C20" s="13" t="s">
        <v>28</v>
      </c>
      <c r="D20">
        <f>'121'!D20</f>
        <v>0</v>
      </c>
      <c r="E20">
        <f>'121'!E20</f>
        <v>0</v>
      </c>
    </row>
    <row r="21" spans="1:5" ht="16">
      <c r="A21" s="13">
        <v>20</v>
      </c>
      <c r="B21" s="13">
        <v>555</v>
      </c>
      <c r="C21" s="13" t="s">
        <v>29</v>
      </c>
      <c r="D21">
        <f>'121'!D21</f>
        <v>0</v>
      </c>
      <c r="E21">
        <f>'121'!E21</f>
        <v>0</v>
      </c>
    </row>
    <row r="22" spans="1:5" ht="16">
      <c r="A22" s="13">
        <v>21</v>
      </c>
      <c r="B22" s="13"/>
      <c r="C22" s="13"/>
      <c r="D22">
        <f>'121'!D22</f>
        <v>0</v>
      </c>
      <c r="E22">
        <f>'121'!E22</f>
        <v>0</v>
      </c>
    </row>
    <row r="23" spans="1:5" ht="16">
      <c r="A23" s="13">
        <v>22</v>
      </c>
      <c r="B23" s="13">
        <v>1032</v>
      </c>
      <c r="C23" s="13" t="s">
        <v>30</v>
      </c>
      <c r="D23">
        <f>'121'!D23</f>
        <v>0</v>
      </c>
      <c r="E23">
        <f>'121'!E23</f>
        <v>0</v>
      </c>
    </row>
    <row r="24" spans="1:5" ht="16">
      <c r="A24" s="13">
        <v>23</v>
      </c>
      <c r="B24" s="13">
        <v>944</v>
      </c>
      <c r="C24" s="13" t="s">
        <v>31</v>
      </c>
      <c r="D24">
        <f>'121'!D24</f>
        <v>0</v>
      </c>
      <c r="E24">
        <f>'121'!E24</f>
        <v>0</v>
      </c>
    </row>
    <row r="25" spans="1:5" ht="16">
      <c r="A25" s="13">
        <v>24</v>
      </c>
      <c r="B25" s="13">
        <v>5872</v>
      </c>
      <c r="C25" s="13" t="s">
        <v>32</v>
      </c>
      <c r="D25">
        <f>'121'!D25</f>
        <v>0</v>
      </c>
      <c r="E25">
        <f>'121'!E25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5"/>
  <sheetViews>
    <sheetView workbookViewId="0">
      <selection activeCell="E25" sqref="E25"/>
    </sheetView>
  </sheetViews>
  <sheetFormatPr baseColWidth="10" defaultColWidth="8.83203125" defaultRowHeight="15"/>
  <cols>
    <col min="1" max="1" width="8.5" bestFit="1" customWidth="1"/>
    <col min="2" max="2" width="21.1640625" bestFit="1" customWidth="1"/>
    <col min="3" max="3" width="21.6640625" bestFit="1" customWidth="1"/>
    <col min="4" max="4" width="36.1640625" bestFit="1" customWidth="1"/>
  </cols>
  <sheetData>
    <row r="1" spans="1:5" ht="21">
      <c r="A1" s="46" t="s">
        <v>101</v>
      </c>
      <c r="B1" s="46" t="s">
        <v>102</v>
      </c>
      <c r="C1" s="46" t="s">
        <v>103</v>
      </c>
      <c r="D1" s="46" t="s">
        <v>104</v>
      </c>
      <c r="E1" s="46" t="s">
        <v>105</v>
      </c>
    </row>
    <row r="2" spans="1:5" ht="16">
      <c r="A2" s="10">
        <v>1</v>
      </c>
      <c r="B2" s="10">
        <v>4525</v>
      </c>
      <c r="C2" s="10" t="s">
        <v>33</v>
      </c>
      <c r="D2">
        <f>'122'!D2</f>
        <v>0</v>
      </c>
      <c r="E2">
        <f>'122'!E2</f>
        <v>0</v>
      </c>
    </row>
    <row r="3" spans="1:5" ht="16">
      <c r="A3" s="10">
        <v>2</v>
      </c>
      <c r="B3" s="10">
        <v>4519</v>
      </c>
      <c r="C3" s="10" t="s">
        <v>33</v>
      </c>
      <c r="D3">
        <f>'122'!D3</f>
        <v>0</v>
      </c>
      <c r="E3">
        <f>'122'!E3</f>
        <v>0</v>
      </c>
    </row>
    <row r="4" spans="1:5" ht="16">
      <c r="A4" s="10">
        <v>3</v>
      </c>
      <c r="B4" s="10">
        <v>2858</v>
      </c>
      <c r="C4" s="10" t="s">
        <v>34</v>
      </c>
      <c r="D4">
        <f>'122'!D4</f>
        <v>0</v>
      </c>
      <c r="E4">
        <f>'122'!E4</f>
        <v>0</v>
      </c>
    </row>
    <row r="5" spans="1:5" ht="16">
      <c r="A5" s="10">
        <v>4</v>
      </c>
      <c r="B5" s="10">
        <v>2890</v>
      </c>
      <c r="C5" s="10" t="s">
        <v>35</v>
      </c>
      <c r="D5">
        <f>'122'!D5</f>
        <v>0</v>
      </c>
      <c r="E5">
        <f>'122'!E5</f>
        <v>0</v>
      </c>
    </row>
    <row r="6" spans="1:5" ht="16">
      <c r="A6" s="10">
        <v>5</v>
      </c>
      <c r="B6" s="10"/>
      <c r="C6" s="10"/>
      <c r="D6">
        <f>'122'!D6</f>
        <v>0</v>
      </c>
      <c r="E6">
        <f>'122'!E6</f>
        <v>0</v>
      </c>
    </row>
    <row r="7" spans="1:5" ht="16">
      <c r="A7" s="10">
        <v>6</v>
      </c>
      <c r="B7" s="10">
        <v>556</v>
      </c>
      <c r="C7" s="10" t="s">
        <v>36</v>
      </c>
      <c r="D7">
        <f>'122'!D7</f>
        <v>0</v>
      </c>
      <c r="E7">
        <f>'122'!E7</f>
        <v>0</v>
      </c>
    </row>
    <row r="8" spans="1:5" ht="16">
      <c r="A8" s="10">
        <v>7</v>
      </c>
      <c r="B8" s="10"/>
      <c r="C8" s="10"/>
      <c r="D8">
        <f>'122'!D8</f>
        <v>0</v>
      </c>
      <c r="E8">
        <f>'122'!E8</f>
        <v>0</v>
      </c>
    </row>
    <row r="9" spans="1:5" ht="16">
      <c r="A9" s="10">
        <v>8</v>
      </c>
      <c r="B9" s="10">
        <v>616</v>
      </c>
      <c r="C9" s="10" t="s">
        <v>13</v>
      </c>
      <c r="D9">
        <f>'122'!D9</f>
        <v>0</v>
      </c>
      <c r="E9">
        <f>'122'!E9</f>
        <v>0</v>
      </c>
    </row>
    <row r="10" spans="1:5" ht="16">
      <c r="A10" s="10">
        <v>9</v>
      </c>
      <c r="B10" s="10">
        <v>1063</v>
      </c>
      <c r="C10" s="10" t="s">
        <v>37</v>
      </c>
      <c r="D10">
        <f>'122'!D10</f>
        <v>0</v>
      </c>
      <c r="E10">
        <f>'122'!E10</f>
        <v>0</v>
      </c>
    </row>
    <row r="11" spans="1:5" ht="16">
      <c r="A11" s="10">
        <v>10</v>
      </c>
      <c r="B11" s="10">
        <v>1143</v>
      </c>
      <c r="C11" s="10" t="s">
        <v>38</v>
      </c>
      <c r="D11">
        <f>'122'!D11</f>
        <v>0</v>
      </c>
      <c r="E11">
        <f>'122'!E11</f>
        <v>0</v>
      </c>
    </row>
    <row r="12" spans="1:5" ht="16">
      <c r="A12" s="10">
        <v>11</v>
      </c>
      <c r="B12" s="10">
        <v>858</v>
      </c>
      <c r="C12" s="10" t="s">
        <v>39</v>
      </c>
      <c r="D12">
        <f>'122'!D12</f>
        <v>0</v>
      </c>
      <c r="E12">
        <f>'122'!E12</f>
        <v>0</v>
      </c>
    </row>
    <row r="13" spans="1:5" ht="16">
      <c r="A13" s="10">
        <v>12</v>
      </c>
      <c r="B13" s="10">
        <v>952</v>
      </c>
      <c r="C13" s="10" t="s">
        <v>40</v>
      </c>
      <c r="D13">
        <f>'122'!D13</f>
        <v>0</v>
      </c>
      <c r="E13">
        <f>'122'!E13</f>
        <v>0</v>
      </c>
    </row>
    <row r="14" spans="1:5" ht="16">
      <c r="A14" s="10">
        <v>13</v>
      </c>
      <c r="B14" s="10">
        <v>2754</v>
      </c>
      <c r="C14" s="10" t="s">
        <v>41</v>
      </c>
      <c r="D14">
        <f>'122'!D14</f>
        <v>0</v>
      </c>
      <c r="E14">
        <f>'122'!E14</f>
        <v>0</v>
      </c>
    </row>
    <row r="15" spans="1:5" ht="16">
      <c r="A15" s="10">
        <v>14</v>
      </c>
      <c r="B15" s="10">
        <v>6395</v>
      </c>
      <c r="C15" s="10" t="s">
        <v>42</v>
      </c>
      <c r="D15">
        <f>'122'!D15</f>
        <v>0</v>
      </c>
      <c r="E15">
        <f>'122'!E15</f>
        <v>0</v>
      </c>
    </row>
    <row r="16" spans="1:5" ht="16">
      <c r="A16" s="10">
        <v>15</v>
      </c>
      <c r="B16" s="10">
        <v>1091</v>
      </c>
      <c r="C16" s="10" t="s">
        <v>43</v>
      </c>
      <c r="D16">
        <f>'122'!D16</f>
        <v>0</v>
      </c>
      <c r="E16">
        <f>'122'!E16</f>
        <v>0</v>
      </c>
    </row>
    <row r="17" spans="1:5" ht="16">
      <c r="A17" s="10">
        <v>16</v>
      </c>
      <c r="B17" s="10">
        <v>3075</v>
      </c>
      <c r="C17" s="10" t="s">
        <v>44</v>
      </c>
      <c r="D17">
        <f>'122'!D17</f>
        <v>0</v>
      </c>
      <c r="E17">
        <f>'122'!E17</f>
        <v>0</v>
      </c>
    </row>
    <row r="18" spans="1:5" ht="16">
      <c r="A18" s="10">
        <v>17</v>
      </c>
      <c r="B18" s="10">
        <v>2534</v>
      </c>
      <c r="C18" s="10" t="s">
        <v>45</v>
      </c>
      <c r="D18">
        <f>'122'!D18</f>
        <v>0</v>
      </c>
      <c r="E18">
        <f>'122'!E18</f>
        <v>0</v>
      </c>
    </row>
    <row r="19" spans="1:5" ht="16">
      <c r="A19" s="10">
        <v>18</v>
      </c>
      <c r="B19" s="10">
        <v>7181</v>
      </c>
      <c r="C19" s="10" t="s">
        <v>46</v>
      </c>
      <c r="D19">
        <f>'122'!D19</f>
        <v>0</v>
      </c>
      <c r="E19">
        <f>'122'!E19</f>
        <v>0</v>
      </c>
    </row>
    <row r="20" spans="1:5" ht="16">
      <c r="A20" s="10">
        <v>19</v>
      </c>
      <c r="B20" s="10">
        <v>754</v>
      </c>
      <c r="C20" s="10" t="s">
        <v>34</v>
      </c>
      <c r="D20">
        <f>'122'!D20</f>
        <v>0</v>
      </c>
      <c r="E20">
        <f>'122'!E20</f>
        <v>0</v>
      </c>
    </row>
    <row r="21" spans="1:5" ht="16">
      <c r="A21" s="10">
        <v>20</v>
      </c>
      <c r="B21" s="10">
        <v>1358</v>
      </c>
      <c r="C21" s="10" t="s">
        <v>47</v>
      </c>
      <c r="D21">
        <f>'122'!D21</f>
        <v>0</v>
      </c>
      <c r="E21">
        <f>'122'!E21</f>
        <v>0</v>
      </c>
    </row>
    <row r="22" spans="1:5" ht="16">
      <c r="A22" s="10">
        <v>21</v>
      </c>
      <c r="B22" s="10">
        <v>862</v>
      </c>
      <c r="C22" s="10" t="s">
        <v>48</v>
      </c>
      <c r="D22">
        <f>'122'!D22</f>
        <v>0</v>
      </c>
      <c r="E22">
        <f>'122'!E22</f>
        <v>0</v>
      </c>
    </row>
    <row r="23" spans="1:5" ht="16">
      <c r="A23" s="10">
        <v>22</v>
      </c>
      <c r="B23" s="10"/>
      <c r="C23" s="10"/>
      <c r="D23">
        <f>'122'!D23</f>
        <v>0</v>
      </c>
      <c r="E23">
        <f>'122'!E23</f>
        <v>0</v>
      </c>
    </row>
    <row r="24" spans="1:5" ht="16">
      <c r="A24" s="10">
        <v>23</v>
      </c>
      <c r="B24" s="10">
        <v>899</v>
      </c>
      <c r="C24" s="10" t="s">
        <v>49</v>
      </c>
      <c r="D24">
        <f>'122'!D24</f>
        <v>0</v>
      </c>
      <c r="E24">
        <f>'122'!E24</f>
        <v>0</v>
      </c>
    </row>
    <row r="25" spans="1:5" ht="16">
      <c r="A25" s="10">
        <v>24</v>
      </c>
      <c r="B25" s="10">
        <v>514</v>
      </c>
      <c r="C25" s="10" t="s">
        <v>50</v>
      </c>
      <c r="D25">
        <f>'122'!D25</f>
        <v>0</v>
      </c>
      <c r="E25">
        <f>'122'!E25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25"/>
  <sheetViews>
    <sheetView workbookViewId="0">
      <selection activeCell="E2" sqref="E2"/>
    </sheetView>
  </sheetViews>
  <sheetFormatPr baseColWidth="10" defaultColWidth="8.83203125" defaultRowHeight="15"/>
  <cols>
    <col min="1" max="1" width="8.5" bestFit="1" customWidth="1"/>
    <col min="2" max="3" width="21.1640625" bestFit="1" customWidth="1"/>
    <col min="4" max="4" width="36.1640625" bestFit="1" customWidth="1"/>
  </cols>
  <sheetData>
    <row r="1" spans="1:5" ht="21">
      <c r="A1" s="46" t="s">
        <v>101</v>
      </c>
      <c r="B1" s="46" t="s">
        <v>102</v>
      </c>
      <c r="C1" s="46" t="s">
        <v>103</v>
      </c>
      <c r="D1" s="46" t="s">
        <v>104</v>
      </c>
      <c r="E1" s="46" t="s">
        <v>105</v>
      </c>
    </row>
    <row r="2" spans="1:5" ht="16">
      <c r="A2" s="45">
        <v>1</v>
      </c>
      <c r="B2" s="3">
        <v>2840</v>
      </c>
      <c r="C2" s="3" t="s">
        <v>51</v>
      </c>
      <c r="D2">
        <f>'123'!D2</f>
        <v>0</v>
      </c>
      <c r="E2">
        <f>'123'!E2</f>
        <v>0</v>
      </c>
    </row>
    <row r="3" spans="1:5" ht="16">
      <c r="A3" s="45">
        <v>2</v>
      </c>
      <c r="B3" s="3">
        <v>4527</v>
      </c>
      <c r="C3" s="3" t="s">
        <v>52</v>
      </c>
      <c r="D3">
        <f>'123'!D3</f>
        <v>0</v>
      </c>
      <c r="E3">
        <f>'123'!E3</f>
        <v>0</v>
      </c>
    </row>
    <row r="4" spans="1:5" ht="16">
      <c r="A4" s="45">
        <v>3</v>
      </c>
      <c r="B4" s="3">
        <v>5769</v>
      </c>
      <c r="C4" s="3" t="s">
        <v>53</v>
      </c>
      <c r="D4">
        <f>'123'!D4</f>
        <v>0</v>
      </c>
      <c r="E4">
        <f>'123'!E4</f>
        <v>0</v>
      </c>
    </row>
    <row r="5" spans="1:5" ht="16">
      <c r="A5" s="45">
        <v>4</v>
      </c>
      <c r="B5" s="3">
        <v>1112</v>
      </c>
      <c r="C5" s="3" t="s">
        <v>54</v>
      </c>
      <c r="D5">
        <f>'123'!D5</f>
        <v>0</v>
      </c>
      <c r="E5">
        <f>'123'!E5</f>
        <v>0</v>
      </c>
    </row>
    <row r="6" spans="1:5" ht="16">
      <c r="A6" s="45">
        <v>5</v>
      </c>
      <c r="B6" s="3">
        <v>605</v>
      </c>
      <c r="C6" s="3" t="s">
        <v>55</v>
      </c>
      <c r="D6">
        <f>'123'!D6</f>
        <v>0</v>
      </c>
      <c r="E6">
        <f>'123'!E6</f>
        <v>0</v>
      </c>
    </row>
    <row r="7" spans="1:5" ht="16">
      <c r="A7" s="45">
        <v>6</v>
      </c>
      <c r="B7" s="4"/>
      <c r="C7" s="3"/>
      <c r="D7">
        <f>'123'!D7</f>
        <v>0</v>
      </c>
      <c r="E7">
        <f>'123'!E7</f>
        <v>0</v>
      </c>
    </row>
    <row r="8" spans="1:5" ht="16">
      <c r="A8" s="45">
        <v>7</v>
      </c>
      <c r="B8" s="3">
        <v>836</v>
      </c>
      <c r="C8" s="3" t="s">
        <v>56</v>
      </c>
      <c r="D8">
        <f>'123'!D8</f>
        <v>0</v>
      </c>
      <c r="E8">
        <f>'123'!E8</f>
        <v>0</v>
      </c>
    </row>
    <row r="9" spans="1:5" ht="16">
      <c r="A9" s="45">
        <v>8</v>
      </c>
      <c r="B9" s="3">
        <v>2348</v>
      </c>
      <c r="C9" s="3" t="s">
        <v>57</v>
      </c>
      <c r="D9">
        <f>'123'!D9</f>
        <v>0</v>
      </c>
      <c r="E9">
        <f>'123'!E9</f>
        <v>0</v>
      </c>
    </row>
    <row r="10" spans="1:5" ht="16">
      <c r="A10" s="45">
        <v>9</v>
      </c>
      <c r="B10" s="3">
        <v>635</v>
      </c>
      <c r="C10" s="3" t="s">
        <v>55</v>
      </c>
      <c r="D10">
        <f>'123'!D10</f>
        <v>0</v>
      </c>
      <c r="E10">
        <f>'123'!E10</f>
        <v>0</v>
      </c>
    </row>
    <row r="11" spans="1:5" ht="16">
      <c r="A11" s="45">
        <v>10</v>
      </c>
      <c r="B11" s="4">
        <v>1270</v>
      </c>
      <c r="C11" s="3" t="s">
        <v>58</v>
      </c>
      <c r="D11">
        <f>'123'!D11</f>
        <v>0</v>
      </c>
      <c r="E11">
        <f>'123'!E11</f>
        <v>0</v>
      </c>
    </row>
    <row r="12" spans="1:5" ht="16">
      <c r="A12" s="45">
        <v>11</v>
      </c>
      <c r="B12" s="3">
        <v>1153</v>
      </c>
      <c r="C12" s="3" t="s">
        <v>59</v>
      </c>
      <c r="D12">
        <f>'123'!D12</f>
        <v>0</v>
      </c>
      <c r="E12">
        <f>'123'!E12</f>
        <v>0</v>
      </c>
    </row>
    <row r="13" spans="1:5" ht="16">
      <c r="A13" s="45">
        <v>12</v>
      </c>
      <c r="B13" s="3">
        <v>734</v>
      </c>
      <c r="C13" s="3" t="s">
        <v>60</v>
      </c>
      <c r="D13">
        <f>'123'!D13</f>
        <v>0</v>
      </c>
      <c r="E13">
        <f>'123'!E13</f>
        <v>0</v>
      </c>
    </row>
    <row r="14" spans="1:5" ht="16">
      <c r="A14" s="45">
        <v>13</v>
      </c>
      <c r="B14" s="3">
        <v>1024</v>
      </c>
      <c r="C14" s="3" t="s">
        <v>61</v>
      </c>
      <c r="D14">
        <f>'123'!D14</f>
        <v>0</v>
      </c>
      <c r="E14">
        <f>'123'!E14</f>
        <v>0</v>
      </c>
    </row>
    <row r="15" spans="1:5" ht="16">
      <c r="A15" s="45">
        <v>14</v>
      </c>
      <c r="B15" s="3">
        <v>2630</v>
      </c>
      <c r="C15" s="3" t="s">
        <v>62</v>
      </c>
      <c r="D15">
        <f>'123'!D15</f>
        <v>0</v>
      </c>
      <c r="E15">
        <f>'123'!E15</f>
        <v>0</v>
      </c>
    </row>
    <row r="16" spans="1:5" ht="16">
      <c r="A16" s="45">
        <v>15</v>
      </c>
      <c r="B16" s="3">
        <v>3119</v>
      </c>
      <c r="C16" s="3" t="s">
        <v>27</v>
      </c>
      <c r="D16">
        <f>'123'!D16</f>
        <v>0</v>
      </c>
      <c r="E16">
        <f>'123'!E16</f>
        <v>0</v>
      </c>
    </row>
    <row r="17" spans="1:5" ht="16">
      <c r="A17" s="45">
        <v>16</v>
      </c>
      <c r="B17" s="3">
        <v>6576</v>
      </c>
      <c r="C17" s="3" t="s">
        <v>63</v>
      </c>
      <c r="D17">
        <f>'123'!D17</f>
        <v>0</v>
      </c>
      <c r="E17">
        <f>'123'!E17</f>
        <v>0</v>
      </c>
    </row>
    <row r="18" spans="1:5" ht="16">
      <c r="A18" s="45">
        <v>17</v>
      </c>
      <c r="B18" s="3">
        <v>606</v>
      </c>
      <c r="C18" s="3" t="s">
        <v>55</v>
      </c>
      <c r="D18">
        <f>'123'!D18</f>
        <v>0</v>
      </c>
      <c r="E18">
        <f>'123'!E18</f>
        <v>0</v>
      </c>
    </row>
    <row r="19" spans="1:5" ht="16">
      <c r="A19" s="45">
        <v>18</v>
      </c>
      <c r="B19" s="3">
        <v>2114</v>
      </c>
      <c r="C19" s="3" t="s">
        <v>64</v>
      </c>
      <c r="D19">
        <f>'123'!D19</f>
        <v>0</v>
      </c>
      <c r="E19">
        <f>'123'!E19</f>
        <v>0</v>
      </c>
    </row>
    <row r="20" spans="1:5" ht="16">
      <c r="A20" s="45">
        <v>19</v>
      </c>
      <c r="B20" s="3"/>
      <c r="C20" s="3"/>
      <c r="D20">
        <f>'123'!D20</f>
        <v>0</v>
      </c>
      <c r="E20">
        <f>'123'!E20</f>
        <v>0</v>
      </c>
    </row>
    <row r="21" spans="1:5" ht="16">
      <c r="A21" s="45">
        <v>20</v>
      </c>
      <c r="B21" s="3">
        <v>2615</v>
      </c>
      <c r="C21" s="3" t="s">
        <v>66</v>
      </c>
      <c r="D21">
        <f>'123'!D21</f>
        <v>0</v>
      </c>
      <c r="E21">
        <f>'123'!E21</f>
        <v>0</v>
      </c>
    </row>
    <row r="22" spans="1:5" ht="16">
      <c r="A22" s="45">
        <v>21</v>
      </c>
      <c r="B22" s="3">
        <v>7246</v>
      </c>
      <c r="C22" s="3" t="s">
        <v>65</v>
      </c>
      <c r="D22">
        <f>'123'!D22</f>
        <v>0</v>
      </c>
      <c r="E22">
        <f>'123'!E22</f>
        <v>0</v>
      </c>
    </row>
    <row r="23" spans="1:5" ht="16">
      <c r="A23" s="45">
        <v>22</v>
      </c>
      <c r="B23" s="5">
        <v>604</v>
      </c>
      <c r="C23" s="5" t="s">
        <v>45</v>
      </c>
      <c r="D23">
        <f>'123'!D23</f>
        <v>0</v>
      </c>
      <c r="E23">
        <f>'123'!E23</f>
        <v>0</v>
      </c>
    </row>
    <row r="24" spans="1:5" ht="16">
      <c r="A24" s="45">
        <v>23</v>
      </c>
      <c r="B24" s="3">
        <v>734</v>
      </c>
      <c r="C24" s="3" t="s">
        <v>60</v>
      </c>
      <c r="D24">
        <f>'123'!D24</f>
        <v>0</v>
      </c>
      <c r="E24">
        <f>'123'!E24</f>
        <v>0</v>
      </c>
    </row>
    <row r="25" spans="1:5" ht="16">
      <c r="A25" s="45">
        <v>24</v>
      </c>
      <c r="B25" s="3">
        <v>1011</v>
      </c>
      <c r="C25" s="3" t="s">
        <v>67</v>
      </c>
      <c r="D25">
        <f>'123'!D25</f>
        <v>0</v>
      </c>
      <c r="E25">
        <f>'123'!E25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34384C4EBC47429C1FFC83047CA322" ma:contentTypeVersion="9" ma:contentTypeDescription="Create a new document." ma:contentTypeScope="" ma:versionID="cdfe0439dd964dbb1f93dfb7be482c5d">
  <xsd:schema xmlns:xsd="http://www.w3.org/2001/XMLSchema" xmlns:xs="http://www.w3.org/2001/XMLSchema" xmlns:p="http://schemas.microsoft.com/office/2006/metadata/properties" xmlns:ns3="34795060-52a5-4c80-b128-e6e455b26817" xmlns:ns4="04a4b12a-5b95-4a5e-934c-ab02706f5616" targetNamespace="http://schemas.microsoft.com/office/2006/metadata/properties" ma:root="true" ma:fieldsID="e3edf610616791a177cacddf92d6f72e" ns3:_="" ns4:_="">
    <xsd:import namespace="34795060-52a5-4c80-b128-e6e455b26817"/>
    <xsd:import namespace="04a4b12a-5b95-4a5e-934c-ab02706f561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95060-52a5-4c80-b128-e6e455b268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a4b12a-5b95-4a5e-934c-ab02706f561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8436AF3-AC98-4F33-895C-71C40EEB13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F78191-E9B1-40AD-BA99-5D698D1601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795060-52a5-4c80-b128-e6e455b26817"/>
    <ds:schemaRef ds:uri="04a4b12a-5b95-4a5e-934c-ab02706f56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A8C4E6-66A0-4FB1-8B4B-88AEB70C842F}">
  <ds:schemaRefs>
    <ds:schemaRef ds:uri="http://purl.org/dc/terms/"/>
    <ds:schemaRef ds:uri="34795060-52a5-4c80-b128-e6e455b26817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04a4b12a-5b95-4a5e-934c-ab02706f5616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121</vt:lpstr>
      <vt:lpstr>122</vt:lpstr>
      <vt:lpstr>123</vt:lpstr>
      <vt:lpstr>124</vt:lpstr>
      <vt:lpstr>125</vt:lpstr>
      <vt:lpstr>BLANK (POST D-R HERE)</vt:lpstr>
      <vt:lpstr>1PRJ</vt:lpstr>
      <vt:lpstr>2PRJ</vt:lpstr>
      <vt:lpstr>3PRJ</vt:lpstr>
      <vt:lpstr>4PRJ</vt:lpstr>
      <vt:lpstr>5PRJ</vt:lpstr>
      <vt:lpstr>EOS</vt:lpstr>
    </vt:vector>
  </TitlesOfParts>
  <Manager/>
  <Company>Wal-Mart Stores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Jeremy Lyas</dc:creator>
  <cp:keywords/>
  <dc:description/>
  <cp:lastModifiedBy>John Alsdorf</cp:lastModifiedBy>
  <cp:revision/>
  <cp:lastPrinted>2021-09-01T01:29:41Z</cp:lastPrinted>
  <dcterms:created xsi:type="dcterms:W3CDTF">2021-05-06T19:43:31Z</dcterms:created>
  <dcterms:modified xsi:type="dcterms:W3CDTF">2021-09-09T20:26:48Z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0x0101009D34384C4EBC47429C1FFC83047CA322</vt:lpwstr>
  </property>
</Properties>
</file>