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fairplan-my.sharepoint.com/personal/gpecoraro_cfpnet_com/Documents/Desktop/Training/@Projects/2021/FRV Calculator/"/>
    </mc:Choice>
  </mc:AlternateContent>
  <xr:revisionPtr revIDLastSave="66" documentId="8_{ABBF2346-E724-4F77-87E7-01D120BE0E6D}" xr6:coauthVersionLast="47" xr6:coauthVersionMax="47" xr10:uidLastSave="{BCA4D6AE-4D1A-4AEC-A24E-FD5612F3526C}"/>
  <bookViews>
    <workbookView xWindow="57480" yWindow="-120" windowWidth="29040" windowHeight="15840" xr2:uid="{A4A25CF3-97A4-42E4-91F7-27C551FCE27E}"/>
  </bookViews>
  <sheets>
    <sheet name="Sheet1 (3)" sheetId="3" r:id="rId1"/>
    <sheet name="Sheet1 (2)" sheetId="2" r:id="rId2"/>
    <sheet name="Sheet1" sheetId="1" r:id="rId3"/>
  </sheets>
  <definedNames>
    <definedName name="_xlnm.Print_Area" localSheetId="2">Sheet1!$A$1:$L$37</definedName>
    <definedName name="_xlnm.Print_Area" localSheetId="1">'Sheet1 (2)'!$A$1:$L$37</definedName>
    <definedName name="_xlnm.Print_Area" localSheetId="0">'Sheet1 (3)'!$A$1:$L$37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3" l="1"/>
  <c r="G25" i="3"/>
  <c r="F25" i="3"/>
  <c r="B25" i="3"/>
  <c r="A25" i="3"/>
  <c r="G24" i="3"/>
  <c r="F24" i="3"/>
  <c r="L29" i="3" s="1"/>
  <c r="L30" i="3" s="1"/>
  <c r="A24" i="3"/>
  <c r="B23" i="3"/>
  <c r="B19" i="3"/>
  <c r="B18" i="3"/>
  <c r="F17" i="3"/>
  <c r="C17" i="3"/>
  <c r="I15" i="3"/>
  <c r="C15" i="3"/>
  <c r="A15" i="3"/>
  <c r="J14" i="3"/>
  <c r="J15" i="3" s="1"/>
  <c r="I14" i="3"/>
  <c r="C14" i="3"/>
  <c r="A14" i="3"/>
  <c r="J13" i="3"/>
  <c r="I17" i="3" s="1"/>
  <c r="E18" i="3" s="1"/>
  <c r="E19" i="3" s="1"/>
  <c r="I13" i="3"/>
  <c r="A13" i="3"/>
  <c r="K12" i="3"/>
  <c r="D32" i="2"/>
  <c r="G25" i="2"/>
  <c r="B25" i="2"/>
  <c r="A25" i="2"/>
  <c r="G24" i="2"/>
  <c r="F24" i="2"/>
  <c r="L29" i="2" s="1"/>
  <c r="L30" i="2" s="1"/>
  <c r="A24" i="2"/>
  <c r="B23" i="2"/>
  <c r="F25" i="2" s="1"/>
  <c r="B19" i="2"/>
  <c r="B18" i="2"/>
  <c r="F17" i="2"/>
  <c r="C17" i="2"/>
  <c r="I15" i="2"/>
  <c r="A15" i="2"/>
  <c r="J14" i="2"/>
  <c r="J15" i="2" s="1"/>
  <c r="I14" i="2"/>
  <c r="C14" i="2"/>
  <c r="C15" i="2" s="1"/>
  <c r="A14" i="2"/>
  <c r="J13" i="2"/>
  <c r="I17" i="2" s="1"/>
  <c r="E18" i="2" s="1"/>
  <c r="E19" i="2" s="1"/>
  <c r="I13" i="2"/>
  <c r="A13" i="2"/>
  <c r="K12" i="2"/>
  <c r="G25" i="1"/>
  <c r="G24" i="1"/>
  <c r="A25" i="1"/>
  <c r="A24" i="1"/>
  <c r="K12" i="1"/>
  <c r="I15" i="1"/>
  <c r="I14" i="1"/>
  <c r="I13" i="1"/>
  <c r="B18" i="1"/>
  <c r="B19" i="1"/>
  <c r="F17" i="1"/>
  <c r="C17" i="1"/>
  <c r="A15" i="1"/>
  <c r="A14" i="1"/>
  <c r="A13" i="1"/>
  <c r="L32" i="2" l="1"/>
  <c r="L32" i="3"/>
  <c r="J13" i="1"/>
  <c r="J14" i="1" s="1"/>
  <c r="C14" i="1"/>
  <c r="J15" i="1" l="1"/>
  <c r="I17" i="1"/>
  <c r="C15" i="1"/>
  <c r="E18" i="1" l="1"/>
  <c r="D32" i="1"/>
  <c r="F24" i="1"/>
  <c r="B23" i="1"/>
  <c r="L29" i="1" l="1"/>
  <c r="L30" i="1" s="1"/>
  <c r="L32" i="1" s="1"/>
  <c r="E19" i="1"/>
  <c r="B25" i="1"/>
  <c r="F25" i="1" s="1"/>
</calcChain>
</file>

<file path=xl/sharedStrings.xml><?xml version="1.0" encoding="utf-8"?>
<sst xmlns="http://schemas.openxmlformats.org/spreadsheetml/2006/main" count="44" uniqueCount="11">
  <si>
    <t>Date Obtained:</t>
  </si>
  <si>
    <t>Total Daily:</t>
  </si>
  <si>
    <t>Total Monthly:</t>
  </si>
  <si>
    <t>Yes</t>
  </si>
  <si>
    <t>No</t>
  </si>
  <si>
    <t>D</t>
  </si>
  <si>
    <t>A:</t>
  </si>
  <si>
    <t>C:</t>
  </si>
  <si>
    <t>Month:</t>
  </si>
  <si>
    <t>Day:</t>
  </si>
  <si>
    <t>**Total: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</si>
</sst>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rgb="FFF6FAF4"/>
        <bgColor indexed="64"/>
      </patternFill>
    </fill>
    <fill>
      <patternFill patternType="solid">
        <fgColor rgb="FFF3F3FB"/>
        <bgColor indexed="64"/>
      </patternFill>
    </fill>
    <fill>
      <patternFill patternType="solid">
        <fgColor rgb="FFFFFBEF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3">
    <xf numFmtId="0" fontId="0" fillId="0" borderId="0" xfId="0"/>
    <xf numFmtId="165" fontId="10" fillId="2" borderId="0" xfId="1" applyNumberFormat="1" applyFont="1" applyFill="1" applyBorder="1" applyAlignment="1" applyProtection="1">
      <alignment horizontal="left"/>
      <protection locked="0"/>
    </xf>
    <xf numFmtId="165" fontId="10" fillId="2" borderId="0" xfId="1" applyNumberFormat="1" applyFont="1" applyFill="1" applyBorder="1" applyAlignment="1" applyProtection="1">
      <alignment horizontal="left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4" fillId="3" borderId="0" xfId="0" applyFont="1" applyFill="1" applyAlignment="1" applyProtection="1">
      <alignment horizontal="right"/>
    </xf>
    <xf numFmtId="0" fontId="0" fillId="0" borderId="0" xfId="0" applyProtection="1"/>
    <xf numFmtId="0" fontId="4" fillId="2" borderId="0" xfId="0" applyFont="1" applyFill="1" applyAlignment="1" applyProtection="1">
      <alignment horizontal="right" vertical="center"/>
    </xf>
    <xf numFmtId="165" fontId="3" fillId="2" borderId="0" xfId="1" applyNumberFormat="1" applyFont="1" applyFill="1" applyBorder="1" applyAlignment="1" applyProtection="1">
      <alignment horizontal="left"/>
    </xf>
    <xf numFmtId="0" fontId="0" fillId="2" borderId="0" xfId="0" applyFill="1" applyProtection="1"/>
    <xf numFmtId="165" fontId="4" fillId="5" borderId="0" xfId="0" applyNumberFormat="1" applyFont="1" applyFill="1" applyAlignment="1" applyProtection="1">
      <alignment horizontal="left"/>
    </xf>
    <xf numFmtId="1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4" fontId="0" fillId="0" borderId="0" xfId="0" applyNumberFormat="1" applyFill="1" applyProtection="1">
      <protection locked="0"/>
    </xf>
    <xf numFmtId="0" fontId="8" fillId="2" borderId="0" xfId="0" applyFont="1" applyFill="1" applyAlignment="1" applyProtection="1">
      <alignment horizontal="center"/>
    </xf>
    <xf numFmtId="0" fontId="4" fillId="2" borderId="0" xfId="0" applyFont="1" applyFill="1" applyAlignment="1" applyProtection="1">
      <alignment horizontal="right"/>
    </xf>
    <xf numFmtId="0" fontId="9" fillId="0" borderId="0" xfId="0" applyFont="1" applyAlignment="1" applyProtection="1">
      <alignment horizontal="left"/>
    </xf>
    <xf numFmtId="165" fontId="4" fillId="2" borderId="0" xfId="0" applyNumberFormat="1" applyFont="1" applyFill="1" applyAlignment="1" applyProtection="1">
      <alignment horizontal="left"/>
      <protection locked="0"/>
    </xf>
    <xf numFmtId="14" fontId="7" fillId="2" borderId="0" xfId="0" applyNumberFormat="1" applyFont="1" applyFill="1" applyAlignment="1" applyProtection="1">
      <protection locked="0"/>
    </xf>
    <xf numFmtId="0" fontId="8" fillId="2" borderId="0" xfId="0" applyFont="1" applyFill="1" applyAlignment="1" applyProtection="1"/>
    <xf numFmtId="0" fontId="8" fillId="2" borderId="0" xfId="0" applyFont="1" applyFill="1" applyAlignment="1" applyProtection="1">
      <alignment horizontal="left"/>
    </xf>
    <xf numFmtId="0" fontId="0" fillId="4" borderId="0" xfId="0" applyFill="1" applyProtection="1"/>
    <xf numFmtId="165" fontId="2" fillId="2" borderId="0" xfId="1" applyNumberFormat="1" applyFont="1" applyFill="1" applyBorder="1" applyProtection="1"/>
    <xf numFmtId="165" fontId="3" fillId="2" borderId="0" xfId="1" applyNumberFormat="1" applyFont="1" applyFill="1" applyBorder="1" applyProtection="1"/>
    <xf numFmtId="165" fontId="4" fillId="5" borderId="0" xfId="0" applyNumberFormat="1" applyFont="1" applyFill="1" applyAlignment="1" applyProtection="1">
      <alignment horizontal="left"/>
      <protection locked="0"/>
    </xf>
    <xf numFmtId="0" fontId="0" fillId="0" borderId="0" xfId="0" applyProtection="1"/>
    <xf numFmtId="0" fontId="4" fillId="0" borderId="0" xfId="0" applyFont="1" applyFill="1" applyAlignment="1" applyProtection="1">
      <alignment horizontal="right"/>
    </xf>
    <xf numFmtId="0" fontId="7" fillId="0" borderId="0" xfId="0" applyFont="1" applyFill="1" applyAlignment="1" applyProtection="1">
      <alignment horizontal="left" indent="1"/>
    </xf>
    <xf numFmtId="14" fontId="4" fillId="2" borderId="0" xfId="0" applyNumberFormat="1" applyFont="1" applyFill="1" applyAlignment="1" applyProtection="1">
      <alignment horizontal="left"/>
      <protection locked="0"/>
    </xf>
    <xf numFmtId="0" fontId="4" fillId="2" borderId="0" xfId="0" applyFont="1" applyFill="1" applyAlignment="1" applyProtection="1">
      <alignment horizontal="right"/>
      <protection locked="0"/>
    </xf>
    <xf numFmtId="0" fontId="4" fillId="3" borderId="0" xfId="0" applyFont="1" applyFill="1" applyAlignment="1" applyProtection="1">
      <alignment horizontal="left"/>
      <protection locked="0"/>
    </xf>
    <xf numFmtId="0" fontId="4" fillId="3" borderId="0" xfId="0" applyFont="1" applyFill="1" applyAlignment="1" applyProtection="1">
      <protection locked="0"/>
    </xf>
    <xf numFmtId="14" fontId="4" fillId="3" borderId="0" xfId="0" applyNumberFormat="1" applyFont="1" applyFill="1" applyAlignment="1" applyProtection="1">
      <alignment horizontal="left"/>
      <protection locked="0"/>
    </xf>
    <xf numFmtId="0" fontId="4" fillId="4" borderId="0" xfId="0" applyFont="1" applyFill="1" applyAlignment="1" applyProtection="1">
      <alignment horizontal="right"/>
    </xf>
    <xf numFmtId="164" fontId="10" fillId="4" borderId="0" xfId="1" applyNumberFormat="1" applyFont="1" applyFill="1" applyBorder="1" applyAlignment="1" applyProtection="1">
      <protection locked="0"/>
    </xf>
    <xf numFmtId="165" fontId="10" fillId="4" borderId="0" xfId="1" applyNumberFormat="1" applyFont="1" applyFill="1" applyBorder="1" applyAlignment="1" applyProtection="1">
      <alignment horizontal="left"/>
    </xf>
    <xf numFmtId="0" fontId="4" fillId="4" borderId="0" xfId="0" applyFont="1" applyFill="1" applyAlignment="1" applyProtection="1">
      <alignment horizontal="right"/>
      <protection locked="0"/>
    </xf>
    <xf numFmtId="0" fontId="4" fillId="4" borderId="0" xfId="0" applyFont="1" applyFill="1" applyAlignment="1">
      <alignment horizontal="right"/>
    </xf>
    <xf numFmtId="0" fontId="4" fillId="4" borderId="0" xfId="0" applyFont="1" applyFill="1"/>
    <xf numFmtId="0" fontId="0" fillId="0" borderId="0" xfId="0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165" fontId="4" fillId="4" borderId="0" xfId="0" applyNumberFormat="1" applyFont="1" applyFill="1" applyAlignment="1" applyProtection="1">
      <protection locked="0"/>
    </xf>
    <xf numFmtId="14" fontId="7" fillId="2" borderId="0" xfId="0" applyNumberFormat="1" applyFont="1" applyFill="1" applyAlignment="1" applyProtection="1"/>
    <xf numFmtId="0" fontId="0" fillId="0" borderId="0" xfId="0" applyFont="1" applyProtection="1"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1" fillId="0" borderId="0" xfId="0" applyFont="1" applyProtection="1"/>
    <xf numFmtId="0" fontId="0" fillId="0" borderId="0" xfId="0" applyAlignment="1">
      <alignment vertical="center"/>
    </xf>
    <xf numFmtId="0" fontId="4" fillId="3" borderId="0" xfId="0" applyFont="1" applyFill="1" applyAlignment="1" applyProtection="1">
      <alignment horizontal="right"/>
    </xf>
    <xf numFmtId="0" fontId="9" fillId="0" borderId="0" xfId="0" applyFont="1" applyAlignment="1" applyProtection="1">
      <alignment horizontal="left"/>
    </xf>
    <xf numFmtId="0" fontId="4" fillId="4" borderId="0" xfId="0" applyFont="1" applyFill="1" applyAlignment="1" applyProtection="1">
      <alignment horizontal="right"/>
    </xf>
    <xf numFmtId="0" fontId="4" fillId="4" borderId="0" xfId="0" applyFont="1" applyFill="1" applyAlignment="1" applyProtection="1">
      <alignment horizontal="right"/>
      <protection locked="0"/>
    </xf>
    <xf numFmtId="164" fontId="10" fillId="4" borderId="0" xfId="1" applyNumberFormat="1" applyFont="1" applyFill="1" applyBorder="1" applyAlignment="1" applyProtection="1">
      <protection locked="0"/>
    </xf>
    <xf numFmtId="165" fontId="10" fillId="4" borderId="0" xfId="1" applyNumberFormat="1" applyFont="1" applyFill="1" applyBorder="1" applyAlignment="1" applyProtection="1">
      <alignment horizontal="left"/>
    </xf>
    <xf numFmtId="165" fontId="3" fillId="2" borderId="0" xfId="1" applyNumberFormat="1" applyFont="1" applyFill="1" applyBorder="1" applyAlignment="1" applyProtection="1">
      <alignment horizontal="left"/>
    </xf>
    <xf numFmtId="0" fontId="4" fillId="2" borderId="0" xfId="0" applyFont="1" applyFill="1" applyAlignment="1" applyProtection="1">
      <alignment horizontal="right"/>
    </xf>
    <xf numFmtId="0" fontId="8" fillId="2" borderId="0" xfId="0" applyFont="1" applyFill="1" applyAlignment="1" applyProtection="1">
      <alignment horizontal="center"/>
    </xf>
    <xf numFmtId="0" fontId="4" fillId="4" borderId="0" xfId="0" applyFont="1" applyFill="1" applyAlignment="1">
      <alignment horizontal="right"/>
    </xf>
    <xf numFmtId="0" fontId="4" fillId="5" borderId="0" xfId="0" applyFont="1" applyFill="1" applyAlignment="1" applyProtection="1">
      <alignment horizontal="right"/>
    </xf>
    <xf numFmtId="165" fontId="3" fillId="2" borderId="0" xfId="1" applyNumberFormat="1" applyFont="1" applyFill="1" applyBorder="1" applyAlignment="1" applyProtection="1">
      <alignment horizontal="left"/>
    </xf>
    <xf numFmtId="0" fontId="4" fillId="4" borderId="0" xfId="0" applyFont="1" applyFill="1" applyAlignment="1" applyProtection="1">
      <alignment horizontal="right"/>
    </xf>
    <xf numFmtId="165" fontId="10" fillId="4" borderId="0" xfId="1" applyNumberFormat="1" applyFont="1" applyFill="1" applyBorder="1" applyAlignment="1" applyProtection="1">
      <alignment horizontal="left"/>
    </xf>
    <xf numFmtId="0" fontId="4" fillId="2" borderId="0" xfId="0" applyFont="1" applyFill="1" applyAlignment="1" applyProtection="1">
      <alignment horizontal="right"/>
    </xf>
    <xf numFmtId="0" fontId="8" fillId="2" borderId="0" xfId="0" applyFont="1" applyFill="1" applyAlignment="1" applyProtection="1">
      <alignment horizontal="center"/>
    </xf>
    <xf numFmtId="0" fontId="4" fillId="5" borderId="0" xfId="0" applyFont="1" applyFill="1" applyAlignment="1" applyProtection="1">
      <alignment horizontal="right"/>
      <protection locked="0"/>
    </xf>
    <xf numFmtId="0" fontId="4" fillId="4" borderId="0" xfId="0" applyFont="1" applyFill="1" applyAlignment="1">
      <alignment horizontal="right"/>
    </xf>
    <xf numFmtId="165" fontId="10" fillId="4" borderId="0" xfId="1" applyNumberFormat="1" applyFont="1" applyFill="1" applyBorder="1" applyAlignment="1" applyProtection="1">
      <alignment horizontal="left"/>
      <protection locked="0"/>
    </xf>
    <xf numFmtId="0" fontId="12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horizontal="center"/>
      <protection locked="0"/>
    </xf>
    <xf numFmtId="14" fontId="4" fillId="5" borderId="0" xfId="0" applyNumberFormat="1" applyFont="1" applyFill="1" applyAlignment="1" applyProtection="1">
      <alignment horizontal="left"/>
      <protection locked="0"/>
    </xf>
    <xf numFmtId="0" fontId="4" fillId="5" borderId="0" xfId="0" applyFont="1" applyFill="1" applyAlignment="1" applyProtection="1">
      <alignment horizontal="left"/>
      <protection locked="0"/>
    </xf>
    <xf numFmtId="1" fontId="4" fillId="5" borderId="0" xfId="0" applyNumberFormat="1" applyFont="1" applyFill="1" applyAlignment="1" applyProtection="1">
      <alignment horizontal="left"/>
    </xf>
    <xf numFmtId="0" fontId="0" fillId="5" borderId="0" xfId="0" applyFill="1" applyProtection="1">
      <protection locked="0"/>
    </xf>
    <xf numFmtId="0" fontId="5" fillId="0" borderId="0" xfId="0" applyFont="1" applyAlignment="1" applyProtection="1">
      <alignment vertical="top"/>
    </xf>
    <xf numFmtId="0" fontId="9" fillId="0" borderId="0" xfId="0" applyFont="1" applyAlignment="1" applyProtection="1">
      <alignment horizontal="center"/>
    </xf>
    <xf numFmtId="0" fontId="4" fillId="3" borderId="0" xfId="0" applyFont="1" applyFill="1" applyAlignment="1" applyProtection="1">
      <alignment horizontal="right"/>
    </xf>
    <xf numFmtId="164" fontId="10" fillId="2" borderId="0" xfId="1" applyNumberFormat="1" applyFont="1" applyFill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left"/>
    </xf>
    <xf numFmtId="0" fontId="4" fillId="4" borderId="0" xfId="0" applyFont="1" applyFill="1" applyAlignment="1" applyProtection="1">
      <alignment horizontal="right"/>
      <protection locked="0"/>
    </xf>
    <xf numFmtId="164" fontId="10" fillId="4" borderId="0" xfId="1" applyNumberFormat="1" applyFont="1" applyFill="1" applyBorder="1" applyAlignment="1" applyProtection="1">
      <protection locked="0"/>
    </xf>
    <xf numFmtId="164" fontId="10" fillId="6" borderId="0" xfId="1" applyNumberFormat="1" applyFont="1" applyFill="1" applyBorder="1" applyAlignment="1" applyProtection="1">
      <protection locked="0"/>
    </xf>
    <xf numFmtId="164" fontId="10" fillId="6" borderId="0" xfId="1" applyNumberFormat="1" applyFont="1" applyFill="1" applyBorder="1" applyAlignment="1" applyProtection="1">
      <protection locked="0"/>
    </xf>
    <xf numFmtId="164" fontId="10" fillId="6" borderId="0" xfId="1" applyNumberFormat="1" applyFont="1" applyFill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3F3FB"/>
      <color rgb="FFFFFBEF"/>
      <color rgb="FFF7F7F7"/>
      <color rgb="FFF6FAF4"/>
      <color rgb="FFFFF9E7"/>
      <color rgb="FFFFF7E1"/>
      <color rgb="FFFCFCFE"/>
      <color rgb="FFFEF7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41361-CB49-4662-AFDA-074E14BCD999}">
  <dimension ref="A1:Q37"/>
  <sheetViews>
    <sheetView tabSelected="1" topLeftCell="A7" zoomScale="145" zoomScaleNormal="145" workbookViewId="0">
      <selection activeCell="I22" sqref="I22:J22"/>
    </sheetView>
  </sheetViews>
  <sheetFormatPr defaultColWidth="8.88671875" defaultRowHeight="14.4" x14ac:dyDescent="0.3"/>
  <cols>
    <col min="1" max="1" width="15.33203125" style="3" customWidth="1"/>
    <col min="2" max="2" width="12.6640625" style="3" customWidth="1"/>
    <col min="3" max="3" width="7.44140625" style="3" customWidth="1"/>
    <col min="4" max="5" width="6.6640625" style="3" customWidth="1"/>
    <col min="6" max="6" width="13.6640625" style="3" customWidth="1"/>
    <col min="7" max="7" width="7.33203125" style="3" customWidth="1"/>
    <col min="8" max="8" width="5.88671875" style="3" customWidth="1"/>
    <col min="9" max="9" width="11.33203125" style="3" bestFit="1" customWidth="1"/>
    <col min="10" max="10" width="10.77734375" style="3" bestFit="1" customWidth="1"/>
    <col min="11" max="11" width="10.6640625" style="3" customWidth="1"/>
    <col min="12" max="12" width="13.5546875" style="3" customWidth="1"/>
    <col min="13" max="13" width="8.88671875" style="3"/>
    <col min="14" max="14" width="22.6640625" style="3" bestFit="1" customWidth="1"/>
    <col min="15" max="15" width="15.5546875" style="3" customWidth="1"/>
    <col min="16" max="16" width="8.88671875" style="3"/>
    <col min="17" max="17" width="10.6640625" style="3" bestFit="1" customWidth="1"/>
    <col min="18" max="16384" width="8.88671875" style="3"/>
  </cols>
  <sheetData>
    <row r="1" spans="1:13" x14ac:dyDescent="0.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3" ht="15.6" customHeight="1" x14ac:dyDescent="0.3">
      <c r="A2" s="72"/>
      <c r="B2" s="72"/>
      <c r="C2" s="72"/>
      <c r="D2" s="72"/>
      <c r="E2" s="72"/>
      <c r="F2" s="25"/>
      <c r="G2" s="25"/>
      <c r="H2" s="25"/>
      <c r="I2" s="25"/>
      <c r="J2" s="25"/>
      <c r="K2" s="25"/>
      <c r="L2" s="25"/>
    </row>
    <row r="3" spans="1:13" ht="19.95" customHeight="1" x14ac:dyDescent="0.4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3" x14ac:dyDescent="0.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3" ht="18" x14ac:dyDescent="0.35">
      <c r="A5" s="77"/>
      <c r="B5" s="77"/>
      <c r="C5" s="77"/>
      <c r="D5" s="77"/>
      <c r="E5" s="48"/>
      <c r="F5" s="77"/>
      <c r="G5" s="77"/>
      <c r="H5" s="77"/>
      <c r="I5" s="77"/>
      <c r="J5" s="77"/>
      <c r="K5" s="77"/>
      <c r="L5" s="48"/>
    </row>
    <row r="6" spans="1:13" x14ac:dyDescent="0.3">
      <c r="A6" s="47"/>
      <c r="B6" s="30"/>
      <c r="C6" s="31"/>
      <c r="D6" s="31"/>
      <c r="E6" s="31"/>
      <c r="F6" s="74"/>
      <c r="G6" s="74"/>
      <c r="H6" s="30"/>
      <c r="I6" s="31"/>
      <c r="J6" s="31"/>
      <c r="K6" s="31"/>
      <c r="L6" s="31"/>
    </row>
    <row r="7" spans="1:13" x14ac:dyDescent="0.3">
      <c r="A7" s="47"/>
      <c r="B7" s="30"/>
      <c r="C7" s="31"/>
      <c r="D7" s="31"/>
      <c r="E7" s="31"/>
      <c r="F7" s="74"/>
      <c r="G7" s="74"/>
      <c r="H7" s="30"/>
      <c r="I7" s="31"/>
      <c r="J7" s="31"/>
      <c r="K7" s="31"/>
      <c r="L7" s="31"/>
    </row>
    <row r="8" spans="1:13" x14ac:dyDescent="0.3">
      <c r="A8" s="47"/>
      <c r="B8" s="32"/>
      <c r="C8" s="31"/>
      <c r="D8" s="31"/>
      <c r="E8" s="31"/>
      <c r="F8" s="74"/>
      <c r="G8" s="74"/>
      <c r="H8" s="30"/>
      <c r="I8" s="31"/>
      <c r="J8" s="31"/>
      <c r="K8" s="31"/>
      <c r="L8" s="31"/>
    </row>
    <row r="9" spans="1:13" x14ac:dyDescent="0.3">
      <c r="A9" s="47"/>
      <c r="B9" s="30"/>
      <c r="C9" s="31"/>
      <c r="D9" s="31"/>
      <c r="E9" s="31"/>
      <c r="F9" s="74"/>
      <c r="G9" s="74"/>
      <c r="H9" s="30"/>
      <c r="I9" s="31"/>
      <c r="J9" s="31"/>
      <c r="K9" s="31"/>
      <c r="L9" s="31"/>
    </row>
    <row r="10" spans="1:13" ht="10.050000000000001" customHeight="1" x14ac:dyDescent="0.3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39"/>
    </row>
    <row r="11" spans="1:13" ht="18" x14ac:dyDescent="0.3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</row>
    <row r="12" spans="1:13" x14ac:dyDescent="0.3">
      <c r="A12" s="78" t="s">
        <v>5</v>
      </c>
      <c r="B12" s="78"/>
      <c r="C12" s="81" t="s">
        <v>3</v>
      </c>
      <c r="D12" s="81"/>
      <c r="E12" s="40"/>
      <c r="F12" s="50"/>
      <c r="G12" s="40"/>
      <c r="H12" s="50"/>
      <c r="I12" s="56" t="s">
        <v>6</v>
      </c>
      <c r="J12" s="80" t="s">
        <v>4</v>
      </c>
      <c r="K12" s="49" t="str">
        <f>IF(J12="yes","A:","")</f>
        <v/>
      </c>
      <c r="L12" s="41"/>
    </row>
    <row r="13" spans="1:13" x14ac:dyDescent="0.3">
      <c r="A13" s="59" t="str">
        <f>IF(C12="yes"," D:","")</f>
        <v xml:space="preserve"> D:</v>
      </c>
      <c r="B13" s="59"/>
      <c r="C13" s="65">
        <v>100000</v>
      </c>
      <c r="D13" s="65"/>
      <c r="E13" s="65"/>
      <c r="F13" s="49"/>
      <c r="G13" s="21"/>
      <c r="H13" s="49"/>
      <c r="I13" s="56" t="str">
        <f>IF(J12="yes",":","")</f>
        <v/>
      </c>
      <c r="J13" s="60" t="str">
        <f>IF(J12="yes",(0.1*L12),IF(J12="no","",""))</f>
        <v/>
      </c>
      <c r="K13" s="60"/>
      <c r="L13" s="21"/>
    </row>
    <row r="14" spans="1:13" x14ac:dyDescent="0.3">
      <c r="A14" s="59" t="str">
        <f>IF(C12="yes","D:","")</f>
        <v>D:</v>
      </c>
      <c r="B14" s="59"/>
      <c r="C14" s="60">
        <f>IF(C12="yes",ROUND(C13/12,2),IF(C12="no","",""))</f>
        <v>8333.33</v>
      </c>
      <c r="D14" s="60"/>
      <c r="E14" s="60"/>
      <c r="F14" s="49"/>
      <c r="G14" s="38"/>
      <c r="H14" s="49"/>
      <c r="I14" s="56" t="str">
        <f>IF(J12="yes","Month:","")</f>
        <v/>
      </c>
      <c r="J14" s="52" t="str">
        <f>IF(J12="yes",ROUND(J13/12,2),IF(J12="no","",""))</f>
        <v/>
      </c>
      <c r="K14" s="21"/>
      <c r="L14" s="21"/>
    </row>
    <row r="15" spans="1:13" x14ac:dyDescent="0.3">
      <c r="A15" s="59" t="str">
        <f>IF(C12="yes","D:","")</f>
        <v>D:</v>
      </c>
      <c r="B15" s="59"/>
      <c r="C15" s="60">
        <f>IF(C12="yes",ROUND(C14/30,2),IF(C12="no","",""))</f>
        <v>277.77999999999997</v>
      </c>
      <c r="D15" s="60"/>
      <c r="E15" s="60"/>
      <c r="F15" s="49"/>
      <c r="G15" s="38"/>
      <c r="H15" s="49"/>
      <c r="I15" s="56" t="str">
        <f>IF(J12="yes","Day:","")</f>
        <v/>
      </c>
      <c r="J15" s="52" t="str">
        <f>IF(J12="yes",ROUND(J14/30,2),IF(J12="no","",""))</f>
        <v/>
      </c>
      <c r="K15" s="21"/>
      <c r="L15" s="21"/>
    </row>
    <row r="16" spans="1:13" x14ac:dyDescent="0.3">
      <c r="A16" s="49"/>
      <c r="B16" s="49"/>
      <c r="C16" s="52"/>
      <c r="D16" s="52"/>
      <c r="E16" s="52"/>
      <c r="F16" s="49"/>
      <c r="G16" s="38"/>
      <c r="H16" s="49"/>
      <c r="I16" s="56"/>
      <c r="J16" s="52"/>
      <c r="K16" s="21"/>
      <c r="L16" s="21"/>
    </row>
    <row r="17" spans="1:17" x14ac:dyDescent="0.3">
      <c r="A17" s="49"/>
      <c r="B17" s="49"/>
      <c r="C17" s="56" t="str">
        <f>IF(C12="yes"," D and A:",IF(C13="no","",""))</f>
        <v xml:space="preserve"> D and A:</v>
      </c>
      <c r="D17" s="80"/>
      <c r="E17" s="51"/>
      <c r="F17" s="64" t="str">
        <f>IF(D17="yes","D +  A:","")</f>
        <v/>
      </c>
      <c r="G17" s="64"/>
      <c r="H17" s="64"/>
      <c r="I17" s="52" t="str">
        <f>IF(D17="yes",C13+J13,IF(D17="no","",""))</f>
        <v/>
      </c>
      <c r="J17" s="52"/>
      <c r="K17" s="21"/>
      <c r="L17" s="21"/>
    </row>
    <row r="18" spans="1:17" x14ac:dyDescent="0.3">
      <c r="A18" s="49"/>
      <c r="B18" s="59" t="str">
        <f>IF(D17="yes","Month:","")</f>
        <v/>
      </c>
      <c r="C18" s="59"/>
      <c r="D18" s="59"/>
      <c r="E18" s="60" t="str">
        <f>IF(D17="yes",ROUND(I17/12,2),IF(D17="no","",""))</f>
        <v/>
      </c>
      <c r="F18" s="60"/>
      <c r="G18" s="60"/>
      <c r="H18" s="49"/>
      <c r="I18" s="56"/>
      <c r="J18" s="52"/>
      <c r="K18" s="21"/>
      <c r="L18" s="21"/>
    </row>
    <row r="19" spans="1:17" x14ac:dyDescent="0.3">
      <c r="A19" s="49"/>
      <c r="B19" s="59" t="str">
        <f>IF(D17="yes","Day:","")</f>
        <v/>
      </c>
      <c r="C19" s="59"/>
      <c r="D19" s="59"/>
      <c r="E19" s="60" t="str">
        <f>IF(D17="yes",ROUND(E18/30,2),IF(D17="no","",""))</f>
        <v/>
      </c>
      <c r="F19" s="60"/>
      <c r="G19" s="60"/>
      <c r="H19" s="49"/>
      <c r="I19" s="56"/>
      <c r="J19" s="52"/>
      <c r="K19" s="21"/>
      <c r="L19" s="21"/>
    </row>
    <row r="20" spans="1:17" ht="10.050000000000001" customHeight="1" x14ac:dyDescent="0.3">
      <c r="A20" s="25"/>
      <c r="B20" s="25"/>
      <c r="C20" s="45"/>
      <c r="D20" s="45" t="s">
        <v>3</v>
      </c>
      <c r="E20" s="45" t="s">
        <v>4</v>
      </c>
      <c r="F20" s="25"/>
      <c r="G20" s="25"/>
      <c r="H20" s="25"/>
      <c r="I20" s="25"/>
      <c r="J20" s="25"/>
      <c r="K20" s="25"/>
      <c r="L20" s="25"/>
    </row>
    <row r="21" spans="1:17" ht="18" x14ac:dyDescent="0.35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</row>
    <row r="22" spans="1:17" x14ac:dyDescent="0.3">
      <c r="A22" s="29"/>
      <c r="B22" s="1">
        <v>2500</v>
      </c>
      <c r="C22" s="9"/>
      <c r="D22" s="9"/>
      <c r="E22" s="61" t="s">
        <v>7</v>
      </c>
      <c r="F22" s="61"/>
      <c r="G22" s="61"/>
      <c r="H22" s="61"/>
      <c r="I22" s="82" t="s">
        <v>3</v>
      </c>
      <c r="J22" s="82"/>
      <c r="K22" s="9"/>
      <c r="L22" s="9"/>
    </row>
    <row r="23" spans="1:17" x14ac:dyDescent="0.3">
      <c r="A23" s="29"/>
      <c r="B23" s="2">
        <f>ROUND(B22/30,2)</f>
        <v>83.33</v>
      </c>
      <c r="C23" s="19"/>
      <c r="D23" s="19"/>
      <c r="E23" s="62"/>
      <c r="F23" s="62"/>
      <c r="G23" s="55"/>
      <c r="H23" s="20"/>
      <c r="I23" s="20"/>
      <c r="J23" s="9"/>
      <c r="K23" s="9"/>
      <c r="L23" s="9"/>
    </row>
    <row r="24" spans="1:17" x14ac:dyDescent="0.3">
      <c r="A24" s="7" t="str">
        <f>IF(I22="yes","Month:",IF(I22="no","",""))</f>
        <v>Month:</v>
      </c>
      <c r="B24" s="17">
        <v>500</v>
      </c>
      <c r="C24" s="22"/>
      <c r="D24" s="9"/>
      <c r="E24" s="54" t="s">
        <v>2</v>
      </c>
      <c r="F24" s="53">
        <f>IF(I22="yes",B22+B24,IF(I22="no",B22,IF(I22="select yes/no","")))</f>
        <v>3000</v>
      </c>
      <c r="G24" s="58" t="str">
        <f>IF(I22="yes","(furniture)","")</f>
        <v>(furniture)</v>
      </c>
      <c r="H24" s="58"/>
      <c r="I24" s="58"/>
      <c r="J24" s="58"/>
      <c r="K24" s="2"/>
      <c r="L24" s="9"/>
    </row>
    <row r="25" spans="1:17" x14ac:dyDescent="0.3">
      <c r="A25" s="7" t="str">
        <f>IF(I22="yes","Day:",IF(I22="no","",""))</f>
        <v>Day:</v>
      </c>
      <c r="B25" s="2">
        <f>IF(I22="yes",ROUND(B24/30,2),IF(I22="no","",""))</f>
        <v>16.670000000000002</v>
      </c>
      <c r="C25" s="23"/>
      <c r="D25" s="9"/>
      <c r="E25" s="54" t="s">
        <v>1</v>
      </c>
      <c r="F25" s="53">
        <f>IF(I22="yes",B23+B25,IF(I22="no",B23,IF(I22="select yes/no","")))</f>
        <v>100</v>
      </c>
      <c r="G25" s="58" t="str">
        <f>IF(I22="yes","(furniture)","")</f>
        <v>(furniture)</v>
      </c>
      <c r="H25" s="58"/>
      <c r="I25" s="58"/>
      <c r="J25" s="58"/>
      <c r="K25" s="2"/>
      <c r="L25" s="9"/>
    </row>
    <row r="26" spans="1:17" x14ac:dyDescent="0.3">
      <c r="A26" s="54" t="s">
        <v>0</v>
      </c>
      <c r="B26" s="28"/>
      <c r="C26" s="18"/>
      <c r="D26" s="18"/>
      <c r="E26" s="42"/>
      <c r="F26" s="42"/>
      <c r="G26" s="42"/>
      <c r="H26" s="42"/>
      <c r="I26" s="42"/>
      <c r="J26" s="42"/>
      <c r="K26" s="42"/>
      <c r="L26" s="42"/>
    </row>
    <row r="27" spans="1:17" s="4" customFormat="1" ht="10.050000000000001" customHeight="1" x14ac:dyDescent="0.3">
      <c r="A27" s="26"/>
      <c r="B27" s="26"/>
      <c r="C27" s="27"/>
      <c r="D27" s="27"/>
      <c r="E27" s="27"/>
      <c r="F27" s="27"/>
      <c r="G27" s="27"/>
      <c r="H27" s="27"/>
      <c r="I27" s="27"/>
      <c r="J27" s="27"/>
      <c r="K27" s="27"/>
      <c r="L27" s="27"/>
    </row>
    <row r="28" spans="1:17" ht="18" x14ac:dyDescent="0.35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O28" s="12"/>
      <c r="Q28" s="13"/>
    </row>
    <row r="29" spans="1:17" x14ac:dyDescent="0.3">
      <c r="A29" s="63"/>
      <c r="B29" s="63"/>
      <c r="C29" s="63"/>
      <c r="D29" s="68">
        <v>44348</v>
      </c>
      <c r="E29" s="68"/>
      <c r="F29" s="68"/>
      <c r="G29" s="57" t="s">
        <v>8</v>
      </c>
      <c r="H29" s="57"/>
      <c r="I29" s="57"/>
      <c r="J29" s="57"/>
      <c r="K29" s="57"/>
      <c r="L29" s="24">
        <f>IF(F24&lt;C14,F24,IF(F24&gt;C14,C14,IF(F24&lt;J14,F24,IF(F24&gt;J14,J14,IF(F24&lt;E18,F24,IF(F24&gt;E18,E18))))))</f>
        <v>3000</v>
      </c>
      <c r="N29" s="46"/>
      <c r="O29" s="11"/>
      <c r="Q29" s="13"/>
    </row>
    <row r="30" spans="1:17" x14ac:dyDescent="0.3">
      <c r="A30" s="63"/>
      <c r="B30" s="63"/>
      <c r="C30" s="63"/>
      <c r="D30" s="68">
        <v>44348</v>
      </c>
      <c r="E30" s="68"/>
      <c r="F30" s="68"/>
      <c r="G30" s="57" t="s">
        <v>9</v>
      </c>
      <c r="H30" s="57"/>
      <c r="I30" s="57"/>
      <c r="J30" s="57"/>
      <c r="K30" s="57"/>
      <c r="L30" s="10">
        <f>ROUND(L29/30,2)</f>
        <v>100</v>
      </c>
      <c r="N30" s="46"/>
      <c r="Q30" s="13"/>
    </row>
    <row r="31" spans="1:17" x14ac:dyDescent="0.3">
      <c r="A31" s="63"/>
      <c r="B31" s="63"/>
      <c r="C31" s="63"/>
      <c r="D31" s="68">
        <v>44439</v>
      </c>
      <c r="E31" s="69"/>
      <c r="F31" s="69"/>
      <c r="G31" s="71"/>
      <c r="H31" s="71"/>
      <c r="I31" s="71"/>
      <c r="J31" s="71"/>
      <c r="K31" s="71"/>
      <c r="L31" s="71"/>
      <c r="N31" s="46"/>
      <c r="Q31" s="13"/>
    </row>
    <row r="32" spans="1:17" x14ac:dyDescent="0.3">
      <c r="A32" s="57"/>
      <c r="B32" s="57"/>
      <c r="C32" s="57"/>
      <c r="D32" s="70">
        <f>D31-D29</f>
        <v>91</v>
      </c>
      <c r="E32" s="70"/>
      <c r="F32" s="70"/>
      <c r="G32" s="57" t="s">
        <v>10</v>
      </c>
      <c r="H32" s="57"/>
      <c r="I32" s="57"/>
      <c r="J32" s="57"/>
      <c r="K32" s="57"/>
      <c r="L32" s="10">
        <f>D32*L30</f>
        <v>9100</v>
      </c>
      <c r="Q32" s="11"/>
    </row>
    <row r="33" spans="1:12" ht="10.050000000000001" customHeight="1" x14ac:dyDescent="0.3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ht="31.2" customHeight="1" x14ac:dyDescent="0.3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ht="16.2" customHeight="1" x14ac:dyDescent="0.3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</row>
    <row r="36" spans="1:12" ht="8.4" customHeight="1" x14ac:dyDescent="0.3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</row>
    <row r="37" spans="1:12" x14ac:dyDescent="0.3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</row>
  </sheetData>
  <sheetProtection selectLockedCells="1"/>
  <mergeCells count="45">
    <mergeCell ref="A32:C32"/>
    <mergeCell ref="D32:F32"/>
    <mergeCell ref="G32:K32"/>
    <mergeCell ref="A34:L34"/>
    <mergeCell ref="A35:L35"/>
    <mergeCell ref="A37:L37"/>
    <mergeCell ref="A30:C30"/>
    <mergeCell ref="D30:F30"/>
    <mergeCell ref="G30:K30"/>
    <mergeCell ref="A31:C31"/>
    <mergeCell ref="D31:F31"/>
    <mergeCell ref="G31:L31"/>
    <mergeCell ref="G24:J24"/>
    <mergeCell ref="G25:J25"/>
    <mergeCell ref="A28:L28"/>
    <mergeCell ref="A29:C29"/>
    <mergeCell ref="D29:F29"/>
    <mergeCell ref="G29:K29"/>
    <mergeCell ref="B19:D19"/>
    <mergeCell ref="E19:G19"/>
    <mergeCell ref="A21:L21"/>
    <mergeCell ref="E22:H22"/>
    <mergeCell ref="I22:J22"/>
    <mergeCell ref="E23:F23"/>
    <mergeCell ref="A14:B14"/>
    <mergeCell ref="C14:E14"/>
    <mergeCell ref="A15:B15"/>
    <mergeCell ref="C15:E15"/>
    <mergeCell ref="F17:H17"/>
    <mergeCell ref="B18:D18"/>
    <mergeCell ref="E18:G18"/>
    <mergeCell ref="F8:G8"/>
    <mergeCell ref="F9:G9"/>
    <mergeCell ref="A11:L11"/>
    <mergeCell ref="A12:B12"/>
    <mergeCell ref="C12:D12"/>
    <mergeCell ref="A13:B13"/>
    <mergeCell ref="C13:E13"/>
    <mergeCell ref="J13:K13"/>
    <mergeCell ref="A2:E2"/>
    <mergeCell ref="A3:L3"/>
    <mergeCell ref="A5:D5"/>
    <mergeCell ref="F5:K5"/>
    <mergeCell ref="F6:G6"/>
    <mergeCell ref="F7:G7"/>
  </mergeCells>
  <dataValidations count="2">
    <dataValidation type="list" allowBlank="1" showInputMessage="1" showErrorMessage="1" sqref="D17" xr:uid="{A0800B42-C1C7-4E69-9467-3EA5D6BA352F}">
      <formula1>$C$20:$E$20</formula1>
    </dataValidation>
    <dataValidation type="list" showInputMessage="1" showErrorMessage="1" sqref="I22 C12 J12" xr:uid="{27438972-D774-4B72-B0F2-D78B24240FD1}">
      <formula1>"Select Yes/No,Yes,No"</formula1>
    </dataValidation>
  </dataValidations>
  <pageMargins left="0.7" right="0.39" top="0.35" bottom="0.38" header="0.33" footer="0.05"/>
  <pageSetup orientation="landscape" r:id="rId1"/>
  <headerFooter>
    <oddFooter>&amp;L&amp;9&amp;K02-023Ed. 7/2021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ED44D-1EF5-4A72-952E-772852ECB8B3}">
  <dimension ref="A1:Q37"/>
  <sheetViews>
    <sheetView topLeftCell="A7" zoomScale="145" zoomScaleNormal="145" workbookViewId="0">
      <selection activeCell="I22" sqref="I22:J22"/>
    </sheetView>
  </sheetViews>
  <sheetFormatPr defaultColWidth="8.88671875" defaultRowHeight="14.4" x14ac:dyDescent="0.3"/>
  <cols>
    <col min="1" max="1" width="15.33203125" style="3" customWidth="1"/>
    <col min="2" max="2" width="12.6640625" style="3" customWidth="1"/>
    <col min="3" max="3" width="7.44140625" style="3" customWidth="1"/>
    <col min="4" max="5" width="6.6640625" style="3" customWidth="1"/>
    <col min="6" max="6" width="13.6640625" style="3" customWidth="1"/>
    <col min="7" max="7" width="7.33203125" style="3" customWidth="1"/>
    <col min="8" max="8" width="5.88671875" style="3" customWidth="1"/>
    <col min="9" max="9" width="11.33203125" style="3" bestFit="1" customWidth="1"/>
    <col min="10" max="10" width="10.77734375" style="3" bestFit="1" customWidth="1"/>
    <col min="11" max="11" width="10.6640625" style="3" customWidth="1"/>
    <col min="12" max="12" width="13.5546875" style="3" customWidth="1"/>
    <col min="13" max="13" width="8.88671875" style="3"/>
    <col min="14" max="14" width="22.6640625" style="3" bestFit="1" customWidth="1"/>
    <col min="15" max="15" width="15.5546875" style="3" customWidth="1"/>
    <col min="16" max="16" width="8.88671875" style="3"/>
    <col min="17" max="17" width="10.6640625" style="3" bestFit="1" customWidth="1"/>
    <col min="18" max="16384" width="8.88671875" style="3"/>
  </cols>
  <sheetData>
    <row r="1" spans="1:13" x14ac:dyDescent="0.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3" ht="15.6" customHeight="1" x14ac:dyDescent="0.3">
      <c r="A2" s="72"/>
      <c r="B2" s="72"/>
      <c r="C2" s="72"/>
      <c r="D2" s="72"/>
      <c r="E2" s="72"/>
      <c r="F2" s="25"/>
      <c r="G2" s="25"/>
      <c r="H2" s="25"/>
      <c r="I2" s="25"/>
      <c r="J2" s="25"/>
      <c r="K2" s="25"/>
      <c r="L2" s="25"/>
    </row>
    <row r="3" spans="1:13" ht="19.95" customHeight="1" x14ac:dyDescent="0.4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3" x14ac:dyDescent="0.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3" ht="18" x14ac:dyDescent="0.35">
      <c r="A5" s="77"/>
      <c r="B5" s="77"/>
      <c r="C5" s="77"/>
      <c r="D5" s="77"/>
      <c r="E5" s="48"/>
      <c r="F5" s="77"/>
      <c r="G5" s="77"/>
      <c r="H5" s="77"/>
      <c r="I5" s="77"/>
      <c r="J5" s="77"/>
      <c r="K5" s="77"/>
      <c r="L5" s="48"/>
    </row>
    <row r="6" spans="1:13" x14ac:dyDescent="0.3">
      <c r="A6" s="47"/>
      <c r="B6" s="30"/>
      <c r="C6" s="31"/>
      <c r="D6" s="31"/>
      <c r="E6" s="31"/>
      <c r="F6" s="74"/>
      <c r="G6" s="74"/>
      <c r="H6" s="30"/>
      <c r="I6" s="31"/>
      <c r="J6" s="31"/>
      <c r="K6" s="31"/>
      <c r="L6" s="31"/>
    </row>
    <row r="7" spans="1:13" x14ac:dyDescent="0.3">
      <c r="A7" s="47"/>
      <c r="B7" s="30"/>
      <c r="C7" s="31"/>
      <c r="D7" s="31"/>
      <c r="E7" s="31"/>
      <c r="F7" s="74"/>
      <c r="G7" s="74"/>
      <c r="H7" s="30"/>
      <c r="I7" s="31"/>
      <c r="J7" s="31"/>
      <c r="K7" s="31"/>
      <c r="L7" s="31"/>
    </row>
    <row r="8" spans="1:13" x14ac:dyDescent="0.3">
      <c r="A8" s="47"/>
      <c r="B8" s="32"/>
      <c r="C8" s="31"/>
      <c r="D8" s="31"/>
      <c r="E8" s="31"/>
      <c r="F8" s="74"/>
      <c r="G8" s="74"/>
      <c r="H8" s="30"/>
      <c r="I8" s="31"/>
      <c r="J8" s="31"/>
      <c r="K8" s="31"/>
      <c r="L8" s="31"/>
    </row>
    <row r="9" spans="1:13" x14ac:dyDescent="0.3">
      <c r="A9" s="47"/>
      <c r="B9" s="30"/>
      <c r="C9" s="31"/>
      <c r="D9" s="31"/>
      <c r="E9" s="31"/>
      <c r="F9" s="74"/>
      <c r="G9" s="74"/>
      <c r="H9" s="30"/>
      <c r="I9" s="31"/>
      <c r="J9" s="31"/>
      <c r="K9" s="31"/>
      <c r="L9" s="31"/>
    </row>
    <row r="10" spans="1:13" ht="10.050000000000001" customHeight="1" x14ac:dyDescent="0.3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39"/>
    </row>
    <row r="11" spans="1:13" ht="18" x14ac:dyDescent="0.3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</row>
    <row r="12" spans="1:13" x14ac:dyDescent="0.3">
      <c r="A12" s="78" t="s">
        <v>5</v>
      </c>
      <c r="B12" s="78"/>
      <c r="C12" s="81" t="s">
        <v>3</v>
      </c>
      <c r="D12" s="81"/>
      <c r="E12" s="40"/>
      <c r="F12" s="50"/>
      <c r="G12" s="40"/>
      <c r="H12" s="50"/>
      <c r="I12" s="56" t="s">
        <v>6</v>
      </c>
      <c r="J12" s="80" t="s">
        <v>3</v>
      </c>
      <c r="K12" s="49" t="str">
        <f>IF(J12="yes","A:","")</f>
        <v>A:</v>
      </c>
      <c r="L12" s="41">
        <v>500000</v>
      </c>
    </row>
    <row r="13" spans="1:13" x14ac:dyDescent="0.3">
      <c r="A13" s="59" t="str">
        <f>IF(C12="yes"," D:","")</f>
        <v xml:space="preserve"> D:</v>
      </c>
      <c r="B13" s="59"/>
      <c r="C13" s="65">
        <v>100000</v>
      </c>
      <c r="D13" s="65"/>
      <c r="E13" s="65"/>
      <c r="F13" s="49"/>
      <c r="G13" s="21"/>
      <c r="H13" s="49"/>
      <c r="I13" s="56" t="str">
        <f>IF(J12="yes",":","")</f>
        <v>:</v>
      </c>
      <c r="J13" s="60">
        <f>IF(J12="yes",(0.1*L12),IF(J12="no","",""))</f>
        <v>50000</v>
      </c>
      <c r="K13" s="60"/>
      <c r="L13" s="21"/>
    </row>
    <row r="14" spans="1:13" x14ac:dyDescent="0.3">
      <c r="A14" s="59" t="str">
        <f>IF(C12="yes","D:","")</f>
        <v>D:</v>
      </c>
      <c r="B14" s="59"/>
      <c r="C14" s="60">
        <f>IF(C12="yes",ROUND(C13/12,2),IF(C12="no","",""))</f>
        <v>8333.33</v>
      </c>
      <c r="D14" s="60"/>
      <c r="E14" s="60"/>
      <c r="F14" s="49"/>
      <c r="G14" s="38"/>
      <c r="H14" s="49"/>
      <c r="I14" s="56" t="str">
        <f>IF(J12="yes","Month:","")</f>
        <v>Month:</v>
      </c>
      <c r="J14" s="52">
        <f>IF(J12="yes",ROUND(J13/12,2),IF(J12="no","",""))</f>
        <v>4166.67</v>
      </c>
      <c r="K14" s="21"/>
      <c r="L14" s="21"/>
    </row>
    <row r="15" spans="1:13" x14ac:dyDescent="0.3">
      <c r="A15" s="59" t="str">
        <f>IF(C12="yes","D:","")</f>
        <v>D:</v>
      </c>
      <c r="B15" s="59"/>
      <c r="C15" s="60">
        <f>IF(C12="yes",ROUND(C14/30,2),IF(C12="no","",""))</f>
        <v>277.77999999999997</v>
      </c>
      <c r="D15" s="60"/>
      <c r="E15" s="60"/>
      <c r="F15" s="49"/>
      <c r="G15" s="38"/>
      <c r="H15" s="49"/>
      <c r="I15" s="56" t="str">
        <f>IF(J12="yes","Day:","")</f>
        <v>Day:</v>
      </c>
      <c r="J15" s="52">
        <f>IF(J12="yes",ROUND(J14/30,2),IF(J12="no","",""))</f>
        <v>138.88999999999999</v>
      </c>
      <c r="K15" s="21"/>
      <c r="L15" s="21"/>
    </row>
    <row r="16" spans="1:13" x14ac:dyDescent="0.3">
      <c r="A16" s="49"/>
      <c r="B16" s="49"/>
      <c r="C16" s="52"/>
      <c r="D16" s="52"/>
      <c r="E16" s="52"/>
      <c r="F16" s="49"/>
      <c r="G16" s="38"/>
      <c r="H16" s="49"/>
      <c r="I16" s="56"/>
      <c r="J16" s="52"/>
      <c r="K16" s="21"/>
      <c r="L16" s="21"/>
    </row>
    <row r="17" spans="1:17" x14ac:dyDescent="0.3">
      <c r="A17" s="49"/>
      <c r="B17" s="49"/>
      <c r="C17" s="56" t="str">
        <f>IF(C12="yes"," D and A:",IF(C13="no","",""))</f>
        <v xml:space="preserve"> D and A:</v>
      </c>
      <c r="D17" s="80" t="s">
        <v>3</v>
      </c>
      <c r="E17" s="51"/>
      <c r="F17" s="64" t="str">
        <f>IF(D17="yes","D +  A:","")</f>
        <v>D +  A:</v>
      </c>
      <c r="G17" s="64"/>
      <c r="H17" s="64"/>
      <c r="I17" s="52">
        <f>IF(D17="yes",C13+J13,IF(D17="no","",""))</f>
        <v>150000</v>
      </c>
      <c r="J17" s="52"/>
      <c r="K17" s="21"/>
      <c r="L17" s="21"/>
    </row>
    <row r="18" spans="1:17" x14ac:dyDescent="0.3">
      <c r="A18" s="49"/>
      <c r="B18" s="59" t="str">
        <f>IF(D17="yes","Month:","")</f>
        <v>Month:</v>
      </c>
      <c r="C18" s="59"/>
      <c r="D18" s="59"/>
      <c r="E18" s="60">
        <f>IF(D17="yes",ROUND(I17/12,2),IF(D17="no","",""))</f>
        <v>12500</v>
      </c>
      <c r="F18" s="60"/>
      <c r="G18" s="60"/>
      <c r="H18" s="49"/>
      <c r="I18" s="56"/>
      <c r="J18" s="52"/>
      <c r="K18" s="21"/>
      <c r="L18" s="21"/>
    </row>
    <row r="19" spans="1:17" x14ac:dyDescent="0.3">
      <c r="A19" s="49"/>
      <c r="B19" s="59" t="str">
        <f>IF(D17="yes","Day:","")</f>
        <v>Day:</v>
      </c>
      <c r="C19" s="59"/>
      <c r="D19" s="59"/>
      <c r="E19" s="60">
        <f>IF(D17="yes",ROUND(E18/30,2),IF(D17="no","",""))</f>
        <v>416.67</v>
      </c>
      <c r="F19" s="60"/>
      <c r="G19" s="60"/>
      <c r="H19" s="49"/>
      <c r="I19" s="56"/>
      <c r="J19" s="52"/>
      <c r="K19" s="21"/>
      <c r="L19" s="21"/>
    </row>
    <row r="20" spans="1:17" ht="10.050000000000001" customHeight="1" x14ac:dyDescent="0.3">
      <c r="A20" s="25"/>
      <c r="B20" s="25"/>
      <c r="C20" s="45"/>
      <c r="D20" s="45" t="s">
        <v>3</v>
      </c>
      <c r="E20" s="45" t="s">
        <v>4</v>
      </c>
      <c r="F20" s="25"/>
      <c r="G20" s="25"/>
      <c r="H20" s="25"/>
      <c r="I20" s="25"/>
      <c r="J20" s="25"/>
      <c r="K20" s="25"/>
      <c r="L20" s="25"/>
    </row>
    <row r="21" spans="1:17" ht="18" x14ac:dyDescent="0.35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</row>
    <row r="22" spans="1:17" x14ac:dyDescent="0.3">
      <c r="A22" s="29"/>
      <c r="B22" s="1">
        <v>15000</v>
      </c>
      <c r="C22" s="9"/>
      <c r="D22" s="9"/>
      <c r="E22" s="61" t="s">
        <v>7</v>
      </c>
      <c r="F22" s="61"/>
      <c r="G22" s="61"/>
      <c r="H22" s="61"/>
      <c r="I22" s="82" t="s">
        <v>3</v>
      </c>
      <c r="J22" s="82"/>
      <c r="K22" s="9"/>
      <c r="L22" s="9"/>
    </row>
    <row r="23" spans="1:17" x14ac:dyDescent="0.3">
      <c r="A23" s="29"/>
      <c r="B23" s="2">
        <f>ROUND(B22/30,2)</f>
        <v>500</v>
      </c>
      <c r="C23" s="19"/>
      <c r="D23" s="19"/>
      <c r="E23" s="62"/>
      <c r="F23" s="62"/>
      <c r="G23" s="55"/>
      <c r="H23" s="20"/>
      <c r="I23" s="20"/>
      <c r="J23" s="9"/>
      <c r="K23" s="9"/>
      <c r="L23" s="9"/>
    </row>
    <row r="24" spans="1:17" x14ac:dyDescent="0.3">
      <c r="A24" s="7" t="str">
        <f>IF(I22="yes","Month:",IF(I22="no","",""))</f>
        <v>Month:</v>
      </c>
      <c r="B24" s="17">
        <v>500</v>
      </c>
      <c r="C24" s="22"/>
      <c r="D24" s="9"/>
      <c r="E24" s="54" t="s">
        <v>2</v>
      </c>
      <c r="F24" s="53">
        <f>IF(I22="yes",B22+B24,IF(I22="no",B22,IF(I22="select yes/no","")))</f>
        <v>15500</v>
      </c>
      <c r="G24" s="58" t="str">
        <f>IF(I22="yes","(furniture)","")</f>
        <v>(furniture)</v>
      </c>
      <c r="H24" s="58"/>
      <c r="I24" s="58"/>
      <c r="J24" s="58"/>
      <c r="K24" s="2"/>
      <c r="L24" s="9"/>
    </row>
    <row r="25" spans="1:17" x14ac:dyDescent="0.3">
      <c r="A25" s="7" t="str">
        <f>IF(I22="yes","Day:",IF(I22="no","",""))</f>
        <v>Day:</v>
      </c>
      <c r="B25" s="2">
        <f>IF(I22="yes",ROUND(B24/30,2),IF(I22="no","",""))</f>
        <v>16.670000000000002</v>
      </c>
      <c r="C25" s="23"/>
      <c r="D25" s="9"/>
      <c r="E25" s="54" t="s">
        <v>1</v>
      </c>
      <c r="F25" s="53">
        <f>IF(I22="yes",B23+B25,IF(I22="no",B23,IF(I22="select yes/no","")))</f>
        <v>516.66999999999996</v>
      </c>
      <c r="G25" s="58" t="str">
        <f>IF(I22="yes","(furniture)","")</f>
        <v>(furniture)</v>
      </c>
      <c r="H25" s="58"/>
      <c r="I25" s="58"/>
      <c r="J25" s="58"/>
      <c r="K25" s="2"/>
      <c r="L25" s="9"/>
    </row>
    <row r="26" spans="1:17" x14ac:dyDescent="0.3">
      <c r="A26" s="54" t="s">
        <v>0</v>
      </c>
      <c r="B26" s="28"/>
      <c r="C26" s="18"/>
      <c r="D26" s="18"/>
      <c r="E26" s="42"/>
      <c r="F26" s="42"/>
      <c r="G26" s="42"/>
      <c r="H26" s="42"/>
      <c r="I26" s="42"/>
      <c r="J26" s="42"/>
      <c r="K26" s="42"/>
      <c r="L26" s="42"/>
    </row>
    <row r="27" spans="1:17" s="4" customFormat="1" ht="10.050000000000001" customHeight="1" x14ac:dyDescent="0.3">
      <c r="A27" s="26"/>
      <c r="B27" s="26"/>
      <c r="C27" s="27"/>
      <c r="D27" s="27"/>
      <c r="E27" s="27"/>
      <c r="F27" s="27"/>
      <c r="G27" s="27"/>
      <c r="H27" s="27"/>
      <c r="I27" s="27"/>
      <c r="J27" s="27"/>
      <c r="K27" s="27"/>
      <c r="L27" s="27"/>
    </row>
    <row r="28" spans="1:17" ht="18" x14ac:dyDescent="0.35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O28" s="12"/>
      <c r="Q28" s="13"/>
    </row>
    <row r="29" spans="1:17" x14ac:dyDescent="0.3">
      <c r="A29" s="63"/>
      <c r="B29" s="63"/>
      <c r="C29" s="63"/>
      <c r="D29" s="68">
        <v>44348</v>
      </c>
      <c r="E29" s="68"/>
      <c r="F29" s="68"/>
      <c r="G29" s="57" t="s">
        <v>8</v>
      </c>
      <c r="H29" s="57"/>
      <c r="I29" s="57"/>
      <c r="J29" s="57"/>
      <c r="K29" s="57"/>
      <c r="L29" s="24">
        <f>IF(F24&lt;C14,F24,IF(F24&gt;C14,C14,IF(F24&lt;J14,F24,IF(F24&gt;J14,J14,IF(F24&lt;E18,F24,IF(F24&gt;E18,E18))))))</f>
        <v>8333.33</v>
      </c>
      <c r="N29" s="46"/>
      <c r="O29" s="11"/>
      <c r="Q29" s="13"/>
    </row>
    <row r="30" spans="1:17" x14ac:dyDescent="0.3">
      <c r="A30" s="63"/>
      <c r="B30" s="63"/>
      <c r="C30" s="63"/>
      <c r="D30" s="68">
        <v>44348</v>
      </c>
      <c r="E30" s="68"/>
      <c r="F30" s="68"/>
      <c r="G30" s="57" t="s">
        <v>9</v>
      </c>
      <c r="H30" s="57"/>
      <c r="I30" s="57"/>
      <c r="J30" s="57"/>
      <c r="K30" s="57"/>
      <c r="L30" s="10">
        <f>ROUND(L29/30,2)</f>
        <v>277.77999999999997</v>
      </c>
      <c r="N30" s="46"/>
      <c r="Q30" s="13"/>
    </row>
    <row r="31" spans="1:17" x14ac:dyDescent="0.3">
      <c r="A31" s="63"/>
      <c r="B31" s="63"/>
      <c r="C31" s="63"/>
      <c r="D31" s="68">
        <v>44439</v>
      </c>
      <c r="E31" s="69"/>
      <c r="F31" s="69"/>
      <c r="G31" s="71"/>
      <c r="H31" s="71"/>
      <c r="I31" s="71"/>
      <c r="J31" s="71"/>
      <c r="K31" s="71"/>
      <c r="L31" s="71"/>
      <c r="N31" s="46"/>
      <c r="Q31" s="13"/>
    </row>
    <row r="32" spans="1:17" x14ac:dyDescent="0.3">
      <c r="A32" s="57"/>
      <c r="B32" s="57"/>
      <c r="C32" s="57"/>
      <c r="D32" s="70">
        <f>D31-D29</f>
        <v>91</v>
      </c>
      <c r="E32" s="70"/>
      <c r="F32" s="70"/>
      <c r="G32" s="57" t="s">
        <v>10</v>
      </c>
      <c r="H32" s="57"/>
      <c r="I32" s="57"/>
      <c r="J32" s="57"/>
      <c r="K32" s="57"/>
      <c r="L32" s="10">
        <f>D32*L30</f>
        <v>25277.979999999996</v>
      </c>
      <c r="Q32" s="11"/>
    </row>
    <row r="33" spans="1:12" ht="10.050000000000001" customHeight="1" x14ac:dyDescent="0.3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ht="31.2" customHeight="1" x14ac:dyDescent="0.3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ht="16.2" customHeight="1" x14ac:dyDescent="0.3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</row>
    <row r="36" spans="1:12" ht="8.4" customHeight="1" x14ac:dyDescent="0.3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</row>
    <row r="37" spans="1:12" x14ac:dyDescent="0.3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</row>
  </sheetData>
  <sheetProtection selectLockedCells="1"/>
  <mergeCells count="45">
    <mergeCell ref="A32:C32"/>
    <mergeCell ref="D32:F32"/>
    <mergeCell ref="G32:K32"/>
    <mergeCell ref="A34:L34"/>
    <mergeCell ref="A35:L35"/>
    <mergeCell ref="A37:L37"/>
    <mergeCell ref="A30:C30"/>
    <mergeCell ref="D30:F30"/>
    <mergeCell ref="G30:K30"/>
    <mergeCell ref="A31:C31"/>
    <mergeCell ref="D31:F31"/>
    <mergeCell ref="G31:L31"/>
    <mergeCell ref="G24:J24"/>
    <mergeCell ref="G25:J25"/>
    <mergeCell ref="A28:L28"/>
    <mergeCell ref="A29:C29"/>
    <mergeCell ref="D29:F29"/>
    <mergeCell ref="G29:K29"/>
    <mergeCell ref="B19:D19"/>
    <mergeCell ref="E19:G19"/>
    <mergeCell ref="A21:L21"/>
    <mergeCell ref="E22:H22"/>
    <mergeCell ref="I22:J22"/>
    <mergeCell ref="E23:F23"/>
    <mergeCell ref="A14:B14"/>
    <mergeCell ref="C14:E14"/>
    <mergeCell ref="A15:B15"/>
    <mergeCell ref="C15:E15"/>
    <mergeCell ref="F17:H17"/>
    <mergeCell ref="B18:D18"/>
    <mergeCell ref="E18:G18"/>
    <mergeCell ref="F8:G8"/>
    <mergeCell ref="F9:G9"/>
    <mergeCell ref="A11:L11"/>
    <mergeCell ref="A12:B12"/>
    <mergeCell ref="C12:D12"/>
    <mergeCell ref="A13:B13"/>
    <mergeCell ref="C13:E13"/>
    <mergeCell ref="J13:K13"/>
    <mergeCell ref="A2:E2"/>
    <mergeCell ref="A3:L3"/>
    <mergeCell ref="A5:D5"/>
    <mergeCell ref="F5:K5"/>
    <mergeCell ref="F6:G6"/>
    <mergeCell ref="F7:G7"/>
  </mergeCells>
  <dataValidations count="2">
    <dataValidation type="list" allowBlank="1" showInputMessage="1" showErrorMessage="1" sqref="D17" xr:uid="{6167BF23-06F7-4759-A6B2-D55972B766A1}">
      <formula1>$C$20:$E$20</formula1>
    </dataValidation>
    <dataValidation type="list" showInputMessage="1" showErrorMessage="1" sqref="I22 C12 J12" xr:uid="{B32AC08C-77C6-4D37-B8F7-0F81DA4E82EC}">
      <formula1>"Select Yes/No,Yes,No"</formula1>
    </dataValidation>
  </dataValidations>
  <pageMargins left="0.7" right="0.39" top="0.35" bottom="0.38" header="0.33" footer="0.05"/>
  <pageSetup orientation="landscape" r:id="rId1"/>
  <headerFooter>
    <oddFooter>&amp;L&amp;9&amp;K02-023Ed. 7/2021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06A26-CC3F-40B0-8CB7-F2CC6775D071}">
  <dimension ref="A1:Q37"/>
  <sheetViews>
    <sheetView topLeftCell="A7" zoomScale="145" zoomScaleNormal="145" workbookViewId="0">
      <selection activeCell="A12" sqref="A12:B12"/>
    </sheetView>
  </sheetViews>
  <sheetFormatPr defaultColWidth="8.88671875" defaultRowHeight="14.4" x14ac:dyDescent="0.3"/>
  <cols>
    <col min="1" max="1" width="15.33203125" style="3" customWidth="1"/>
    <col min="2" max="2" width="12.6640625" style="3" customWidth="1"/>
    <col min="3" max="3" width="7.44140625" style="3" customWidth="1"/>
    <col min="4" max="5" width="6.6640625" style="3" customWidth="1"/>
    <col min="6" max="6" width="13.6640625" style="3" customWidth="1"/>
    <col min="7" max="7" width="7.33203125" style="3" customWidth="1"/>
    <col min="8" max="8" width="5.88671875" style="3" customWidth="1"/>
    <col min="9" max="9" width="11.33203125" style="3" bestFit="1" customWidth="1"/>
    <col min="10" max="10" width="10.77734375" style="3" bestFit="1" customWidth="1"/>
    <col min="11" max="11" width="10.6640625" style="3" customWidth="1"/>
    <col min="12" max="12" width="13.5546875" style="3" customWidth="1"/>
    <col min="13" max="13" width="8.88671875" style="3"/>
    <col min="14" max="14" width="22.6640625" style="3" bestFit="1" customWidth="1"/>
    <col min="15" max="15" width="15.5546875" style="3" customWidth="1"/>
    <col min="16" max="16" width="8.88671875" style="3"/>
    <col min="17" max="17" width="10.6640625" style="3" bestFit="1" customWidth="1"/>
    <col min="18" max="16384" width="8.88671875" style="3"/>
  </cols>
  <sheetData>
    <row r="1" spans="1:13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3" ht="15.6" customHeight="1" x14ac:dyDescent="0.3">
      <c r="A2" s="72"/>
      <c r="B2" s="72"/>
      <c r="C2" s="72"/>
      <c r="D2" s="72"/>
      <c r="E2" s="72"/>
      <c r="F2" s="6"/>
      <c r="G2" s="6"/>
      <c r="H2" s="6"/>
      <c r="I2" s="6"/>
      <c r="J2" s="6"/>
      <c r="K2" s="6"/>
      <c r="L2" s="6"/>
    </row>
    <row r="3" spans="1:13" ht="19.95" customHeight="1" x14ac:dyDescent="0.4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3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3" ht="18" x14ac:dyDescent="0.35">
      <c r="A5" s="77"/>
      <c r="B5" s="77"/>
      <c r="C5" s="77"/>
      <c r="D5" s="77"/>
      <c r="E5" s="16"/>
      <c r="F5" s="77"/>
      <c r="G5" s="77"/>
      <c r="H5" s="77"/>
      <c r="I5" s="77"/>
      <c r="J5" s="77"/>
      <c r="K5" s="77"/>
      <c r="L5" s="16"/>
    </row>
    <row r="6" spans="1:13" x14ac:dyDescent="0.3">
      <c r="A6" s="5"/>
      <c r="B6" s="30"/>
      <c r="C6" s="31"/>
      <c r="D6" s="31"/>
      <c r="E6" s="31"/>
      <c r="F6" s="74"/>
      <c r="G6" s="74"/>
      <c r="H6" s="30"/>
      <c r="I6" s="31"/>
      <c r="J6" s="31"/>
      <c r="K6" s="31"/>
      <c r="L6" s="31"/>
    </row>
    <row r="7" spans="1:13" x14ac:dyDescent="0.3">
      <c r="A7" s="5"/>
      <c r="B7" s="30"/>
      <c r="C7" s="31"/>
      <c r="D7" s="31"/>
      <c r="E7" s="31"/>
      <c r="F7" s="74"/>
      <c r="G7" s="74"/>
      <c r="H7" s="30"/>
      <c r="I7" s="31"/>
      <c r="J7" s="31"/>
      <c r="K7" s="31"/>
      <c r="L7" s="31"/>
    </row>
    <row r="8" spans="1:13" x14ac:dyDescent="0.3">
      <c r="A8" s="5"/>
      <c r="B8" s="32"/>
      <c r="C8" s="31"/>
      <c r="D8" s="31"/>
      <c r="E8" s="31"/>
      <c r="F8" s="74"/>
      <c r="G8" s="74"/>
      <c r="H8" s="30"/>
      <c r="I8" s="31"/>
      <c r="J8" s="31"/>
      <c r="K8" s="31"/>
      <c r="L8" s="31"/>
    </row>
    <row r="9" spans="1:13" x14ac:dyDescent="0.3">
      <c r="A9" s="5"/>
      <c r="B9" s="30"/>
      <c r="C9" s="31"/>
      <c r="D9" s="31"/>
      <c r="E9" s="31"/>
      <c r="F9" s="74"/>
      <c r="G9" s="74"/>
      <c r="H9" s="30"/>
      <c r="I9" s="31"/>
      <c r="J9" s="31"/>
      <c r="K9" s="31"/>
      <c r="L9" s="31"/>
    </row>
    <row r="10" spans="1:13" ht="10.050000000000001" customHeight="1" x14ac:dyDescent="0.3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39"/>
    </row>
    <row r="11" spans="1:13" ht="18" x14ac:dyDescent="0.3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</row>
    <row r="12" spans="1:13" x14ac:dyDescent="0.3">
      <c r="A12" s="78" t="s">
        <v>5</v>
      </c>
      <c r="B12" s="78"/>
      <c r="C12" s="79" t="s">
        <v>3</v>
      </c>
      <c r="D12" s="79"/>
      <c r="E12" s="40"/>
      <c r="F12" s="36"/>
      <c r="G12" s="40"/>
      <c r="H12" s="36"/>
      <c r="I12" s="37" t="s">
        <v>6</v>
      </c>
      <c r="J12" s="34" t="s">
        <v>3</v>
      </c>
      <c r="K12" s="33" t="str">
        <f>IF(J12="yes","A:","")</f>
        <v>A:</v>
      </c>
      <c r="L12" s="41">
        <v>500000</v>
      </c>
    </row>
    <row r="13" spans="1:13" x14ac:dyDescent="0.3">
      <c r="A13" s="59" t="str">
        <f>IF(C12="yes"," D:","")</f>
        <v xml:space="preserve"> D:</v>
      </c>
      <c r="B13" s="59"/>
      <c r="C13" s="65">
        <v>100000</v>
      </c>
      <c r="D13" s="65"/>
      <c r="E13" s="65"/>
      <c r="F13" s="33"/>
      <c r="G13" s="21"/>
      <c r="H13" s="33"/>
      <c r="I13" s="37" t="str">
        <f>IF(J12="yes",":","")</f>
        <v>:</v>
      </c>
      <c r="J13" s="60">
        <f>IF(J12="yes",(0.1*L12),IF(J12="no","",""))</f>
        <v>50000</v>
      </c>
      <c r="K13" s="60"/>
      <c r="L13" s="21"/>
    </row>
    <row r="14" spans="1:13" x14ac:dyDescent="0.3">
      <c r="A14" s="59" t="str">
        <f>IF(C12="yes","D:","")</f>
        <v>D:</v>
      </c>
      <c r="B14" s="59"/>
      <c r="C14" s="60">
        <f>IF(C12="yes",ROUND(C13/12,2),IF(C12="no","",""))</f>
        <v>8333.33</v>
      </c>
      <c r="D14" s="60"/>
      <c r="E14" s="60"/>
      <c r="F14" s="33"/>
      <c r="G14" s="38"/>
      <c r="H14" s="33"/>
      <c r="I14" s="37" t="str">
        <f>IF(J12="yes","Month:","")</f>
        <v>Month:</v>
      </c>
      <c r="J14" s="35">
        <f>IF(J12="yes",ROUND(J13/12,2),IF(J12="no","",""))</f>
        <v>4166.67</v>
      </c>
      <c r="K14" s="21"/>
      <c r="L14" s="21"/>
    </row>
    <row r="15" spans="1:13" x14ac:dyDescent="0.3">
      <c r="A15" s="59" t="str">
        <f>IF(C12="yes","D:","")</f>
        <v>D:</v>
      </c>
      <c r="B15" s="59"/>
      <c r="C15" s="60">
        <f>IF(C12="yes",ROUND(C14/30,2),IF(C12="no","",""))</f>
        <v>277.77999999999997</v>
      </c>
      <c r="D15" s="60"/>
      <c r="E15" s="60"/>
      <c r="F15" s="33"/>
      <c r="G15" s="38"/>
      <c r="H15" s="33"/>
      <c r="I15" s="37" t="str">
        <f>IF(J12="yes","Day:","")</f>
        <v>Day:</v>
      </c>
      <c r="J15" s="35">
        <f>IF(J12="yes",ROUND(J14/30,2),IF(J12="no","",""))</f>
        <v>138.88999999999999</v>
      </c>
      <c r="K15" s="21"/>
      <c r="L15" s="21"/>
    </row>
    <row r="16" spans="1:13" x14ac:dyDescent="0.3">
      <c r="A16" s="33"/>
      <c r="B16" s="33"/>
      <c r="C16" s="35"/>
      <c r="D16" s="35"/>
      <c r="E16" s="35"/>
      <c r="F16" s="33"/>
      <c r="G16" s="38"/>
      <c r="H16" s="33"/>
      <c r="I16" s="37"/>
      <c r="J16" s="35"/>
      <c r="K16" s="21"/>
      <c r="L16" s="21"/>
    </row>
    <row r="17" spans="1:17" x14ac:dyDescent="0.3">
      <c r="A17" s="33"/>
      <c r="B17" s="33"/>
      <c r="C17" s="37" t="str">
        <f>IF(C12="yes"," D and A:",IF(C13="no","",""))</f>
        <v xml:space="preserve"> D and A:</v>
      </c>
      <c r="D17" s="34" t="s">
        <v>3</v>
      </c>
      <c r="E17" s="34"/>
      <c r="F17" s="64" t="str">
        <f>IF(D17="yes","D +  A:","")</f>
        <v>D +  A:</v>
      </c>
      <c r="G17" s="64"/>
      <c r="H17" s="64"/>
      <c r="I17" s="35">
        <f>IF(D17="yes",C13+J13,IF(D17="no","",""))</f>
        <v>150000</v>
      </c>
      <c r="J17" s="35"/>
      <c r="K17" s="21"/>
      <c r="L17" s="21"/>
    </row>
    <row r="18" spans="1:17" x14ac:dyDescent="0.3">
      <c r="A18" s="33"/>
      <c r="B18" s="59" t="str">
        <f>IF(D17="yes","Month:","")</f>
        <v>Month:</v>
      </c>
      <c r="C18" s="59"/>
      <c r="D18" s="59"/>
      <c r="E18" s="60">
        <f>IF(D17="yes",ROUND(I17/12,2),IF(D17="no","",""))</f>
        <v>12500</v>
      </c>
      <c r="F18" s="60"/>
      <c r="G18" s="60"/>
      <c r="H18" s="33"/>
      <c r="I18" s="37"/>
      <c r="J18" s="35"/>
      <c r="K18" s="21"/>
      <c r="L18" s="21"/>
    </row>
    <row r="19" spans="1:17" x14ac:dyDescent="0.3">
      <c r="A19" s="33"/>
      <c r="B19" s="59" t="str">
        <f>IF(D17="yes","Day:","")</f>
        <v>Day:</v>
      </c>
      <c r="C19" s="59"/>
      <c r="D19" s="59"/>
      <c r="E19" s="60">
        <f>IF(D17="yes",ROUND(E18/30,2),IF(D17="no","",""))</f>
        <v>416.67</v>
      </c>
      <c r="F19" s="60"/>
      <c r="G19" s="60"/>
      <c r="H19" s="33"/>
      <c r="I19" s="37"/>
      <c r="J19" s="35"/>
      <c r="K19" s="21"/>
      <c r="L19" s="21"/>
    </row>
    <row r="20" spans="1:17" ht="10.050000000000001" customHeight="1" x14ac:dyDescent="0.3">
      <c r="A20" s="25"/>
      <c r="B20" s="25"/>
      <c r="C20" s="45"/>
      <c r="D20" s="45" t="s">
        <v>3</v>
      </c>
      <c r="E20" s="45" t="s">
        <v>4</v>
      </c>
      <c r="F20" s="25"/>
      <c r="G20" s="25"/>
      <c r="H20" s="25"/>
      <c r="I20" s="25"/>
      <c r="J20" s="25"/>
      <c r="K20" s="25"/>
      <c r="L20" s="25"/>
    </row>
    <row r="21" spans="1:17" ht="18" x14ac:dyDescent="0.35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</row>
    <row r="22" spans="1:17" x14ac:dyDescent="0.3">
      <c r="A22" s="29"/>
      <c r="B22" s="1">
        <v>2500</v>
      </c>
      <c r="C22" s="9"/>
      <c r="D22" s="9"/>
      <c r="E22" s="61" t="s">
        <v>7</v>
      </c>
      <c r="F22" s="61"/>
      <c r="G22" s="61"/>
      <c r="H22" s="61"/>
      <c r="I22" s="75" t="s">
        <v>3</v>
      </c>
      <c r="J22" s="75"/>
      <c r="K22" s="9"/>
      <c r="L22" s="9"/>
    </row>
    <row r="23" spans="1:17" x14ac:dyDescent="0.3">
      <c r="A23" s="29"/>
      <c r="B23" s="2">
        <f>ROUND(B22/30,2)</f>
        <v>83.33</v>
      </c>
      <c r="C23" s="19"/>
      <c r="D23" s="19"/>
      <c r="E23" s="62"/>
      <c r="F23" s="62"/>
      <c r="G23" s="14"/>
      <c r="H23" s="20"/>
      <c r="I23" s="20"/>
      <c r="J23" s="9"/>
      <c r="K23" s="9"/>
      <c r="L23" s="9"/>
    </row>
    <row r="24" spans="1:17" x14ac:dyDescent="0.3">
      <c r="A24" s="7" t="str">
        <f>IF(I22="yes","Month:",IF(I22="no","",""))</f>
        <v>Month:</v>
      </c>
      <c r="B24" s="17">
        <v>500</v>
      </c>
      <c r="C24" s="22"/>
      <c r="D24" s="9"/>
      <c r="E24" s="15" t="s">
        <v>2</v>
      </c>
      <c r="F24" s="8">
        <f>IF(I22="yes",B22+B24,IF(I22="no",B22,IF(I22="select yes/no","")))</f>
        <v>3000</v>
      </c>
      <c r="G24" s="58" t="str">
        <f>IF(I22="yes","(furniture)","")</f>
        <v>(furniture)</v>
      </c>
      <c r="H24" s="58"/>
      <c r="I24" s="58"/>
      <c r="J24" s="58"/>
      <c r="K24" s="2"/>
      <c r="L24" s="9"/>
    </row>
    <row r="25" spans="1:17" x14ac:dyDescent="0.3">
      <c r="A25" s="7" t="str">
        <f>IF(I22="yes","Day:",IF(I22="no","",""))</f>
        <v>Day:</v>
      </c>
      <c r="B25" s="2">
        <f>IF(I22="yes",ROUND(B24/30,2),IF(I22="no","",""))</f>
        <v>16.670000000000002</v>
      </c>
      <c r="C25" s="23"/>
      <c r="D25" s="9"/>
      <c r="E25" s="15" t="s">
        <v>1</v>
      </c>
      <c r="F25" s="8">
        <f>IF(I22="yes",B23+B25,IF(I22="no",B23,IF(I22="select yes/no","")))</f>
        <v>100</v>
      </c>
      <c r="G25" s="58" t="str">
        <f>IF(I22="yes","(furniture)","")</f>
        <v>(furniture)</v>
      </c>
      <c r="H25" s="58"/>
      <c r="I25" s="58"/>
      <c r="J25" s="58"/>
      <c r="K25" s="2"/>
      <c r="L25" s="9"/>
    </row>
    <row r="26" spans="1:17" x14ac:dyDescent="0.3">
      <c r="A26" s="15" t="s">
        <v>0</v>
      </c>
      <c r="B26" s="28"/>
      <c r="C26" s="18"/>
      <c r="D26" s="18"/>
      <c r="E26" s="42"/>
      <c r="F26" s="42"/>
      <c r="G26" s="42"/>
      <c r="H26" s="42"/>
      <c r="I26" s="42"/>
      <c r="J26" s="42"/>
      <c r="K26" s="42"/>
      <c r="L26" s="42"/>
    </row>
    <row r="27" spans="1:17" s="4" customFormat="1" ht="10.050000000000001" customHeight="1" x14ac:dyDescent="0.3">
      <c r="A27" s="26"/>
      <c r="B27" s="26"/>
      <c r="C27" s="27"/>
      <c r="D27" s="27"/>
      <c r="E27" s="27"/>
      <c r="F27" s="27"/>
      <c r="G27" s="27"/>
      <c r="H27" s="27"/>
      <c r="I27" s="27"/>
      <c r="J27" s="27"/>
      <c r="K27" s="27"/>
      <c r="L27" s="27"/>
    </row>
    <row r="28" spans="1:17" ht="18" x14ac:dyDescent="0.35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O28" s="12"/>
      <c r="Q28" s="13"/>
    </row>
    <row r="29" spans="1:17" x14ac:dyDescent="0.3">
      <c r="A29" s="63"/>
      <c r="B29" s="63"/>
      <c r="C29" s="63"/>
      <c r="D29" s="68">
        <v>44348</v>
      </c>
      <c r="E29" s="68"/>
      <c r="F29" s="68"/>
      <c r="G29" s="57" t="s">
        <v>8</v>
      </c>
      <c r="H29" s="57"/>
      <c r="I29" s="57"/>
      <c r="J29" s="57"/>
      <c r="K29" s="57"/>
      <c r="L29" s="24">
        <f>IF(F24&lt;C14,F24,IF(F24&gt;C14,C14,IF(F24&lt;J14,F24,IF(F24&gt;J14,J14,IF(F24&lt;E18,F24,IF(F24&gt;E18,E18))))))</f>
        <v>3000</v>
      </c>
      <c r="N29" s="46"/>
      <c r="O29" s="11"/>
      <c r="Q29" s="13"/>
    </row>
    <row r="30" spans="1:17" x14ac:dyDescent="0.3">
      <c r="A30" s="63"/>
      <c r="B30" s="63"/>
      <c r="C30" s="63"/>
      <c r="D30" s="68">
        <v>44348</v>
      </c>
      <c r="E30" s="68"/>
      <c r="F30" s="68"/>
      <c r="G30" s="57" t="s">
        <v>9</v>
      </c>
      <c r="H30" s="57"/>
      <c r="I30" s="57"/>
      <c r="J30" s="57"/>
      <c r="K30" s="57"/>
      <c r="L30" s="10">
        <f>ROUND(L29/30,2)</f>
        <v>100</v>
      </c>
      <c r="N30" s="46"/>
      <c r="Q30" s="13"/>
    </row>
    <row r="31" spans="1:17" x14ac:dyDescent="0.3">
      <c r="A31" s="63"/>
      <c r="B31" s="63"/>
      <c r="C31" s="63"/>
      <c r="D31" s="68">
        <v>44439</v>
      </c>
      <c r="E31" s="69"/>
      <c r="F31" s="69"/>
      <c r="G31" s="71"/>
      <c r="H31" s="71"/>
      <c r="I31" s="71"/>
      <c r="J31" s="71"/>
      <c r="K31" s="71"/>
      <c r="L31" s="71"/>
      <c r="N31" s="46"/>
      <c r="Q31" s="13"/>
    </row>
    <row r="32" spans="1:17" x14ac:dyDescent="0.3">
      <c r="A32" s="57"/>
      <c r="B32" s="57"/>
      <c r="C32" s="57"/>
      <c r="D32" s="70">
        <f>D31-D29</f>
        <v>91</v>
      </c>
      <c r="E32" s="70"/>
      <c r="F32" s="70"/>
      <c r="G32" s="57" t="s">
        <v>10</v>
      </c>
      <c r="H32" s="57"/>
      <c r="I32" s="57"/>
      <c r="J32" s="57"/>
      <c r="K32" s="57"/>
      <c r="L32" s="10">
        <f>D32*L30</f>
        <v>9100</v>
      </c>
      <c r="Q32" s="11"/>
    </row>
    <row r="33" spans="1:12" ht="10.050000000000001" customHeight="1" x14ac:dyDescent="0.3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ht="31.2" customHeight="1" x14ac:dyDescent="0.3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ht="16.2" customHeight="1" x14ac:dyDescent="0.3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</row>
    <row r="36" spans="1:12" ht="8.4" customHeight="1" x14ac:dyDescent="0.3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</row>
    <row r="37" spans="1:12" x14ac:dyDescent="0.3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</row>
  </sheetData>
  <sheetProtection selectLockedCells="1"/>
  <mergeCells count="45">
    <mergeCell ref="A2:E2"/>
    <mergeCell ref="A28:L28"/>
    <mergeCell ref="F6:G6"/>
    <mergeCell ref="F7:G7"/>
    <mergeCell ref="F8:G8"/>
    <mergeCell ref="F9:G9"/>
    <mergeCell ref="I22:J22"/>
    <mergeCell ref="A3:L3"/>
    <mergeCell ref="A5:D5"/>
    <mergeCell ref="F5:K5"/>
    <mergeCell ref="A11:L11"/>
    <mergeCell ref="A21:L21"/>
    <mergeCell ref="A14:B14"/>
    <mergeCell ref="A12:B12"/>
    <mergeCell ref="A13:B13"/>
    <mergeCell ref="C12:D12"/>
    <mergeCell ref="C13:E13"/>
    <mergeCell ref="C14:E14"/>
    <mergeCell ref="J13:K13"/>
    <mergeCell ref="A35:L35"/>
    <mergeCell ref="A37:L37"/>
    <mergeCell ref="A34:L34"/>
    <mergeCell ref="B18:D18"/>
    <mergeCell ref="B19:D19"/>
    <mergeCell ref="E18:G18"/>
    <mergeCell ref="E19:G19"/>
    <mergeCell ref="D29:F29"/>
    <mergeCell ref="D30:F30"/>
    <mergeCell ref="D31:F31"/>
    <mergeCell ref="D32:F32"/>
    <mergeCell ref="G31:L31"/>
    <mergeCell ref="G29:K29"/>
    <mergeCell ref="G30:K30"/>
    <mergeCell ref="G32:K32"/>
    <mergeCell ref="G24:J24"/>
    <mergeCell ref="A15:B15"/>
    <mergeCell ref="C15:E15"/>
    <mergeCell ref="A32:C32"/>
    <mergeCell ref="E22:H22"/>
    <mergeCell ref="E23:F23"/>
    <mergeCell ref="A29:C29"/>
    <mergeCell ref="A31:C31"/>
    <mergeCell ref="A30:C30"/>
    <mergeCell ref="G25:J25"/>
    <mergeCell ref="F17:H17"/>
  </mergeCells>
  <dataValidations count="2">
    <dataValidation type="list" showInputMessage="1" showErrorMessage="1" sqref="I22 C12 J12" xr:uid="{9A1A9277-C05A-41A5-9F4B-7D15AD52339F}">
      <formula1>"Select Yes/No,Yes,No"</formula1>
    </dataValidation>
    <dataValidation type="list" allowBlank="1" showInputMessage="1" showErrorMessage="1" sqref="D17" xr:uid="{6F646020-5014-434C-90C8-9F2B357DE527}">
      <formula1>$C$20:$E$20</formula1>
    </dataValidation>
  </dataValidations>
  <pageMargins left="0.7" right="0.39" top="0.35" bottom="0.38" header="0.33" footer="0.05"/>
  <pageSetup orientation="landscape" r:id="rId1"/>
  <headerFooter>
    <oddFooter>&amp;L&amp;9&amp;K02-023Ed. 7/2021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8BEF468459DA4C8FD1E4A820D1A8A1" ma:contentTypeVersion="13" ma:contentTypeDescription="Create a new document." ma:contentTypeScope="" ma:versionID="047a5ac5af1e135d44d32ab4b1f85462">
  <xsd:schema xmlns:xsd="http://www.w3.org/2001/XMLSchema" xmlns:xs="http://www.w3.org/2001/XMLSchema" xmlns:p="http://schemas.microsoft.com/office/2006/metadata/properties" xmlns:ns3="adb9111b-ed16-4fb6-af5b-7d016cf23a70" xmlns:ns4="d15cfec5-4bda-4b50-a70d-ad3e868e388a" targetNamespace="http://schemas.microsoft.com/office/2006/metadata/properties" ma:root="true" ma:fieldsID="b85d84d3a495b4efbf9d45a72438b935" ns3:_="" ns4:_="">
    <xsd:import namespace="adb9111b-ed16-4fb6-af5b-7d016cf23a70"/>
    <xsd:import namespace="d15cfec5-4bda-4b50-a70d-ad3e868e388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b9111b-ed16-4fb6-af5b-7d016cf23a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5cfec5-4bda-4b50-a70d-ad3e868e38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D5714D-D414-4E84-AD72-A8892575F3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D78C0E-1B41-4A61-80C9-7EF7FF848724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adb9111b-ed16-4fb6-af5b-7d016cf23a70"/>
    <ds:schemaRef ds:uri="d15cfec5-4bda-4b50-a70d-ad3e868e388a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71A5C94-C959-4864-B446-CA4D506898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b9111b-ed16-4fb6-af5b-7d016cf23a70"/>
    <ds:schemaRef ds:uri="d15cfec5-4bda-4b50-a70d-ad3e868e38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 (3)</vt:lpstr>
      <vt:lpstr>Sheet1 (2)</vt:lpstr>
      <vt:lpstr>Sheet1</vt:lpstr>
      <vt:lpstr>Sheet1!Print_Area</vt:lpstr>
      <vt:lpstr>'Sheet1 (2)'!Print_Area</vt:lpstr>
      <vt:lpstr>'Sheet1 (3)'!Print_Area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 Pecoraro</dc:creator>
  <cp:lastModifiedBy>Gina Pecoraro</cp:lastModifiedBy>
  <cp:lastPrinted>2021-08-27T19:46:19Z</cp:lastPrinted>
  <dcterms:created xsi:type="dcterms:W3CDTF">2021-06-22T16:24:50Z</dcterms:created>
  <dcterms:modified xsi:type="dcterms:W3CDTF">2021-09-03T15:19:21Z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0x010100498BEF468459DA4C8FD1E4A820D1A8A1</vt:lpwstr>
  </property>
</Properties>
</file>