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13712\Documents\"/>
    </mc:Choice>
  </mc:AlternateContent>
  <xr:revisionPtr revIDLastSave="0" documentId="13_ncr:1_{9D643B2F-9F4C-4807-A085-1CC4A51A9C94}" xr6:coauthVersionLast="44" xr6:coauthVersionMax="47" xr10:uidLastSave="{00000000-0000-0000-0000-000000000000}"/>
  <bookViews>
    <workbookView xWindow="-23040" yWindow="1092" windowWidth="21600" windowHeight="11388" xr2:uid="{00000000-000D-0000-FFFF-FFFF00000000}"/>
  </bookViews>
  <sheets>
    <sheet name="Cardio Tracker" sheetId="2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2" l="1"/>
  <c r="L3" i="2"/>
  <c r="P12" i="2"/>
  <c r="O12" i="2"/>
  <c r="N12" i="2"/>
  <c r="M12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L4" i="2" l="1"/>
  <c r="P4" i="2"/>
  <c r="P8" i="2"/>
  <c r="P5" i="2"/>
  <c r="P7" i="2"/>
  <c r="P6" i="2"/>
  <c r="P9" i="2"/>
  <c r="P3" i="2"/>
  <c r="O4" i="2"/>
  <c r="O8" i="2"/>
  <c r="O5" i="2"/>
  <c r="O7" i="2"/>
  <c r="O6" i="2"/>
  <c r="O9" i="2"/>
  <c r="O3" i="2"/>
  <c r="N4" i="2"/>
  <c r="N8" i="2"/>
  <c r="N5" i="2"/>
  <c r="N7" i="2"/>
  <c r="N6" i="2"/>
  <c r="N9" i="2"/>
  <c r="N3" i="2"/>
  <c r="M4" i="2"/>
  <c r="M8" i="2"/>
  <c r="M5" i="2"/>
  <c r="M7" i="2"/>
  <c r="M6" i="2"/>
  <c r="M9" i="2"/>
  <c r="M3" i="2"/>
  <c r="L8" i="2"/>
  <c r="L5" i="2"/>
  <c r="L7" i="2"/>
  <c r="L6" i="2"/>
  <c r="L9" i="2"/>
</calcChain>
</file>

<file path=xl/sharedStrings.xml><?xml version="1.0" encoding="utf-8"?>
<sst xmlns="http://schemas.openxmlformats.org/spreadsheetml/2006/main" count="41" uniqueCount="23">
  <si>
    <t>Month</t>
  </si>
  <si>
    <t>Date</t>
  </si>
  <si>
    <t>7</t>
  </si>
  <si>
    <t>Calories</t>
  </si>
  <si>
    <t>Distance (mi)</t>
  </si>
  <si>
    <t>Category</t>
  </si>
  <si>
    <t>Duration</t>
  </si>
  <si>
    <t>Average Speed (MPH)</t>
  </si>
  <si>
    <t>Average Heart Rate</t>
  </si>
  <si>
    <t>Walking</t>
  </si>
  <si>
    <t>-</t>
  </si>
  <si>
    <t>Av. Duration</t>
  </si>
  <si>
    <t>Av. Distance</t>
  </si>
  <si>
    <t>Av. Calories</t>
  </si>
  <si>
    <t>Av. Speed</t>
  </si>
  <si>
    <t>Av. Heart Rate</t>
  </si>
  <si>
    <t>Running</t>
  </si>
  <si>
    <t>Treadmill</t>
  </si>
  <si>
    <t>Hiking</t>
  </si>
  <si>
    <t>Elliptical</t>
  </si>
  <si>
    <t>Cycling</t>
  </si>
  <si>
    <t>Exercise Bike</t>
  </si>
  <si>
    <t>=ifs((XLOOKUP(LARGE(D:D,1),D:D,B:B)),A:A,K2,C:C,K3)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</si>
</sst>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rgb="FF444444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59595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/>
    <xf numFmtId="2" fontId="0" fillId="0" borderId="0" xfId="0" applyNumberFormat="1"/>
    <xf numFmtId="0" fontId="0" fillId="2" borderId="0" xfId="0" applyFill="1"/>
    <xf numFmtId="46" fontId="0" fillId="0" borderId="0" xfId="0" applyNumberFormat="1"/>
    <xf numFmtId="164" fontId="0" fillId="0" borderId="0" xfId="0" applyNumberFormat="1"/>
    <xf numFmtId="46" fontId="0" fillId="2" borderId="0" xfId="0" applyNumberFormat="1" applyFill="1"/>
    <xf numFmtId="2" fontId="0" fillId="2" borderId="0" xfId="0" applyNumberFormat="1" applyFill="1"/>
    <xf numFmtId="1" fontId="0" fillId="2" borderId="0" xfId="0" applyNumberFormat="1" applyFill="1"/>
    <xf numFmtId="164" fontId="0" fillId="2" borderId="0" xfId="0" applyNumberFormat="1" applyFill="1"/>
    <xf numFmtId="46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46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6" fontId="2" fillId="3" borderId="1" xfId="0" applyNumberFormat="1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46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3" borderId="0" xfId="0" applyFont="1" applyFill="1" applyAlignment="1">
      <alignment horizontal="center"/>
    </xf>
    <xf numFmtId="46" fontId="2" fillId="3" borderId="0" xfId="0" applyNumberFormat="1" applyFont="1" applyFill="1" applyAlignment="1">
      <alignment horizontal="center"/>
    </xf>
    <xf numFmtId="2" fontId="2" fillId="3" borderId="0" xfId="0" applyNumberFormat="1" applyFont="1" applyFill="1" applyAlignment="1">
      <alignment horizontal="center"/>
    </xf>
    <xf numFmtId="1" fontId="2" fillId="3" borderId="0" xfId="0" applyNumberFormat="1" applyFont="1" applyFill="1" applyAlignment="1">
      <alignment horizontal="center"/>
    </xf>
    <xf numFmtId="164" fontId="2" fillId="3" borderId="0" xfId="0" applyNumberFormat="1" applyFont="1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46" fontId="2" fillId="3" borderId="2" xfId="0" applyNumberFormat="1" applyFont="1" applyFill="1" applyBorder="1" applyAlignment="1">
      <alignment horizontal="center"/>
    </xf>
    <xf numFmtId="2" fontId="2" fillId="3" borderId="2" xfId="0" applyNumberFormat="1" applyFont="1" applyFill="1" applyBorder="1" applyAlignment="1">
      <alignment horizontal="center"/>
    </xf>
    <xf numFmtId="1" fontId="2" fillId="3" borderId="2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0" fontId="0" fillId="0" borderId="0" xfId="0" applyNumberFormat="1"/>
    <xf numFmtId="0" fontId="3" fillId="0" borderId="0" xfId="0" quotePrefix="1" applyFont="1"/>
    <xf numFmtId="0" fontId="0" fillId="2" borderId="0" xfId="0" applyNumberFormat="1" applyFill="1"/>
  </cellXfs>
  <cellStyles count="1">
    <cellStyle name="Normal" xfId="0" builtinId="0"/>
  </cellStyles>
  <dxfs count="9">
    <dxf>
      <alignment horizontal="center"/>
    </dxf>
    <dxf>
      <numFmt numFmtId="0" formatCode="General"/>
      <alignment horizontal="center"/>
    </dxf>
    <dxf>
      <alignment horizontal="center"/>
    </dxf>
    <dxf>
      <alignment horizontal="center"/>
    </dxf>
    <dxf>
      <numFmt numFmtId="31" formatCode="[h]:mm:ss"/>
      <alignment horizontal="center"/>
    </dxf>
    <dxf>
      <alignment horizontal="center"/>
    </dxf>
    <dxf>
      <numFmt numFmtId="19" formatCode="m/d/yyyy"/>
      <alignment horizontal="center"/>
    </dxf>
    <dxf>
      <numFmt numFmtId="0" formatCode="General"/>
      <alignment horizontal="center"/>
    </dxf>
    <dxf>
      <alignment horizontal="general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71FA97-6621-4F5D-8CAC-7B09FCCCA35B}" name="Table4" displayName="Table4" ref="A1:H17" totalsRowShown="0" headerRowDxfId="8">
  <autoFilter ref="A1:H17" xr:uid="{9671FA97-6621-4F5D-8CAC-7B09FCCCA35B}"/>
  <tableColumns count="8">
    <tableColumn id="1" xr3:uid="{28E01E12-116A-47A4-84EC-3FBC145B0297}" name="Month" dataDxfId="7">
      <calculatedColumnFormula>MONTH(B2)</calculatedColumnFormula>
    </tableColumn>
    <tableColumn id="2" xr3:uid="{3F1BF3FF-BDC2-4C82-B533-B5076688982C}" name="Date" dataDxfId="6"/>
    <tableColumn id="11" xr3:uid="{868BDF89-DFC3-40B4-BFF3-CBDDBB1C92B5}" name="Category" dataDxfId="5"/>
    <tableColumn id="3" xr3:uid="{84472616-D58B-45C8-AC3C-11A3042F2B3F}" name="Duration" dataDxfId="4"/>
    <tableColumn id="4" xr3:uid="{01EA0E8F-21EE-45B3-A756-48324F84A202}" name="Distance (mi)" dataDxfId="3"/>
    <tableColumn id="5" xr3:uid="{97F4C960-5941-42C5-843D-D5234472C828}" name="Calories" dataDxfId="2"/>
    <tableColumn id="6" xr3:uid="{1C2D5A84-4480-479F-A5C2-5B70ECC63024}" name="Average Speed (MPH)" dataDxfId="1"/>
    <tableColumn id="7" xr3:uid="{A6448E1D-8C18-405B-955F-A50C954971E5}" name="Average Heart Rate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4BE0D-2E8A-4F55-AB78-79395460171F}">
  <sheetPr>
    <tabColor rgb="FFB4C6E7"/>
  </sheetPr>
  <dimension ref="A1:Q18"/>
  <sheetViews>
    <sheetView tabSelected="1" workbookViewId="0">
      <selection activeCell="A18" sqref="A18:A100"/>
    </sheetView>
  </sheetViews>
  <sheetFormatPr defaultRowHeight="15" x14ac:dyDescent="0.25"/>
  <cols>
    <col min="1" max="1" width="9.42578125" style="1" bestFit="1" customWidth="1"/>
    <col min="2" max="2" width="9.85546875" style="13" bestFit="1" customWidth="1"/>
    <col min="3" max="3" width="11.28515625" style="1" bestFit="1" customWidth="1"/>
    <col min="4" max="4" width="11.140625" style="11" bestFit="1" customWidth="1"/>
    <col min="5" max="5" width="15.140625" style="1" bestFit="1" customWidth="1"/>
    <col min="6" max="6" width="10.5703125" style="1" bestFit="1" customWidth="1"/>
    <col min="7" max="7" width="23.140625" style="12" bestFit="1" customWidth="1"/>
    <col min="8" max="8" width="20.7109375" style="1" bestFit="1" customWidth="1"/>
    <col min="9" max="9" width="9.140625" customWidth="1"/>
    <col min="10" max="10" width="2.85546875" customWidth="1"/>
    <col min="11" max="11" width="14.42578125" style="5" customWidth="1"/>
    <col min="12" max="12" width="14.42578125" style="3" bestFit="1" customWidth="1"/>
    <col min="13" max="13" width="14.28515625" style="2" bestFit="1" customWidth="1"/>
    <col min="14" max="14" width="13.85546875" style="6" bestFit="1" customWidth="1"/>
    <col min="15" max="15" width="12.28515625" style="6" bestFit="1" customWidth="1"/>
    <col min="16" max="16" width="16.140625" style="2" bestFit="1" customWidth="1"/>
    <col min="17" max="17" width="2.85546875" customWidth="1"/>
  </cols>
  <sheetData>
    <row r="1" spans="1:17" x14ac:dyDescent="0.25">
      <c r="A1" s="1" t="s">
        <v>0</v>
      </c>
      <c r="B1" s="13" t="s">
        <v>1</v>
      </c>
      <c r="C1" s="1" t="s">
        <v>5</v>
      </c>
      <c r="D1" s="11" t="s">
        <v>6</v>
      </c>
      <c r="E1" s="1" t="s">
        <v>4</v>
      </c>
      <c r="F1" s="1" t="s">
        <v>3</v>
      </c>
      <c r="G1" s="12" t="s">
        <v>7</v>
      </c>
      <c r="H1" s="1" t="s">
        <v>8</v>
      </c>
      <c r="J1" s="4"/>
      <c r="K1" s="7"/>
      <c r="L1" s="8"/>
      <c r="M1" s="9"/>
      <c r="N1" s="10"/>
      <c r="O1" s="10"/>
      <c r="P1" s="9"/>
      <c r="Q1" s="4"/>
    </row>
    <row r="2" spans="1:17" x14ac:dyDescent="0.25">
      <c r="A2" s="1">
        <f t="shared" ref="A2:A17" si="0">MONTH(B2)</f>
        <v>7</v>
      </c>
      <c r="B2" s="13">
        <v>44378</v>
      </c>
      <c r="C2" s="13" t="s">
        <v>9</v>
      </c>
      <c r="D2" s="11">
        <v>1.3587962962962963E-2</v>
      </c>
      <c r="E2" s="1">
        <v>0.83</v>
      </c>
      <c r="F2" s="1">
        <v>65</v>
      </c>
      <c r="G2" s="12">
        <v>3.1</v>
      </c>
      <c r="H2" s="1" t="s">
        <v>10</v>
      </c>
      <c r="J2" s="4"/>
      <c r="K2" s="15" t="s">
        <v>2</v>
      </c>
      <c r="L2" s="16" t="s">
        <v>11</v>
      </c>
      <c r="M2" s="17" t="s">
        <v>12</v>
      </c>
      <c r="N2" s="18" t="s">
        <v>13</v>
      </c>
      <c r="O2" s="19" t="s">
        <v>14</v>
      </c>
      <c r="P2" s="18" t="s">
        <v>15</v>
      </c>
      <c r="Q2" s="4"/>
    </row>
    <row r="3" spans="1:17" x14ac:dyDescent="0.25">
      <c r="A3" s="1">
        <f t="shared" si="0"/>
        <v>7</v>
      </c>
      <c r="B3" s="13">
        <v>44384</v>
      </c>
      <c r="C3" s="1" t="s">
        <v>9</v>
      </c>
      <c r="D3" s="11">
        <v>1.8078703703703704E-2</v>
      </c>
      <c r="E3" s="1">
        <v>0.83</v>
      </c>
      <c r="F3" s="1">
        <v>105</v>
      </c>
      <c r="G3" s="12">
        <v>1.9</v>
      </c>
      <c r="H3" s="1">
        <v>114</v>
      </c>
      <c r="J3" s="4"/>
      <c r="K3" s="20" t="s">
        <v>9</v>
      </c>
      <c r="L3" s="21">
        <f t="shared" ref="L3:L9" si="1">AVERAGEIFS(D:D,A:A,$K$2,C:C,K3)</f>
        <v>3.1459056712962966E-2</v>
      </c>
      <c r="M3" s="22">
        <f t="shared" ref="M3:M9" si="2">AVERAGEIFS(E:E,A:A,$K$2,C:C,K3)</f>
        <v>1.29375</v>
      </c>
      <c r="N3" s="23">
        <f t="shared" ref="N3:N9" si="3">AVERAGEIFS(F:F,A:A,$K$2,C:C,K3)</f>
        <v>425.8125</v>
      </c>
      <c r="O3" s="24">
        <f t="shared" ref="O3:O9" si="4">AVERAGEIFS(G:G,A:A,$K$2,C:C,K3)</f>
        <v>2.6749999999999998</v>
      </c>
      <c r="P3" s="23">
        <f t="shared" ref="P3:P9" si="5">AVERAGEIFS(H:H,A:A,$K$2,C:C,K3)</f>
        <v>136.92307692307693</v>
      </c>
      <c r="Q3" s="4"/>
    </row>
    <row r="4" spans="1:17" x14ac:dyDescent="0.25">
      <c r="A4" s="1">
        <f t="shared" si="0"/>
        <v>7</v>
      </c>
      <c r="B4" s="13">
        <v>44385</v>
      </c>
      <c r="C4" s="1" t="s">
        <v>9</v>
      </c>
      <c r="D4" s="11">
        <v>1.0520833333333333E-2</v>
      </c>
      <c r="E4" s="1">
        <v>0.65</v>
      </c>
      <c r="F4" s="1">
        <v>56</v>
      </c>
      <c r="G4" s="12">
        <v>3.1</v>
      </c>
      <c r="H4" s="1">
        <v>100</v>
      </c>
      <c r="J4" s="4"/>
      <c r="K4" s="25" t="s">
        <v>16</v>
      </c>
      <c r="L4" s="26" t="e">
        <f t="shared" si="1"/>
        <v>#DIV/0!</v>
      </c>
      <c r="M4" s="27" t="e">
        <f t="shared" si="2"/>
        <v>#DIV/0!</v>
      </c>
      <c r="N4" s="28" t="e">
        <f t="shared" si="3"/>
        <v>#DIV/0!</v>
      </c>
      <c r="O4" s="29" t="e">
        <f t="shared" si="4"/>
        <v>#DIV/0!</v>
      </c>
      <c r="P4" s="28" t="e">
        <f t="shared" si="5"/>
        <v>#DIV/0!</v>
      </c>
      <c r="Q4" s="4"/>
    </row>
    <row r="5" spans="1:17" x14ac:dyDescent="0.25">
      <c r="A5" s="1">
        <f t="shared" si="0"/>
        <v>7</v>
      </c>
      <c r="B5" s="13">
        <v>44385</v>
      </c>
      <c r="C5" s="1" t="s">
        <v>9</v>
      </c>
      <c r="D5" s="11">
        <v>6.9791666666666674E-3</v>
      </c>
      <c r="E5" s="1">
        <v>0.48</v>
      </c>
      <c r="F5" s="1">
        <v>32</v>
      </c>
      <c r="G5" s="12">
        <v>3.2</v>
      </c>
      <c r="H5" s="1">
        <v>90</v>
      </c>
      <c r="J5" s="4"/>
      <c r="K5" s="30" t="s">
        <v>17</v>
      </c>
      <c r="L5" s="31" t="e">
        <f t="shared" si="1"/>
        <v>#DIV/0!</v>
      </c>
      <c r="M5" s="32" t="e">
        <f t="shared" si="2"/>
        <v>#DIV/0!</v>
      </c>
      <c r="N5" s="33" t="e">
        <f t="shared" si="3"/>
        <v>#DIV/0!</v>
      </c>
      <c r="O5" s="34" t="e">
        <f t="shared" si="4"/>
        <v>#DIV/0!</v>
      </c>
      <c r="P5" s="33" t="e">
        <f t="shared" si="5"/>
        <v>#DIV/0!</v>
      </c>
      <c r="Q5" s="4"/>
    </row>
    <row r="6" spans="1:17" x14ac:dyDescent="0.25">
      <c r="A6" s="1">
        <f t="shared" si="0"/>
        <v>7</v>
      </c>
      <c r="B6" s="13">
        <v>44386</v>
      </c>
      <c r="C6" s="1" t="s">
        <v>9</v>
      </c>
      <c r="D6" s="11">
        <v>0.12491898148148149</v>
      </c>
      <c r="E6" s="1">
        <v>5.27</v>
      </c>
      <c r="F6" s="1">
        <v>854</v>
      </c>
      <c r="G6" s="12">
        <v>1.7</v>
      </c>
      <c r="H6" s="1">
        <v>117</v>
      </c>
      <c r="J6" s="4"/>
      <c r="K6" s="25" t="s">
        <v>18</v>
      </c>
      <c r="L6" s="26" t="e">
        <f t="shared" si="1"/>
        <v>#DIV/0!</v>
      </c>
      <c r="M6" s="27" t="e">
        <f t="shared" si="2"/>
        <v>#DIV/0!</v>
      </c>
      <c r="N6" s="28" t="e">
        <f t="shared" si="3"/>
        <v>#DIV/0!</v>
      </c>
      <c r="O6" s="29" t="e">
        <f t="shared" si="4"/>
        <v>#DIV/0!</v>
      </c>
      <c r="P6" s="28" t="e">
        <f t="shared" si="5"/>
        <v>#DIV/0!</v>
      </c>
      <c r="Q6" s="4"/>
    </row>
    <row r="7" spans="1:17" x14ac:dyDescent="0.25">
      <c r="A7" s="1">
        <f t="shared" si="0"/>
        <v>7</v>
      </c>
      <c r="B7" s="13">
        <v>44386</v>
      </c>
      <c r="C7" s="1" t="s">
        <v>9</v>
      </c>
      <c r="D7" s="11">
        <v>9.571759259259259E-3</v>
      </c>
      <c r="E7" s="1">
        <v>0.46</v>
      </c>
      <c r="F7" s="1">
        <v>56</v>
      </c>
      <c r="G7" s="12">
        <v>2.9</v>
      </c>
      <c r="H7" s="1">
        <v>103</v>
      </c>
      <c r="J7" s="4"/>
      <c r="K7" s="30" t="s">
        <v>19</v>
      </c>
      <c r="L7" s="31" t="e">
        <f t="shared" si="1"/>
        <v>#DIV/0!</v>
      </c>
      <c r="M7" s="32" t="e">
        <f t="shared" si="2"/>
        <v>#DIV/0!</v>
      </c>
      <c r="N7" s="33" t="e">
        <f t="shared" si="3"/>
        <v>#DIV/0!</v>
      </c>
      <c r="O7" s="34" t="e">
        <f t="shared" si="4"/>
        <v>#DIV/0!</v>
      </c>
      <c r="P7" s="33" t="e">
        <f t="shared" si="5"/>
        <v>#DIV/0!</v>
      </c>
      <c r="Q7" s="4"/>
    </row>
    <row r="8" spans="1:17" x14ac:dyDescent="0.25">
      <c r="A8" s="1">
        <f t="shared" si="0"/>
        <v>7</v>
      </c>
      <c r="B8" s="13">
        <v>44386</v>
      </c>
      <c r="C8" s="1" t="s">
        <v>9</v>
      </c>
      <c r="D8" s="11">
        <v>8.9004629629629625E-3</v>
      </c>
      <c r="E8" s="1">
        <v>0.52</v>
      </c>
      <c r="F8" s="1">
        <v>40</v>
      </c>
      <c r="G8" s="12">
        <v>2.7</v>
      </c>
      <c r="H8" s="1">
        <v>92</v>
      </c>
      <c r="J8" s="4"/>
      <c r="K8" s="25" t="s">
        <v>20</v>
      </c>
      <c r="L8" s="26" t="e">
        <f t="shared" si="1"/>
        <v>#DIV/0!</v>
      </c>
      <c r="M8" s="27" t="e">
        <f t="shared" si="2"/>
        <v>#DIV/0!</v>
      </c>
      <c r="N8" s="28" t="e">
        <f t="shared" si="3"/>
        <v>#DIV/0!</v>
      </c>
      <c r="O8" s="29" t="e">
        <f t="shared" si="4"/>
        <v>#DIV/0!</v>
      </c>
      <c r="P8" s="28" t="e">
        <f t="shared" si="5"/>
        <v>#DIV/0!</v>
      </c>
      <c r="Q8" s="4"/>
    </row>
    <row r="9" spans="1:17" x14ac:dyDescent="0.25">
      <c r="A9" s="1">
        <f t="shared" si="0"/>
        <v>7</v>
      </c>
      <c r="B9" s="13">
        <v>44393</v>
      </c>
      <c r="C9" s="1" t="s">
        <v>9</v>
      </c>
      <c r="D9" s="11">
        <v>1.9490740740740743E-2</v>
      </c>
      <c r="E9" s="1">
        <v>0.59</v>
      </c>
      <c r="F9" s="1">
        <v>83</v>
      </c>
      <c r="G9" s="12">
        <v>3.2</v>
      </c>
      <c r="H9" s="1">
        <v>91</v>
      </c>
      <c r="J9" s="4"/>
      <c r="K9" s="35" t="s">
        <v>21</v>
      </c>
      <c r="L9" s="36" t="e">
        <f t="shared" si="1"/>
        <v>#DIV/0!</v>
      </c>
      <c r="M9" s="37" t="e">
        <f t="shared" si="2"/>
        <v>#DIV/0!</v>
      </c>
      <c r="N9" s="38" t="e">
        <f t="shared" si="3"/>
        <v>#DIV/0!</v>
      </c>
      <c r="O9" s="39" t="e">
        <f t="shared" si="4"/>
        <v>#DIV/0!</v>
      </c>
      <c r="P9" s="38" t="e">
        <f t="shared" si="5"/>
        <v>#DIV/0!</v>
      </c>
      <c r="Q9" s="4"/>
    </row>
    <row r="10" spans="1:17" x14ac:dyDescent="0.25">
      <c r="A10" s="1">
        <f t="shared" si="0"/>
        <v>7</v>
      </c>
      <c r="B10" s="13">
        <v>44393</v>
      </c>
      <c r="C10" s="1" t="s">
        <v>9</v>
      </c>
      <c r="D10" s="11">
        <v>7.7777777777777767E-3</v>
      </c>
      <c r="E10" s="1">
        <v>0.52</v>
      </c>
      <c r="F10" s="1">
        <v>53</v>
      </c>
      <c r="G10" s="12">
        <v>3.2</v>
      </c>
      <c r="H10" s="1">
        <v>107</v>
      </c>
      <c r="J10" s="4"/>
      <c r="K10" s="42"/>
      <c r="L10" s="8"/>
      <c r="M10" s="9"/>
      <c r="N10" s="10"/>
      <c r="O10" s="10"/>
      <c r="P10" s="9"/>
      <c r="Q10" s="4"/>
    </row>
    <row r="11" spans="1:17" x14ac:dyDescent="0.25">
      <c r="A11" s="1">
        <f t="shared" si="0"/>
        <v>7</v>
      </c>
      <c r="B11" s="13">
        <v>44394</v>
      </c>
      <c r="C11" s="1" t="s">
        <v>9</v>
      </c>
      <c r="D11" s="11">
        <v>2.3564814814814813E-2</v>
      </c>
      <c r="E11" s="1">
        <v>1.53</v>
      </c>
      <c r="F11" s="1">
        <v>200</v>
      </c>
      <c r="G11" s="12">
        <v>2.8</v>
      </c>
      <c r="H11" s="1">
        <v>132</v>
      </c>
      <c r="K11" s="14"/>
      <c r="L11" s="41"/>
      <c r="M11" s="3"/>
      <c r="N11" s="40"/>
      <c r="O11" s="3"/>
    </row>
    <row r="12" spans="1:17" x14ac:dyDescent="0.25">
      <c r="A12" s="1">
        <f t="shared" si="0"/>
        <v>7</v>
      </c>
      <c r="B12" s="13">
        <v>44400</v>
      </c>
      <c r="C12" s="1" t="s">
        <v>9</v>
      </c>
      <c r="D12" s="11">
        <v>8.4837962962962966E-3</v>
      </c>
      <c r="E12" s="1">
        <v>0.53</v>
      </c>
      <c r="F12" s="1">
        <v>58</v>
      </c>
      <c r="G12" s="12">
        <v>2.8</v>
      </c>
      <c r="H12" s="1">
        <v>113</v>
      </c>
      <c r="L12" s="14">
        <f>_xlfn.XLOOKUP(LARGE(D:D,1),D:D,B:B)</f>
        <v>44392</v>
      </c>
      <c r="M12" s="14">
        <f>_xlfn.XLOOKUP(LARGE(E:E,1),E:E,B:B)</f>
        <v>44392</v>
      </c>
      <c r="N12" s="14">
        <f>_xlfn.XLOOKUP(LARGE(F:F,1),F:F,B:B)</f>
        <v>44392</v>
      </c>
      <c r="O12" s="14">
        <f>_xlfn.XLOOKUP(LARGE(G:G,1),G:G,B:B)</f>
        <v>44385</v>
      </c>
      <c r="P12" s="14">
        <f>_xlfn.XLOOKUP(LARGE(H:H,1),H:H,B:B)</f>
        <v>44392</v>
      </c>
    </row>
    <row r="13" spans="1:17" x14ac:dyDescent="0.25">
      <c r="A13" s="1">
        <f t="shared" si="0"/>
        <v>7</v>
      </c>
      <c r="B13" s="13">
        <v>44400</v>
      </c>
      <c r="C13" s="1" t="s">
        <v>9</v>
      </c>
      <c r="D13" s="11">
        <v>9.5370370370370366E-3</v>
      </c>
      <c r="E13" s="1">
        <v>0.46</v>
      </c>
      <c r="F13" s="1">
        <v>62</v>
      </c>
      <c r="G13" s="12">
        <v>2.7</v>
      </c>
      <c r="H13" s="1">
        <v>113</v>
      </c>
    </row>
    <row r="14" spans="1:17" x14ac:dyDescent="0.25">
      <c r="A14" s="1">
        <f t="shared" si="0"/>
        <v>7</v>
      </c>
      <c r="B14" s="13">
        <v>44401</v>
      </c>
      <c r="C14" s="1" t="s">
        <v>9</v>
      </c>
      <c r="D14" s="11">
        <v>1.2002314814814815E-2</v>
      </c>
      <c r="E14" s="1">
        <v>0.81</v>
      </c>
      <c r="F14" s="1">
        <v>55</v>
      </c>
      <c r="G14" s="12">
        <v>2.8</v>
      </c>
      <c r="H14" s="1" t="s">
        <v>10</v>
      </c>
    </row>
    <row r="15" spans="1:17" x14ac:dyDescent="0.25">
      <c r="A15" s="1">
        <f t="shared" si="0"/>
        <v>7</v>
      </c>
      <c r="B15" s="13">
        <v>44402</v>
      </c>
      <c r="C15" s="1" t="s">
        <v>9</v>
      </c>
      <c r="D15" s="11">
        <v>1.1932870370370371E-2</v>
      </c>
      <c r="E15" s="1">
        <v>0.82</v>
      </c>
      <c r="F15" s="1">
        <v>55</v>
      </c>
      <c r="G15" s="12">
        <v>2.8</v>
      </c>
      <c r="H15" s="1" t="s">
        <v>10</v>
      </c>
      <c r="L15" s="41"/>
    </row>
    <row r="16" spans="1:17" x14ac:dyDescent="0.25">
      <c r="A16" s="1">
        <f t="shared" si="0"/>
        <v>7</v>
      </c>
      <c r="B16" s="13">
        <v>44407</v>
      </c>
      <c r="C16" s="1" t="s">
        <v>9</v>
      </c>
      <c r="D16" s="11">
        <v>8.2754629629629619E-3</v>
      </c>
      <c r="E16" s="1">
        <v>0.4</v>
      </c>
      <c r="F16" s="1">
        <v>39</v>
      </c>
      <c r="G16" s="12">
        <v>2.9</v>
      </c>
      <c r="H16" s="1">
        <v>108</v>
      </c>
      <c r="L16" s="3" t="s">
        <v>22</v>
      </c>
    </row>
    <row r="17" spans="1:13" x14ac:dyDescent="0.25">
      <c r="A17" s="1">
        <f t="shared" si="0"/>
        <v>7</v>
      </c>
      <c r="B17" s="13">
        <v>44392</v>
      </c>
      <c r="C17" s="1" t="s">
        <v>9</v>
      </c>
      <c r="D17" s="11">
        <v>0.20972222222222223</v>
      </c>
      <c r="E17" s="1">
        <v>6</v>
      </c>
      <c r="F17" s="1">
        <v>5000</v>
      </c>
      <c r="G17" s="12">
        <v>1</v>
      </c>
      <c r="H17" s="1">
        <v>500</v>
      </c>
    </row>
    <row r="18" spans="1:13" x14ac:dyDescent="0.25">
      <c r="M18" s="41"/>
    </row>
  </sheetData>
  <dataValidations count="1">
    <dataValidation type="list" allowBlank="1" showInputMessage="1" showErrorMessage="1" sqref="C2:C1048576" xr:uid="{B2D02197-0833-4DA2-B617-7806EFCC04D8}">
      <formula1>"Walking, Running, Cycling, Treadmill, Elliptical, Hiking, Exercise Bike,"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Cardio Tracker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Katelyn Erath</cp:lastModifiedBy>
  <cp:revision/>
  <dcterms:created xsi:type="dcterms:W3CDTF">2021-07-28T13:15:02Z</dcterms:created>
  <dcterms:modified xsi:type="dcterms:W3CDTF">2021-07-30T19:37:52Z</dcterms:modified>
  <cp:category/>
  <cp:contentStatus/>
</cp:coreProperties>
</file>