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29"/>
  <workbookPr/>
  <mc:AlternateContent xmlns:mc="http://schemas.openxmlformats.org/markup-compatibility/2006">
    <mc:Choice Requires="x15">
      <x15ac:absPath xmlns:x15ac="http://schemas.microsoft.com/office/spreadsheetml/2010/11/ac" url="C:\Users\stephen.coff\Desktop\"/>
    </mc:Choice>
  </mc:AlternateContent>
  <bookViews>
    <workbookView xWindow="0" yWindow="0" windowWidth="28800" windowHeight="11985"/>
  </bookViews>
  <sheets>
    <sheet name="Ashmore Bld B" sheetId="3" r:id="rId1"/>
    <sheet name="Ashmore Bld C" sheetId="5" r:id="rId2"/>
    <sheet name="Daikin RXYMQ" sheetId="4" r:id="rId3"/>
  </sheet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5" i="5" l="1"/>
  <c r="J74" i="5" s="1"/>
  <c r="J75" i="5" s="1"/>
  <c r="F72" i="5"/>
  <c r="I72" i="5" s="1"/>
  <c r="F71" i="5"/>
  <c r="O71" i="5" s="1"/>
  <c r="F70" i="5"/>
  <c r="F69" i="5"/>
  <c r="P69" i="5" s="1"/>
  <c r="I68" i="5"/>
  <c r="F68" i="5"/>
  <c r="P68" i="5" s="1"/>
  <c r="F67" i="5"/>
  <c r="P67" i="5" s="1"/>
  <c r="C61" i="5"/>
  <c r="J60" i="5" s="1"/>
  <c r="J61" i="5" s="1"/>
  <c r="F58" i="5"/>
  <c r="J58" i="5" s="1"/>
  <c r="P57" i="5"/>
  <c r="J57" i="5"/>
  <c r="F57" i="5"/>
  <c r="H57" i="5" s="1"/>
  <c r="O56" i="5"/>
  <c r="N56" i="5"/>
  <c r="H56" i="5"/>
  <c r="F56" i="5"/>
  <c r="P56" i="5" s="1"/>
  <c r="F55" i="5"/>
  <c r="J54" i="5"/>
  <c r="F54" i="5"/>
  <c r="F53" i="5"/>
  <c r="P53" i="5" s="1"/>
  <c r="C47" i="5"/>
  <c r="J46" i="5" s="1"/>
  <c r="J47" i="5" s="1"/>
  <c r="F44" i="5"/>
  <c r="J44" i="5" s="1"/>
  <c r="F43" i="5"/>
  <c r="P43" i="5" s="1"/>
  <c r="P42" i="5"/>
  <c r="F42" i="5"/>
  <c r="O42" i="5" s="1"/>
  <c r="F41" i="5"/>
  <c r="F40" i="5"/>
  <c r="J40" i="5" s="1"/>
  <c r="F39" i="5"/>
  <c r="P39" i="5" s="1"/>
  <c r="C34" i="5"/>
  <c r="J33" i="5" s="1"/>
  <c r="J34" i="5" s="1"/>
  <c r="F31" i="5"/>
  <c r="P31" i="5" s="1"/>
  <c r="F30" i="5"/>
  <c r="J30" i="5" s="1"/>
  <c r="J29" i="5"/>
  <c r="F29" i="5"/>
  <c r="P29" i="5" s="1"/>
  <c r="F28" i="5"/>
  <c r="J28" i="5" s="1"/>
  <c r="O27" i="5"/>
  <c r="I27" i="5"/>
  <c r="H27" i="5"/>
  <c r="G27" i="5"/>
  <c r="F27" i="5"/>
  <c r="P27" i="5" s="1"/>
  <c r="F26" i="5"/>
  <c r="J26" i="5" s="1"/>
  <c r="C20" i="5"/>
  <c r="J19" i="5" s="1"/>
  <c r="J20" i="5" s="1"/>
  <c r="F17" i="5"/>
  <c r="F16" i="5"/>
  <c r="J16" i="5" s="1"/>
  <c r="J15" i="5"/>
  <c r="F15" i="5"/>
  <c r="P15" i="5" s="1"/>
  <c r="N14" i="5"/>
  <c r="G14" i="5"/>
  <c r="F14" i="5"/>
  <c r="P14" i="5" s="1"/>
  <c r="F13" i="5"/>
  <c r="L13" i="5" s="1"/>
  <c r="F12" i="5"/>
  <c r="L12" i="5" s="1"/>
  <c r="C75" i="3"/>
  <c r="J74" i="3" s="1"/>
  <c r="J75" i="3" s="1"/>
  <c r="F72" i="3"/>
  <c r="L72" i="3" s="1"/>
  <c r="F71" i="3"/>
  <c r="N71" i="3" s="1"/>
  <c r="F70" i="3"/>
  <c r="O70" i="3" s="1"/>
  <c r="L69" i="3"/>
  <c r="I69" i="3"/>
  <c r="G69" i="3"/>
  <c r="F69" i="3"/>
  <c r="P69" i="3" s="1"/>
  <c r="N68" i="3"/>
  <c r="H68" i="3"/>
  <c r="F68" i="3"/>
  <c r="L68" i="3" s="1"/>
  <c r="L67" i="3"/>
  <c r="I67" i="3"/>
  <c r="G67" i="3"/>
  <c r="F67" i="3"/>
  <c r="N67" i="3" s="1"/>
  <c r="C61" i="3"/>
  <c r="J60" i="3" s="1"/>
  <c r="J61" i="3" s="1"/>
  <c r="F58" i="3"/>
  <c r="P58" i="3" s="1"/>
  <c r="F57" i="3"/>
  <c r="L57" i="3" s="1"/>
  <c r="O56" i="3"/>
  <c r="H56" i="3"/>
  <c r="G56" i="3"/>
  <c r="F56" i="3"/>
  <c r="N56" i="3" s="1"/>
  <c r="F55" i="3"/>
  <c r="O55" i="3" s="1"/>
  <c r="L54" i="3"/>
  <c r="F54" i="3"/>
  <c r="P54" i="3" s="1"/>
  <c r="N53" i="3"/>
  <c r="H53" i="3"/>
  <c r="F53" i="3"/>
  <c r="L53" i="3" s="1"/>
  <c r="C47" i="3"/>
  <c r="J46" i="3" s="1"/>
  <c r="J47" i="3" s="1"/>
  <c r="F44" i="3"/>
  <c r="O44" i="3" s="1"/>
  <c r="F43" i="3"/>
  <c r="P43" i="3" s="1"/>
  <c r="F42" i="3"/>
  <c r="L42" i="3" s="1"/>
  <c r="F41" i="3"/>
  <c r="N41" i="3" s="1"/>
  <c r="F40" i="3"/>
  <c r="O40" i="3" s="1"/>
  <c r="F39" i="3"/>
  <c r="P39" i="3" s="1"/>
  <c r="C34" i="3"/>
  <c r="J33" i="3" s="1"/>
  <c r="J34" i="3" s="1"/>
  <c r="F31" i="3"/>
  <c r="L31" i="3" s="1"/>
  <c r="I30" i="3"/>
  <c r="F30" i="3"/>
  <c r="N30" i="3" s="1"/>
  <c r="F29" i="3"/>
  <c r="P29" i="3" s="1"/>
  <c r="N28" i="3"/>
  <c r="I28" i="3"/>
  <c r="G28" i="3"/>
  <c r="F28" i="3"/>
  <c r="P28" i="3" s="1"/>
  <c r="O27" i="3"/>
  <c r="I27" i="3"/>
  <c r="F27" i="3"/>
  <c r="L27" i="3" s="1"/>
  <c r="F26" i="3"/>
  <c r="N26" i="3" s="1"/>
  <c r="F16" i="3"/>
  <c r="P16" i="3" s="1"/>
  <c r="F15" i="3"/>
  <c r="P15" i="3" s="1"/>
  <c r="F12" i="3"/>
  <c r="P12" i="3" s="1"/>
  <c r="O54" i="3" l="1"/>
  <c r="G71" i="3"/>
  <c r="I26" i="3"/>
  <c r="I31" i="3"/>
  <c r="N42" i="3"/>
  <c r="G54" i="3"/>
  <c r="I56" i="3"/>
  <c r="H57" i="3"/>
  <c r="I58" i="3"/>
  <c r="O67" i="3"/>
  <c r="O69" i="3"/>
  <c r="I71" i="3"/>
  <c r="H72" i="3"/>
  <c r="O58" i="3"/>
  <c r="O71" i="3"/>
  <c r="H42" i="3"/>
  <c r="G58" i="3"/>
  <c r="O31" i="3"/>
  <c r="I54" i="3"/>
  <c r="L56" i="3"/>
  <c r="N57" i="3"/>
  <c r="L58" i="3"/>
  <c r="L71" i="3"/>
  <c r="N72" i="3"/>
  <c r="I67" i="5"/>
  <c r="J72" i="5"/>
  <c r="H12" i="5"/>
  <c r="H42" i="5"/>
  <c r="H53" i="5"/>
  <c r="J67" i="5"/>
  <c r="G69" i="5"/>
  <c r="G71" i="5"/>
  <c r="P72" i="5"/>
  <c r="H15" i="5"/>
  <c r="N27" i="5"/>
  <c r="I29" i="5"/>
  <c r="I42" i="5"/>
  <c r="G56" i="5"/>
  <c r="N69" i="5"/>
  <c r="P71" i="5"/>
  <c r="L43" i="3"/>
  <c r="J55" i="3"/>
  <c r="J70" i="3"/>
  <c r="P70" i="3"/>
  <c r="G15" i="3"/>
  <c r="O26" i="3"/>
  <c r="N27" i="3"/>
  <c r="H28" i="3"/>
  <c r="O28" i="3"/>
  <c r="O30" i="3"/>
  <c r="N31" i="3"/>
  <c r="G39" i="3"/>
  <c r="N39" i="3"/>
  <c r="I41" i="3"/>
  <c r="I42" i="3"/>
  <c r="G43" i="3"/>
  <c r="N43" i="3"/>
  <c r="I53" i="3"/>
  <c r="O53" i="3"/>
  <c r="H54" i="3"/>
  <c r="N54" i="3"/>
  <c r="G55" i="3"/>
  <c r="L55" i="3"/>
  <c r="J56" i="3"/>
  <c r="P56" i="3"/>
  <c r="I57" i="3"/>
  <c r="O57" i="3"/>
  <c r="H58" i="3"/>
  <c r="N58" i="3"/>
  <c r="J67" i="3"/>
  <c r="P67" i="3"/>
  <c r="I68" i="3"/>
  <c r="O68" i="3"/>
  <c r="H69" i="3"/>
  <c r="N69" i="3"/>
  <c r="G70" i="3"/>
  <c r="L70" i="3"/>
  <c r="J71" i="3"/>
  <c r="P71" i="3"/>
  <c r="I72" i="3"/>
  <c r="O72" i="3"/>
  <c r="L39" i="3"/>
  <c r="H39" i="3"/>
  <c r="O39" i="3"/>
  <c r="O41" i="3"/>
  <c r="H43" i="3"/>
  <c r="H55" i="3"/>
  <c r="N55" i="3"/>
  <c r="J57" i="3"/>
  <c r="P57" i="3"/>
  <c r="J68" i="3"/>
  <c r="P68" i="3"/>
  <c r="H70" i="3"/>
  <c r="N70" i="3"/>
  <c r="J72" i="3"/>
  <c r="P72" i="3"/>
  <c r="P55" i="3"/>
  <c r="O43" i="3"/>
  <c r="J53" i="3"/>
  <c r="P53" i="3"/>
  <c r="H27" i="3"/>
  <c r="L28" i="3"/>
  <c r="H31" i="3"/>
  <c r="I39" i="3"/>
  <c r="O42" i="3"/>
  <c r="I43" i="3"/>
  <c r="G53" i="3"/>
  <c r="J54" i="3"/>
  <c r="I55" i="3"/>
  <c r="G57" i="3"/>
  <c r="J58" i="3"/>
  <c r="H67" i="3"/>
  <c r="G68" i="3"/>
  <c r="J69" i="3"/>
  <c r="I70" i="3"/>
  <c r="H71" i="3"/>
  <c r="G72" i="3"/>
  <c r="N13" i="5"/>
  <c r="L39" i="5"/>
  <c r="I12" i="5"/>
  <c r="G13" i="5"/>
  <c r="O13" i="5"/>
  <c r="H14" i="5"/>
  <c r="O14" i="5"/>
  <c r="L27" i="5"/>
  <c r="G28" i="5"/>
  <c r="P28" i="5"/>
  <c r="G31" i="5"/>
  <c r="N31" i="5"/>
  <c r="G39" i="5"/>
  <c r="N39" i="5"/>
  <c r="J42" i="5"/>
  <c r="G43" i="5"/>
  <c r="N43" i="5"/>
  <c r="J53" i="5"/>
  <c r="I56" i="5"/>
  <c r="O67" i="5"/>
  <c r="J68" i="5"/>
  <c r="H69" i="5"/>
  <c r="O69" i="5"/>
  <c r="I71" i="5"/>
  <c r="N28" i="5"/>
  <c r="L31" i="5"/>
  <c r="L43" i="5"/>
  <c r="N12" i="5"/>
  <c r="H13" i="5"/>
  <c r="P13" i="5"/>
  <c r="I14" i="5"/>
  <c r="H28" i="5"/>
  <c r="H31" i="5"/>
  <c r="O31" i="5"/>
  <c r="H39" i="5"/>
  <c r="O39" i="5"/>
  <c r="H43" i="5"/>
  <c r="O43" i="5"/>
  <c r="L56" i="5"/>
  <c r="G67" i="5"/>
  <c r="I69" i="5"/>
  <c r="J71" i="5"/>
  <c r="O12" i="5"/>
  <c r="I13" i="5"/>
  <c r="L14" i="5"/>
  <c r="I31" i="5"/>
  <c r="I39" i="5"/>
  <c r="I43" i="5"/>
  <c r="L69" i="5"/>
  <c r="L17" i="5"/>
  <c r="G17" i="5"/>
  <c r="N17" i="5"/>
  <c r="N41" i="5"/>
  <c r="H41" i="5"/>
  <c r="L41" i="5"/>
  <c r="L55" i="5"/>
  <c r="G55" i="5"/>
  <c r="N55" i="5"/>
  <c r="O70" i="5"/>
  <c r="I70" i="5"/>
  <c r="L70" i="5"/>
  <c r="N16" i="5"/>
  <c r="H16" i="5"/>
  <c r="L16" i="5"/>
  <c r="H17" i="5"/>
  <c r="O17" i="5"/>
  <c r="L26" i="5"/>
  <c r="G26" i="5"/>
  <c r="N26" i="5"/>
  <c r="L30" i="5"/>
  <c r="G30" i="5"/>
  <c r="N30" i="5"/>
  <c r="O40" i="5"/>
  <c r="I40" i="5"/>
  <c r="L40" i="5"/>
  <c r="G41" i="5"/>
  <c r="O41" i="5"/>
  <c r="O44" i="5"/>
  <c r="I44" i="5"/>
  <c r="L44" i="5"/>
  <c r="N54" i="5"/>
  <c r="H54" i="5"/>
  <c r="L54" i="5"/>
  <c r="H55" i="5"/>
  <c r="O55" i="5"/>
  <c r="N58" i="5"/>
  <c r="H58" i="5"/>
  <c r="L58" i="5"/>
  <c r="G70" i="5"/>
  <c r="N70" i="5"/>
  <c r="J12" i="5"/>
  <c r="P12" i="5"/>
  <c r="O15" i="5"/>
  <c r="I15" i="5"/>
  <c r="L15" i="5"/>
  <c r="G16" i="5"/>
  <c r="O16" i="5"/>
  <c r="I17" i="5"/>
  <c r="P17" i="5"/>
  <c r="H26" i="5"/>
  <c r="O26" i="5"/>
  <c r="N29" i="5"/>
  <c r="H29" i="5"/>
  <c r="L29" i="5"/>
  <c r="H30" i="5"/>
  <c r="O30" i="5"/>
  <c r="G40" i="5"/>
  <c r="N40" i="5"/>
  <c r="I41" i="5"/>
  <c r="P41" i="5"/>
  <c r="G44" i="5"/>
  <c r="N44" i="5"/>
  <c r="O53" i="5"/>
  <c r="I53" i="5"/>
  <c r="L53" i="5"/>
  <c r="G54" i="5"/>
  <c r="O54" i="5"/>
  <c r="I55" i="5"/>
  <c r="P55" i="5"/>
  <c r="O57" i="5"/>
  <c r="I57" i="5"/>
  <c r="L57" i="5"/>
  <c r="G58" i="5"/>
  <c r="O58" i="5"/>
  <c r="L68" i="5"/>
  <c r="G68" i="5"/>
  <c r="N68" i="5"/>
  <c r="H70" i="5"/>
  <c r="P70" i="5"/>
  <c r="L72" i="5"/>
  <c r="G72" i="5"/>
  <c r="N72" i="5"/>
  <c r="G12" i="5"/>
  <c r="J13" i="5"/>
  <c r="G15" i="5"/>
  <c r="N15" i="5"/>
  <c r="I16" i="5"/>
  <c r="P16" i="5"/>
  <c r="J17" i="5"/>
  <c r="I26" i="5"/>
  <c r="P26" i="5"/>
  <c r="O28" i="5"/>
  <c r="I28" i="5"/>
  <c r="L28" i="5"/>
  <c r="G29" i="5"/>
  <c r="O29" i="5"/>
  <c r="I30" i="5"/>
  <c r="P30" i="5"/>
  <c r="H40" i="5"/>
  <c r="P40" i="5"/>
  <c r="J41" i="5"/>
  <c r="L42" i="5"/>
  <c r="G42" i="5"/>
  <c r="N42" i="5"/>
  <c r="H44" i="5"/>
  <c r="P44" i="5"/>
  <c r="G53" i="5"/>
  <c r="N53" i="5"/>
  <c r="I54" i="5"/>
  <c r="P54" i="5"/>
  <c r="J55" i="5"/>
  <c r="G57" i="5"/>
  <c r="N57" i="5"/>
  <c r="I58" i="5"/>
  <c r="P58" i="5"/>
  <c r="N67" i="5"/>
  <c r="H67" i="5"/>
  <c r="L67" i="5"/>
  <c r="H68" i="5"/>
  <c r="O68" i="5"/>
  <c r="J70" i="5"/>
  <c r="N71" i="5"/>
  <c r="H71" i="5"/>
  <c r="L71" i="5"/>
  <c r="H72" i="5"/>
  <c r="O72" i="5"/>
  <c r="J14" i="5"/>
  <c r="J27" i="5"/>
  <c r="J31" i="5"/>
  <c r="J39" i="5"/>
  <c r="J43" i="5"/>
  <c r="J56" i="5"/>
  <c r="J69" i="5"/>
  <c r="J40" i="3"/>
  <c r="P40" i="3"/>
  <c r="J44" i="3"/>
  <c r="P44" i="3"/>
  <c r="G40" i="3"/>
  <c r="L40" i="3"/>
  <c r="J41" i="3"/>
  <c r="P41" i="3"/>
  <c r="G44" i="3"/>
  <c r="L44" i="3"/>
  <c r="H40" i="3"/>
  <c r="N40" i="3"/>
  <c r="G41" i="3"/>
  <c r="L41" i="3"/>
  <c r="J42" i="3"/>
  <c r="P42" i="3"/>
  <c r="H44" i="3"/>
  <c r="N44" i="3"/>
  <c r="J39" i="3"/>
  <c r="I40" i="3"/>
  <c r="H41" i="3"/>
  <c r="G42" i="3"/>
  <c r="J43" i="3"/>
  <c r="I44" i="3"/>
  <c r="J29" i="3"/>
  <c r="J26" i="3"/>
  <c r="P26" i="3"/>
  <c r="G29" i="3"/>
  <c r="L29" i="3"/>
  <c r="J30" i="3"/>
  <c r="P30" i="3"/>
  <c r="G26" i="3"/>
  <c r="L26" i="3"/>
  <c r="J27" i="3"/>
  <c r="P27" i="3"/>
  <c r="H29" i="3"/>
  <c r="N29" i="3"/>
  <c r="G30" i="3"/>
  <c r="L30" i="3"/>
  <c r="J31" i="3"/>
  <c r="P31" i="3"/>
  <c r="H26" i="3"/>
  <c r="G27" i="3"/>
  <c r="J28" i="3"/>
  <c r="I29" i="3"/>
  <c r="O29" i="3"/>
  <c r="H30" i="3"/>
  <c r="G31" i="3"/>
  <c r="L15" i="3"/>
  <c r="H15" i="3"/>
  <c r="N15" i="3"/>
  <c r="G16" i="3"/>
  <c r="L16" i="3"/>
  <c r="I15" i="3"/>
  <c r="O15" i="3"/>
  <c r="H16" i="3"/>
  <c r="N16" i="3"/>
  <c r="J15" i="3"/>
  <c r="I16" i="3"/>
  <c r="O16" i="3"/>
  <c r="J16" i="3"/>
  <c r="G12" i="3"/>
  <c r="H12" i="3"/>
  <c r="N12" i="3"/>
  <c r="L12" i="3"/>
  <c r="I12" i="3"/>
  <c r="O12" i="3"/>
  <c r="J12" i="3"/>
  <c r="C20" i="3"/>
  <c r="J19" i="3" s="1"/>
  <c r="J20" i="3" s="1"/>
  <c r="F13" i="3" l="1"/>
  <c r="I13" i="3" l="1"/>
  <c r="H13" i="3"/>
  <c r="N13" i="3"/>
  <c r="L13" i="3"/>
  <c r="J13" i="3"/>
  <c r="P13" i="3"/>
  <c r="O13" i="3"/>
  <c r="G13" i="3"/>
  <c r="F17" i="3" l="1"/>
  <c r="F14" i="3"/>
  <c r="I14" i="3" l="1"/>
  <c r="H14" i="3"/>
  <c r="H17" i="3"/>
  <c r="I17" i="3"/>
  <c r="N14" i="3"/>
  <c r="P14" i="3"/>
  <c r="O14" i="3"/>
  <c r="L14" i="3"/>
  <c r="J14" i="3"/>
  <c r="G14" i="3"/>
  <c r="L17" i="3"/>
  <c r="O17" i="3"/>
  <c r="G17" i="3"/>
  <c r="N17" i="3"/>
  <c r="P17" i="3"/>
  <c r="J17" i="3"/>
</calcChain>
</file>

<file path=xl/sharedStrings.xml><?xml version="1.0" encoding="utf-8"?>
<sst xmlns="http://schemas.openxmlformats.org/spreadsheetml/2006/main" count="445" uniqueCount="59">
  <si>
    <t>Load (kw)</t>
  </si>
  <si>
    <t>Condenser Model</t>
  </si>
  <si>
    <t>x</t>
  </si>
  <si>
    <t>Daikin</t>
  </si>
  <si>
    <t>Manufacturer</t>
  </si>
  <si>
    <t>Model</t>
  </si>
  <si>
    <t>Width</t>
  </si>
  <si>
    <t>Depth</t>
  </si>
  <si>
    <t>Height</t>
  </si>
  <si>
    <t>Power (v)</t>
  </si>
  <si>
    <t>Amps (a)</t>
  </si>
  <si>
    <t>L/s</t>
  </si>
  <si>
    <t>Sound (db)</t>
  </si>
  <si>
    <t>Ref</t>
  </si>
  <si>
    <t>410a</t>
  </si>
  <si>
    <t>Cooling  (kw)</t>
  </si>
  <si>
    <t>Power (amps)</t>
  </si>
  <si>
    <t>MECHANICAL SELECTION &amp; TECH DATA</t>
  </si>
  <si>
    <t>Project:</t>
  </si>
  <si>
    <t>Rev:</t>
  </si>
  <si>
    <t>Date:</t>
  </si>
  <si>
    <t>Building:</t>
  </si>
  <si>
    <t>B1</t>
  </si>
  <si>
    <t>Core:</t>
  </si>
  <si>
    <t>Plant Location:</t>
  </si>
  <si>
    <t>Riser m2:</t>
  </si>
  <si>
    <t>Total Of Units:</t>
  </si>
  <si>
    <t>Riser Size (mm):</t>
  </si>
  <si>
    <t>Design Criteria</t>
  </si>
  <si>
    <t>Selection Data</t>
  </si>
  <si>
    <t>Bed Typ</t>
  </si>
  <si>
    <t># of Cond</t>
  </si>
  <si>
    <t>Area (m2)</t>
  </si>
  <si>
    <t>Watts/ m2</t>
  </si>
  <si>
    <t>Air Flow (l/s)</t>
  </si>
  <si>
    <t>Unit Size (kw)</t>
  </si>
  <si>
    <t>RXYMQ3</t>
  </si>
  <si>
    <t>RXYMQ4</t>
  </si>
  <si>
    <t>RXYMQ5</t>
  </si>
  <si>
    <t>RXYMQ6</t>
  </si>
  <si>
    <t>RXYMQ8</t>
  </si>
  <si>
    <t>RXYMQ9</t>
  </si>
  <si>
    <t>Condenser Size (WxDxH)</t>
  </si>
  <si>
    <t>Studio</t>
  </si>
  <si>
    <t>B2</t>
  </si>
  <si>
    <t>Townhouse (2bd)</t>
  </si>
  <si>
    <t>Townhouse (3bd)</t>
  </si>
  <si>
    <t>Townhouse (4bd)</t>
  </si>
  <si>
    <t>B3</t>
  </si>
  <si>
    <t>B4</t>
  </si>
  <si>
    <t>B5</t>
  </si>
  <si>
    <t>C1</t>
  </si>
  <si>
    <t>C2</t>
  </si>
  <si>
    <t>Ashmore Stage 1 - Bld B</t>
  </si>
  <si>
    <t>Ashmore Stage 1 - Bld C</t>
  </si>
  <si>
    <t>C3</t>
  </si>
  <si>
    <t>C4</t>
  </si>
  <si>
    <t>C5</t>
  </si>
  <si>
    <t>Total Number of Models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</si>
</sst>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1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4"/>
      <color theme="2" tint="-0.249977111117893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0" xfId="0" applyFont="1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8" fillId="2" borderId="0" xfId="0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5" fillId="2" borderId="0" xfId="0" applyFont="1" applyFill="1" applyBorder="1" applyProtection="1">
      <protection hidden="1"/>
    </xf>
    <xf numFmtId="0" fontId="8" fillId="2" borderId="2" xfId="0" applyFont="1" applyFill="1" applyBorder="1" applyProtection="1"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" fillId="2" borderId="2" xfId="0" applyFont="1" applyFill="1" applyBorder="1" applyProtection="1">
      <protection hidden="1"/>
    </xf>
    <xf numFmtId="0" fontId="5" fillId="2" borderId="8" xfId="0" applyFont="1" applyFill="1" applyBorder="1" applyAlignment="1" applyProtection="1">
      <alignment horizontal="center"/>
      <protection hidden="1"/>
    </xf>
    <xf numFmtId="0" fontId="5" fillId="2" borderId="7" xfId="0" applyFont="1" applyFill="1" applyBorder="1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/>
      <protection hidden="1"/>
    </xf>
    <xf numFmtId="0" fontId="10" fillId="2" borderId="8" xfId="0" applyFont="1" applyFill="1" applyBorder="1" applyAlignment="1" applyProtection="1">
      <alignment horizontal="center"/>
      <protection hidden="1"/>
    </xf>
    <xf numFmtId="0" fontId="10" fillId="2" borderId="7" xfId="0" applyFont="1" applyFill="1" applyBorder="1" applyAlignment="1" applyProtection="1">
      <alignment horizontal="center"/>
      <protection hidden="1"/>
    </xf>
    <xf numFmtId="0" fontId="10" fillId="2" borderId="15" xfId="0" applyFont="1" applyFill="1" applyBorder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4" fillId="2" borderId="12" xfId="0" applyFont="1" applyFill="1" applyBorder="1" applyAlignment="1" applyProtection="1">
      <alignment horizontal="center"/>
      <protection hidden="1"/>
    </xf>
    <xf numFmtId="0" fontId="2" fillId="2" borderId="16" xfId="0" applyFont="1" applyFill="1" applyBorder="1" applyAlignment="1" applyProtection="1">
      <alignment horizontal="center"/>
      <protection hidden="1"/>
    </xf>
    <xf numFmtId="0" fontId="11" fillId="2" borderId="12" xfId="0" applyFont="1" applyFill="1" applyBorder="1" applyAlignment="1" applyProtection="1">
      <alignment horizontal="center"/>
      <protection hidden="1"/>
    </xf>
    <xf numFmtId="0" fontId="12" fillId="2" borderId="3" xfId="0" applyFont="1" applyFill="1" applyBorder="1" applyAlignment="1" applyProtection="1">
      <alignment horizontal="center"/>
      <protection hidden="1"/>
    </xf>
    <xf numFmtId="0" fontId="11" fillId="2" borderId="3" xfId="0" applyFont="1" applyFill="1" applyBorder="1" applyAlignment="1" applyProtection="1">
      <alignment horizontal="center"/>
      <protection hidden="1"/>
    </xf>
    <xf numFmtId="0" fontId="11" fillId="2" borderId="42" xfId="0" applyFont="1" applyFill="1" applyBorder="1" applyAlignment="1" applyProtection="1">
      <alignment horizontal="center"/>
      <protection hidden="1"/>
    </xf>
    <xf numFmtId="0" fontId="11" fillId="2" borderId="6" xfId="0" applyFont="1" applyFill="1" applyBorder="1" applyAlignment="1" applyProtection="1">
      <alignment horizontal="center"/>
      <protection hidden="1"/>
    </xf>
    <xf numFmtId="0" fontId="11" fillId="2" borderId="47" xfId="0" applyFont="1" applyFill="1" applyBorder="1" applyAlignment="1" applyProtection="1">
      <alignment horizontal="center"/>
      <protection hidden="1"/>
    </xf>
    <xf numFmtId="0" fontId="11" fillId="2" borderId="46" xfId="0" applyFont="1" applyFill="1" applyBorder="1" applyAlignment="1" applyProtection="1">
      <alignment horizontal="center"/>
      <protection hidden="1"/>
    </xf>
    <xf numFmtId="0" fontId="11" fillId="2" borderId="16" xfId="0" applyFont="1" applyFill="1" applyBorder="1" applyAlignment="1" applyProtection="1">
      <alignment horizontal="center"/>
      <protection hidden="1"/>
    </xf>
    <xf numFmtId="0" fontId="4" fillId="2" borderId="14" xfId="0" applyFont="1" applyFill="1" applyBorder="1" applyAlignment="1" applyProtection="1">
      <alignment horizontal="center"/>
      <protection hidden="1"/>
    </xf>
    <xf numFmtId="0" fontId="2" fillId="2" borderId="13" xfId="0" applyFont="1" applyFill="1" applyBorder="1" applyAlignment="1" applyProtection="1">
      <alignment horizontal="center"/>
      <protection hidden="1"/>
    </xf>
    <xf numFmtId="0" fontId="11" fillId="2" borderId="14" xfId="0" applyFont="1" applyFill="1" applyBorder="1" applyAlignment="1" applyProtection="1">
      <alignment horizontal="center"/>
      <protection hidden="1"/>
    </xf>
    <xf numFmtId="0" fontId="12" fillId="2" borderId="1" xfId="0" applyFont="1" applyFill="1" applyBorder="1" applyAlignment="1" applyProtection="1">
      <alignment horizontal="center"/>
      <protection hidden="1"/>
    </xf>
    <xf numFmtId="0" fontId="11" fillId="2" borderId="1" xfId="0" applyFont="1" applyFill="1" applyBorder="1" applyAlignment="1" applyProtection="1">
      <alignment horizontal="center"/>
      <protection hidden="1"/>
    </xf>
    <xf numFmtId="0" fontId="11" fillId="2" borderId="44" xfId="0" applyFont="1" applyFill="1" applyBorder="1" applyAlignment="1" applyProtection="1">
      <alignment horizontal="center"/>
      <protection hidden="1"/>
    </xf>
    <xf numFmtId="0" fontId="11" fillId="2" borderId="45" xfId="0" applyFont="1" applyFill="1" applyBorder="1" applyAlignment="1" applyProtection="1">
      <alignment horizontal="center"/>
      <protection hidden="1"/>
    </xf>
    <xf numFmtId="0" fontId="11" fillId="2" borderId="43" xfId="0" applyFont="1" applyFill="1" applyBorder="1" applyAlignment="1" applyProtection="1">
      <alignment horizontal="center"/>
      <protection hidden="1"/>
    </xf>
    <xf numFmtId="0" fontId="11" fillId="2" borderId="13" xfId="0" applyFont="1" applyFill="1" applyBorder="1" applyAlignment="1" applyProtection="1">
      <alignment horizontal="center"/>
      <protection hidden="1"/>
    </xf>
    <xf numFmtId="0" fontId="4" fillId="2" borderId="48" xfId="0" applyFont="1" applyFill="1" applyBorder="1" applyAlignment="1" applyProtection="1">
      <alignment horizontal="center"/>
      <protection hidden="1"/>
    </xf>
    <xf numFmtId="0" fontId="2" fillId="2" borderId="50" xfId="0" applyFont="1" applyFill="1" applyBorder="1" applyAlignment="1" applyProtection="1">
      <alignment horizontal="center"/>
      <protection hidden="1"/>
    </xf>
    <xf numFmtId="0" fontId="11" fillId="2" borderId="48" xfId="0" applyFont="1" applyFill="1" applyBorder="1" applyAlignment="1" applyProtection="1">
      <alignment horizontal="center"/>
      <protection hidden="1"/>
    </xf>
    <xf numFmtId="0" fontId="12" fillId="2" borderId="49" xfId="0" applyFont="1" applyFill="1" applyBorder="1" applyAlignment="1" applyProtection="1">
      <alignment horizontal="center"/>
      <protection hidden="1"/>
    </xf>
    <xf numFmtId="0" fontId="11" fillId="2" borderId="49" xfId="0" applyFont="1" applyFill="1" applyBorder="1" applyAlignment="1" applyProtection="1">
      <alignment horizontal="center"/>
      <protection hidden="1"/>
    </xf>
    <xf numFmtId="0" fontId="11" fillId="2" borderId="51" xfId="0" applyFont="1" applyFill="1" applyBorder="1" applyAlignment="1" applyProtection="1">
      <alignment horizontal="center"/>
      <protection hidden="1"/>
    </xf>
    <xf numFmtId="0" fontId="11" fillId="2" borderId="52" xfId="0" applyFont="1" applyFill="1" applyBorder="1" applyAlignment="1" applyProtection="1">
      <alignment horizontal="center"/>
      <protection hidden="1"/>
    </xf>
    <xf numFmtId="0" fontId="11" fillId="2" borderId="53" xfId="0" applyFont="1" applyFill="1" applyBorder="1" applyAlignment="1" applyProtection="1">
      <alignment horizontal="center"/>
      <protection hidden="1"/>
    </xf>
    <xf numFmtId="0" fontId="11" fillId="2" borderId="50" xfId="0" applyFont="1" applyFill="1" applyBorder="1" applyAlignment="1" applyProtection="1">
      <alignment horizontal="center"/>
      <protection hidden="1"/>
    </xf>
    <xf numFmtId="0" fontId="4" fillId="2" borderId="8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/>
      <protection hidden="1"/>
    </xf>
    <xf numFmtId="0" fontId="11" fillId="2" borderId="8" xfId="0" applyFont="1" applyFill="1" applyBorder="1" applyAlignment="1" applyProtection="1">
      <alignment horizontal="center"/>
      <protection hidden="1"/>
    </xf>
    <xf numFmtId="0" fontId="12" fillId="2" borderId="7" xfId="0" applyFont="1" applyFill="1" applyBorder="1" applyAlignment="1" applyProtection="1">
      <alignment horizontal="center"/>
      <protection hidden="1"/>
    </xf>
    <xf numFmtId="0" fontId="11" fillId="2" borderId="7" xfId="0" applyFont="1" applyFill="1" applyBorder="1" applyAlignment="1" applyProtection="1">
      <alignment horizontal="center"/>
      <protection hidden="1"/>
    </xf>
    <xf numFmtId="0" fontId="11" fillId="2" borderId="10" xfId="0" applyFont="1" applyFill="1" applyBorder="1" applyAlignment="1" applyProtection="1">
      <alignment horizontal="center"/>
      <protection hidden="1"/>
    </xf>
    <xf numFmtId="0" fontId="11" fillId="2" borderId="9" xfId="0" applyFont="1" applyFill="1" applyBorder="1" applyAlignment="1" applyProtection="1">
      <alignment horizontal="center"/>
      <protection hidden="1"/>
    </xf>
    <xf numFmtId="0" fontId="11" fillId="2" borderId="11" xfId="0" applyFont="1" applyFill="1" applyBorder="1" applyAlignment="1" applyProtection="1">
      <alignment horizontal="center"/>
      <protection hidden="1"/>
    </xf>
    <xf numFmtId="0" fontId="11" fillId="2" borderId="15" xfId="0" applyFont="1" applyFill="1" applyBorder="1" applyAlignment="1" applyProtection="1">
      <alignment horizont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9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1" fontId="10" fillId="2" borderId="0" xfId="0" applyNumberFormat="1" applyFont="1" applyFill="1" applyBorder="1" applyAlignment="1" applyProtection="1">
      <alignment horizontal="center"/>
      <protection hidden="1"/>
    </xf>
    <xf numFmtId="0" fontId="4" fillId="0" borderId="0" xfId="0" applyFont="1" applyBorder="1" applyProtection="1">
      <protection hidden="1"/>
    </xf>
    <xf numFmtId="0" fontId="4" fillId="2" borderId="3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49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left"/>
      <protection locked="0"/>
    </xf>
    <xf numFmtId="164" fontId="5" fillId="2" borderId="0" xfId="0" applyNumberFormat="1" applyFont="1" applyFill="1" applyBorder="1" applyAlignment="1" applyProtection="1">
      <alignment horizontal="left"/>
      <protection locked="0"/>
    </xf>
    <xf numFmtId="1" fontId="10" fillId="2" borderId="0" xfId="0" applyNumberFormat="1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horizontal="left"/>
      <protection hidden="1"/>
    </xf>
    <xf numFmtId="0" fontId="1" fillId="2" borderId="18" xfId="0" applyFont="1" applyFill="1" applyBorder="1" applyAlignment="1" applyProtection="1">
      <alignment horizontal="center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horizontal="right"/>
      <protection hidden="1"/>
    </xf>
    <xf numFmtId="0" fontId="1" fillId="2" borderId="4" xfId="0" applyFont="1" applyFill="1" applyBorder="1" applyAlignment="1" applyProtection="1">
      <alignment horizontal="center"/>
      <protection hidden="1"/>
    </xf>
    <xf numFmtId="0" fontId="1" fillId="2" borderId="38" xfId="0" applyFont="1" applyFill="1" applyBorder="1" applyAlignment="1" applyProtection="1">
      <alignment horizontal="center"/>
      <protection hidden="1"/>
    </xf>
    <xf numFmtId="0" fontId="1" fillId="2" borderId="19" xfId="0" applyFont="1" applyFill="1" applyBorder="1" applyAlignment="1" applyProtection="1">
      <alignment horizontal="center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3" fillId="2" borderId="21" xfId="0" applyFont="1" applyFill="1" applyBorder="1" applyAlignment="1" applyProtection="1">
      <alignment horizontal="center"/>
      <protection hidden="1"/>
    </xf>
    <xf numFmtId="3" fontId="0" fillId="2" borderId="21" xfId="0" applyNumberFormat="1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7" fillId="2" borderId="30" xfId="0" applyFont="1" applyFill="1" applyBorder="1" applyAlignment="1" applyProtection="1">
      <alignment horizontal="center"/>
      <protection hidden="1"/>
    </xf>
    <xf numFmtId="0" fontId="0" fillId="2" borderId="30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0" fontId="0" fillId="2" borderId="23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3" fontId="0" fillId="2" borderId="5" xfId="0" applyNumberFormat="1" applyFill="1" applyBorder="1" applyAlignment="1" applyProtection="1">
      <alignment horizontal="center"/>
      <protection hidden="1"/>
    </xf>
    <xf numFmtId="0" fontId="0" fillId="2" borderId="31" xfId="0" applyFill="1" applyBorder="1" applyAlignment="1" applyProtection="1">
      <alignment horizontal="center"/>
      <protection hidden="1"/>
    </xf>
    <xf numFmtId="0" fontId="7" fillId="2" borderId="33" xfId="0" applyFont="1" applyFill="1" applyBorder="1" applyAlignment="1" applyProtection="1">
      <alignment horizontal="center"/>
      <protection hidden="1"/>
    </xf>
    <xf numFmtId="0" fontId="0" fillId="2" borderId="33" xfId="0" applyFill="1" applyBorder="1" applyAlignment="1" applyProtection="1">
      <alignment horizontal="center"/>
      <protection hidden="1"/>
    </xf>
    <xf numFmtId="0" fontId="0" fillId="2" borderId="32" xfId="0" applyFill="1" applyBorder="1" applyAlignment="1" applyProtection="1">
      <alignment horizontal="center"/>
      <protection hidden="1"/>
    </xf>
    <xf numFmtId="0" fontId="0" fillId="2" borderId="24" xfId="0" applyFill="1" applyBorder="1" applyAlignment="1" applyProtection="1">
      <alignment horizontal="center"/>
      <protection hidden="1"/>
    </xf>
    <xf numFmtId="0" fontId="0" fillId="2" borderId="25" xfId="0" applyFill="1" applyBorder="1" applyAlignment="1" applyProtection="1">
      <alignment horizontal="left"/>
      <protection hidden="1"/>
    </xf>
    <xf numFmtId="0" fontId="0" fillId="2" borderId="26" xfId="0" applyFill="1" applyBorder="1" applyAlignment="1" applyProtection="1">
      <alignment horizontal="center"/>
      <protection hidden="1"/>
    </xf>
    <xf numFmtId="0" fontId="3" fillId="2" borderId="26" xfId="0" applyFont="1" applyFill="1" applyBorder="1" applyAlignment="1" applyProtection="1">
      <alignment horizontal="center"/>
      <protection hidden="1"/>
    </xf>
    <xf numFmtId="3" fontId="0" fillId="2" borderId="26" xfId="0" applyNumberFormat="1" applyFill="1" applyBorder="1" applyAlignment="1" applyProtection="1">
      <alignment horizontal="center"/>
      <protection hidden="1"/>
    </xf>
    <xf numFmtId="0" fontId="0" fillId="2" borderId="34" xfId="0" applyFill="1" applyBorder="1" applyAlignment="1" applyProtection="1">
      <alignment horizontal="center"/>
      <protection hidden="1"/>
    </xf>
    <xf numFmtId="0" fontId="7" fillId="2" borderId="36" xfId="0" applyFont="1" applyFill="1" applyBorder="1" applyAlignment="1" applyProtection="1">
      <alignment horizontal="center"/>
      <protection hidden="1"/>
    </xf>
    <xf numFmtId="0" fontId="0" fillId="2" borderId="36" xfId="0" applyFill="1" applyBorder="1" applyAlignment="1" applyProtection="1">
      <alignment horizontal="center"/>
      <protection hidden="1"/>
    </xf>
    <xf numFmtId="0" fontId="0" fillId="2" borderId="35" xfId="0" applyFill="1" applyBorder="1" applyAlignment="1" applyProtection="1">
      <alignment horizont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8" fillId="2" borderId="56" xfId="0" applyFont="1" applyFill="1" applyBorder="1" applyAlignment="1" applyProtection="1">
      <alignment horizontal="center"/>
      <protection hidden="1"/>
    </xf>
    <xf numFmtId="0" fontId="8" fillId="2" borderId="59" xfId="0" applyFont="1" applyFill="1" applyBorder="1" applyAlignment="1" applyProtection="1">
      <alignment horizontal="center"/>
      <protection hidden="1"/>
    </xf>
    <xf numFmtId="0" fontId="8" fillId="2" borderId="61" xfId="0" applyFont="1" applyFill="1" applyBorder="1" applyAlignment="1" applyProtection="1">
      <alignment horizontal="center"/>
      <protection hidden="1"/>
    </xf>
    <xf numFmtId="0" fontId="13" fillId="2" borderId="64" xfId="0" applyFont="1" applyFill="1" applyBorder="1" applyAlignment="1" applyProtection="1">
      <alignment horizontal="left"/>
      <protection hidden="1"/>
    </xf>
    <xf numFmtId="0" fontId="13" fillId="2" borderId="43" xfId="0" applyFont="1" applyFill="1" applyBorder="1" applyAlignment="1" applyProtection="1">
      <alignment horizontal="left"/>
      <protection hidden="1"/>
    </xf>
    <xf numFmtId="0" fontId="13" fillId="2" borderId="66" xfId="0" applyFont="1" applyFill="1" applyBorder="1" applyAlignment="1" applyProtection="1">
      <alignment horizontal="left"/>
      <protection hidden="1"/>
    </xf>
    <xf numFmtId="0" fontId="14" fillId="2" borderId="54" xfId="0" applyFont="1" applyFill="1" applyBorder="1" applyAlignment="1" applyProtection="1">
      <alignment horizontal="left"/>
      <protection hidden="1"/>
    </xf>
    <xf numFmtId="0" fontId="14" fillId="2" borderId="4" xfId="0" applyFont="1" applyFill="1" applyBorder="1" applyAlignment="1" applyProtection="1">
      <alignment horizontal="left"/>
      <protection hidden="1"/>
    </xf>
    <xf numFmtId="0" fontId="14" fillId="2" borderId="55" xfId="0" applyFont="1" applyFill="1" applyBorder="1" applyAlignment="1" applyProtection="1">
      <alignment horizontal="left"/>
      <protection hidden="1"/>
    </xf>
    <xf numFmtId="0" fontId="13" fillId="2" borderId="57" xfId="0" applyFont="1" applyFill="1" applyBorder="1" applyAlignment="1" applyProtection="1">
      <alignment horizontal="left"/>
      <protection hidden="1"/>
    </xf>
    <xf numFmtId="0" fontId="13" fillId="2" borderId="60" xfId="0" applyFont="1" applyFill="1" applyBorder="1" applyAlignment="1" applyProtection="1">
      <alignment horizontal="left"/>
      <protection hidden="1"/>
    </xf>
    <xf numFmtId="0" fontId="10" fillId="2" borderId="7" xfId="0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/>
      <protection locked="0"/>
    </xf>
    <xf numFmtId="0" fontId="5" fillId="2" borderId="39" xfId="0" applyFont="1" applyFill="1" applyBorder="1" applyAlignment="1" applyProtection="1">
      <alignment horizontal="center"/>
      <protection hidden="1"/>
    </xf>
    <xf numFmtId="0" fontId="5" fillId="2" borderId="40" xfId="0" applyFont="1" applyFill="1" applyBorder="1" applyAlignment="1" applyProtection="1">
      <alignment horizontal="center"/>
      <protection hidden="1"/>
    </xf>
    <xf numFmtId="0" fontId="5" fillId="2" borderId="41" xfId="0" applyFont="1" applyFill="1" applyBorder="1" applyAlignment="1" applyProtection="1">
      <alignment horizontal="center"/>
      <protection hidden="1"/>
    </xf>
    <xf numFmtId="0" fontId="10" fillId="2" borderId="39" xfId="0" applyFont="1" applyFill="1" applyBorder="1" applyAlignment="1" applyProtection="1">
      <alignment horizontal="center"/>
      <protection hidden="1"/>
    </xf>
    <xf numFmtId="0" fontId="10" fillId="2" borderId="40" xfId="0" applyFont="1" applyFill="1" applyBorder="1" applyAlignment="1" applyProtection="1">
      <alignment horizontal="center"/>
      <protection hidden="1"/>
    </xf>
    <xf numFmtId="0" fontId="10" fillId="2" borderId="41" xfId="0" applyFont="1" applyFill="1" applyBorder="1" applyAlignment="1" applyProtection="1">
      <alignment horizontal="center"/>
      <protection hidden="1"/>
    </xf>
    <xf numFmtId="0" fontId="13" fillId="2" borderId="62" xfId="0" applyFont="1" applyFill="1" applyBorder="1" applyAlignment="1" applyProtection="1">
      <alignment horizontal="left"/>
      <protection hidden="1"/>
    </xf>
    <xf numFmtId="0" fontId="13" fillId="2" borderId="65" xfId="0" applyFont="1" applyFill="1" applyBorder="1" applyAlignment="1" applyProtection="1">
      <alignment horizontal="left"/>
      <protection hidden="1"/>
    </xf>
    <xf numFmtId="0" fontId="8" fillId="2" borderId="63" xfId="0" applyFont="1" applyFill="1" applyBorder="1" applyAlignment="1" applyProtection="1">
      <alignment horizontal="center"/>
      <protection hidden="1"/>
    </xf>
    <xf numFmtId="0" fontId="8" fillId="2" borderId="45" xfId="0" applyFont="1" applyFill="1" applyBorder="1" applyAlignment="1" applyProtection="1">
      <alignment horizontal="center"/>
      <protection hidden="1"/>
    </xf>
    <xf numFmtId="0" fontId="8" fillId="2" borderId="44" xfId="0" applyFont="1" applyFill="1" applyBorder="1" applyAlignment="1" applyProtection="1">
      <alignment horizontal="center"/>
      <protection hidden="1"/>
    </xf>
    <xf numFmtId="0" fontId="8" fillId="2" borderId="58" xfId="0" applyFont="1" applyFill="1" applyBorder="1" applyAlignment="1" applyProtection="1">
      <alignment horizontal="center"/>
      <protection hidden="1"/>
    </xf>
    <xf numFmtId="0" fontId="8" fillId="2" borderId="67" xfId="0" applyFont="1" applyFill="1" applyBorder="1" applyAlignment="1" applyProtection="1">
      <alignment horizontal="center"/>
      <protection hidden="1"/>
    </xf>
    <xf numFmtId="0" fontId="8" fillId="3" borderId="67" xfId="0" applyFont="1" applyFill="1" applyBorder="1" applyAlignment="1" applyProtection="1">
      <alignment horizontal="center"/>
      <protection hidden="1"/>
    </xf>
    <xf numFmtId="0" fontId="8" fillId="3" borderId="58" xfId="0" applyFont="1" applyFill="1" applyBorder="1" applyAlignment="1" applyProtection="1">
      <alignment horizontal="center"/>
      <protection hidden="1"/>
    </xf>
    <xf numFmtId="0" fontId="8" fillId="3" borderId="44" xfId="0" applyFont="1" applyFill="1" applyBorder="1" applyAlignment="1" applyProtection="1">
      <alignment horizontal="center"/>
      <protection hidden="1"/>
    </xf>
    <xf numFmtId="0" fontId="8" fillId="3" borderId="45" xfId="0" applyFont="1" applyFill="1" applyBorder="1" applyAlignment="1" applyProtection="1">
      <alignment horizontal="center"/>
      <protection hidden="1"/>
    </xf>
    <xf numFmtId="0" fontId="8" fillId="3" borderId="63" xfId="0" applyFont="1" applyFill="1" applyBorder="1" applyAlignment="1" applyProtection="1">
      <alignment horizontal="center"/>
      <protection hidden="1"/>
    </xf>
    <xf numFmtId="0" fontId="8" fillId="3" borderId="59" xfId="0" applyFont="1" applyFill="1" applyBorder="1" applyAlignment="1" applyProtection="1">
      <alignment horizontal="center"/>
      <protection hidden="1"/>
    </xf>
    <xf numFmtId="0" fontId="8" fillId="3" borderId="61" xfId="0" applyFont="1" applyFill="1" applyBorder="1" applyAlignment="1" applyProtection="1">
      <alignment horizontal="center"/>
      <protection hidden="1"/>
    </xf>
    <xf numFmtId="0" fontId="8" fillId="3" borderId="56" xfId="0" applyFont="1" applyFill="1" applyBorder="1" applyAlignment="1" applyProtection="1">
      <alignment horizontal="center"/>
      <protection hidden="1"/>
    </xf>
    <xf numFmtId="0" fontId="15" fillId="2" borderId="12" xfId="0" applyFont="1" applyFill="1" applyBorder="1" applyAlignment="1" applyProtection="1">
      <alignment horizontal="center"/>
      <protection hidden="1"/>
    </xf>
    <xf numFmtId="0" fontId="15" fillId="2" borderId="14" xfId="0" applyFont="1" applyFill="1" applyBorder="1" applyAlignment="1" applyProtection="1">
      <alignment horizontal="center"/>
      <protection hidden="1"/>
    </xf>
    <xf numFmtId="0" fontId="15" fillId="2" borderId="48" xfId="0" applyFont="1" applyFill="1" applyBorder="1" applyAlignment="1" applyProtection="1">
      <alignment horizontal="center"/>
      <protection hidden="1"/>
    </xf>
    <xf numFmtId="0" fontId="15" fillId="2" borderId="8" xfId="0" applyFont="1" applyFill="1" applyBorder="1" applyAlignment="1" applyProtection="1">
      <alignment horizontal="center"/>
      <protection hidden="1"/>
    </xf>
    <xf numFmtId="0" fontId="15" fillId="2" borderId="3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>
      <alignment horizontal="center"/>
      <protection locked="0"/>
    </xf>
    <xf numFmtId="0" fontId="15" fillId="2" borderId="49" xfId="0" applyFont="1" applyFill="1" applyBorder="1" applyAlignment="1" applyProtection="1">
      <alignment horizontal="center"/>
      <protection locked="0"/>
    </xf>
    <xf numFmtId="0" fontId="15" fillId="2" borderId="7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582385</xdr:colOff>
      <xdr:row>21</xdr:row>
      <xdr:rowOff>0</xdr:rowOff>
    </xdr:from>
    <xdr:to>
      <xdr:col>40</xdr:col>
      <xdr:colOff>418281</xdr:colOff>
      <xdr:row>37</xdr:row>
      <xdr:rowOff>170752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00671" y="571500"/>
          <a:ext cx="6571429" cy="377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582385</xdr:colOff>
      <xdr:row>21</xdr:row>
      <xdr:rowOff>0</xdr:rowOff>
    </xdr:from>
    <xdr:to>
      <xdr:col>40</xdr:col>
      <xdr:colOff>418281</xdr:colOff>
      <xdr:row>37</xdr:row>
      <xdr:rowOff>170752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8E232F-5827-4BAD-8EC7-FACFD922D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028173" y="4267200"/>
          <a:ext cx="6960596" cy="36092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4763</xdr:colOff>
      <xdr:row>0</xdr:row>
      <xdr:rowOff>42862</xdr:rowOff>
    </xdr:from>
    <xdr:to>
      <xdr:col>25</xdr:col>
      <xdr:colOff>64852</xdr:colOff>
      <xdr:row>29</xdr:row>
      <xdr:rowOff>178667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75C612-CA47-4E5E-9564-6066966DA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05776" y="42862"/>
          <a:ext cx="6537089" cy="5412655"/>
        </a:xfrm>
        <a:prstGeom prst="rect">
          <a:avLst/>
        </a:prstGeom>
      </xdr:spPr>
    </xdr:pic>
    <xdr:clientData/>
  </xdr:twoCellAnchor>
  <xdr:twoCellAnchor editAs="oneCell">
    <xdr:from>
      <xdr:col>25</xdr:col>
      <xdr:colOff>57150</xdr:colOff>
      <xdr:row>0</xdr:row>
      <xdr:rowOff>90488</xdr:rowOff>
    </xdr:from>
    <xdr:to>
      <xdr:col>35</xdr:col>
      <xdr:colOff>531361</xdr:colOff>
      <xdr:row>19</xdr:row>
      <xdr:rowOff>156400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C8305D4-E462-4353-BEF7-CE4D3C44A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35163" y="90488"/>
          <a:ext cx="6951211" cy="35330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3"/>
  <sheetViews>
    <sheetView tabSelected="1" topLeftCell="A50" zoomScale="91" zoomScaleNormal="67" workbookViewId="0">
      <selection activeCell="G79" sqref="G79"/>
    </sheetView>
  </sheetViews>
  <sheetFormatPr defaultRowHeight="15.75" x14ac:dyDescent="0.5"/>
  <cols>
    <col min="1" max="1" width="2.33203125" style="20" customWidth="1"/>
    <col min="2" max="2" width="17.59765625" style="20" customWidth="1"/>
    <col min="3" max="6" width="15.59765625" style="20" customWidth="1"/>
    <col min="7" max="8" width="20.59765625" style="20" customWidth="1"/>
    <col min="9" max="9" width="17.59765625" style="20" customWidth="1"/>
    <col min="10" max="10" width="8.59765625" style="20" customWidth="1"/>
    <col min="11" max="11" width="2.59765625" style="20" customWidth="1"/>
    <col min="12" max="12" width="8.59765625" style="20" customWidth="1"/>
    <col min="13" max="13" width="2.59765625" style="20" customWidth="1"/>
    <col min="14" max="14" width="8.59765625" style="20" customWidth="1"/>
    <col min="15" max="16" width="15.59765625" style="20" customWidth="1"/>
    <col min="17" max="17" width="9.06640625" style="20"/>
    <col min="18" max="18" width="16.06640625" style="20" customWidth="1"/>
    <col min="19" max="16384" width="9.06640625" style="20"/>
  </cols>
  <sheetData>
    <row r="1" spans="1:46" s="3" customFormat="1" ht="11.65" customHeight="1" x14ac:dyDescent="0.5">
      <c r="B1" s="4"/>
    </row>
    <row r="2" spans="1:46" s="6" customFormat="1" ht="16.149999999999999" customHeight="1" x14ac:dyDescent="0.65">
      <c r="A2" s="3"/>
      <c r="B2" s="120" t="s">
        <v>17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5"/>
      <c r="R2" s="5"/>
    </row>
    <row r="3" spans="1:46" s="6" customFormat="1" ht="16.149999999999999" thickBot="1" x14ac:dyDescent="0.55000000000000004">
      <c r="A3" s="3"/>
    </row>
    <row r="4" spans="1:46" s="8" customFormat="1" ht="18.399999999999999" thickBot="1" x14ac:dyDescent="0.6">
      <c r="A4" s="7"/>
      <c r="B4" s="8" t="s">
        <v>18</v>
      </c>
      <c r="C4" s="121" t="s">
        <v>53</v>
      </c>
      <c r="D4" s="121"/>
      <c r="J4" s="114" t="s">
        <v>58</v>
      </c>
      <c r="K4" s="115"/>
      <c r="L4" s="115"/>
      <c r="M4" s="115"/>
      <c r="N4" s="115"/>
      <c r="O4" s="115"/>
      <c r="P4" s="116"/>
    </row>
    <row r="5" spans="1:46" s="8" customFormat="1" ht="18" x14ac:dyDescent="0.55000000000000004">
      <c r="A5" s="7"/>
      <c r="B5" s="8" t="s">
        <v>19</v>
      </c>
      <c r="C5" s="121">
        <v>1</v>
      </c>
      <c r="D5" s="121"/>
      <c r="J5" s="117" t="s">
        <v>36</v>
      </c>
      <c r="K5" s="111"/>
      <c r="L5" s="135"/>
      <c r="M5" s="136"/>
      <c r="N5" s="136"/>
      <c r="O5" s="111" t="s">
        <v>39</v>
      </c>
      <c r="P5" s="140"/>
    </row>
    <row r="6" spans="1:46" s="7" customFormat="1" ht="18" x14ac:dyDescent="0.55000000000000004">
      <c r="B6" s="9" t="s">
        <v>20</v>
      </c>
      <c r="C6" s="71">
        <v>42949</v>
      </c>
      <c r="D6" s="10"/>
      <c r="J6" s="118" t="s">
        <v>37</v>
      </c>
      <c r="K6" s="112"/>
      <c r="L6" s="137"/>
      <c r="M6" s="138"/>
      <c r="N6" s="138"/>
      <c r="O6" s="112" t="s">
        <v>40</v>
      </c>
      <c r="P6" s="141"/>
    </row>
    <row r="7" spans="1:46" s="7" customFormat="1" ht="18.399999999999999" thickBot="1" x14ac:dyDescent="0.6">
      <c r="B7" s="9"/>
      <c r="C7" s="71"/>
      <c r="D7" s="10"/>
      <c r="F7" s="6"/>
      <c r="H7" s="6"/>
      <c r="J7" s="128" t="s">
        <v>38</v>
      </c>
      <c r="K7" s="129"/>
      <c r="L7" s="139"/>
      <c r="M7" s="139"/>
      <c r="N7" s="139"/>
      <c r="O7" s="113" t="s">
        <v>41</v>
      </c>
      <c r="P7" s="142"/>
    </row>
    <row r="8" spans="1:46" s="7" customFormat="1" ht="18" x14ac:dyDescent="0.55000000000000004">
      <c r="F8" s="6"/>
      <c r="H8" s="6"/>
    </row>
    <row r="9" spans="1:46" s="8" customFormat="1" ht="18.399999999999999" thickBot="1" x14ac:dyDescent="0.6">
      <c r="A9" s="11"/>
      <c r="B9" s="7" t="s">
        <v>21</v>
      </c>
      <c r="C9" s="70" t="s">
        <v>22</v>
      </c>
      <c r="D9" s="9" t="s">
        <v>23</v>
      </c>
      <c r="E9" s="70" t="s">
        <v>22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46" s="6" customFormat="1" ht="18.399999999999999" thickTop="1" x14ac:dyDescent="0.55000000000000004">
      <c r="A10" s="13"/>
      <c r="B10" s="122" t="s">
        <v>28</v>
      </c>
      <c r="C10" s="123"/>
      <c r="D10" s="123"/>
      <c r="E10" s="123"/>
      <c r="F10" s="124"/>
      <c r="G10" s="125" t="s">
        <v>29</v>
      </c>
      <c r="H10" s="126"/>
      <c r="I10" s="126"/>
      <c r="J10" s="126"/>
      <c r="K10" s="126"/>
      <c r="L10" s="126"/>
      <c r="M10" s="126"/>
      <c r="N10" s="126"/>
      <c r="O10" s="126"/>
      <c r="P10" s="127"/>
      <c r="Q10" s="3"/>
      <c r="R10" s="3"/>
      <c r="S10" s="3"/>
    </row>
    <row r="11" spans="1:46" ht="18.399999999999999" thickBot="1" x14ac:dyDescent="0.6">
      <c r="A11" s="13"/>
      <c r="B11" s="14" t="s">
        <v>30</v>
      </c>
      <c r="C11" s="15" t="s">
        <v>31</v>
      </c>
      <c r="D11" s="15" t="s">
        <v>32</v>
      </c>
      <c r="E11" s="15" t="s">
        <v>33</v>
      </c>
      <c r="F11" s="16" t="s">
        <v>0</v>
      </c>
      <c r="G11" s="17" t="s">
        <v>1</v>
      </c>
      <c r="H11" s="18" t="s">
        <v>35</v>
      </c>
      <c r="I11" s="18" t="s">
        <v>34</v>
      </c>
      <c r="J11" s="119" t="s">
        <v>42</v>
      </c>
      <c r="K11" s="119"/>
      <c r="L11" s="119"/>
      <c r="M11" s="119"/>
      <c r="N11" s="119"/>
      <c r="O11" s="18" t="s">
        <v>16</v>
      </c>
      <c r="P11" s="19" t="s">
        <v>12</v>
      </c>
      <c r="Q11" s="3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</row>
    <row r="12" spans="1:46" ht="16.149999999999999" thickTop="1" x14ac:dyDescent="0.5">
      <c r="A12" s="13"/>
      <c r="B12" s="21" t="s">
        <v>43</v>
      </c>
      <c r="C12" s="147">
        <v>0</v>
      </c>
      <c r="D12" s="66">
        <v>50</v>
      </c>
      <c r="E12" s="66">
        <v>150</v>
      </c>
      <c r="F12" s="22">
        <f t="shared" ref="F12:F17" si="0">(D12*E12)/1000</f>
        <v>7.5</v>
      </c>
      <c r="G12" s="143" t="str">
        <f>INDEX('Daikin RXYMQ'!B$2:B$7,MATCH($F12,'Daikin RXYMQ'!$C$2:$C$7,-1))</f>
        <v>RXYMQ3</v>
      </c>
      <c r="H12" s="24">
        <f>INDEX('Daikin RXYMQ'!C$2:C$7,MATCH($F12,'Daikin RXYMQ'!$C$2:$C$7,-1))</f>
        <v>9</v>
      </c>
      <c r="I12" s="25">
        <f>INDEX('Daikin RXYMQ'!D$2:D$7,MATCH($F12,'Daikin RXYMQ'!$C$2:$C$7,-1))</f>
        <v>1267</v>
      </c>
      <c r="J12" s="26">
        <f>INDEX('Daikin RXYMQ'!E$2:E$7,MATCH($F12,'Daikin RXYMQ'!$C$2:$C$7,-1))</f>
        <v>940</v>
      </c>
      <c r="K12" s="27" t="s">
        <v>2</v>
      </c>
      <c r="L12" s="28">
        <f>INDEX('Daikin RXYMQ'!G$2:G$7,MATCH($F12,'Daikin RXYMQ'!$C$2:$C$7,-1))</f>
        <v>320</v>
      </c>
      <c r="M12" s="27" t="s">
        <v>2</v>
      </c>
      <c r="N12" s="29">
        <f>INDEX('Daikin RXYMQ'!I$2:I$7,MATCH($F12,'Daikin RXYMQ'!$C$2:$C$7,-1))</f>
        <v>990</v>
      </c>
      <c r="O12" s="25">
        <f>INDEX('Daikin RXYMQ'!K$2:K$7,MATCH($F12,'Daikin RXYMQ'!$C$2:$C$7,-1))</f>
        <v>20</v>
      </c>
      <c r="P12" s="30">
        <f>INDEX('Daikin RXYMQ'!M$2:M$7,MATCH($F12,'Daikin RXYMQ'!$C$2:$C$7,-1))</f>
        <v>69</v>
      </c>
      <c r="Q12" s="3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</row>
    <row r="13" spans="1:46" x14ac:dyDescent="0.5">
      <c r="A13" s="13"/>
      <c r="B13" s="31">
        <v>1</v>
      </c>
      <c r="C13" s="148">
        <v>4</v>
      </c>
      <c r="D13" s="67">
        <v>70</v>
      </c>
      <c r="E13" s="67">
        <v>150</v>
      </c>
      <c r="F13" s="32">
        <f t="shared" si="0"/>
        <v>10.5</v>
      </c>
      <c r="G13" s="144" t="str">
        <f>INDEX('Daikin RXYMQ'!B$2:B$7,MATCH($F13,'Daikin RXYMQ'!$C$2:$C$7,-1))</f>
        <v>RXYMQ4</v>
      </c>
      <c r="H13" s="34">
        <f>INDEX('Daikin RXYMQ'!C$2:C$7,MATCH($F13,'Daikin RXYMQ'!$C$2:$C$7,-1))</f>
        <v>11.2</v>
      </c>
      <c r="I13" s="35">
        <f>INDEX('Daikin RXYMQ'!D$2:D$7,MATCH($F13,'Daikin RXYMQ'!$C$2:$C$7,-1))</f>
        <v>1267</v>
      </c>
      <c r="J13" s="36">
        <f>INDEX('Daikin RXYMQ'!E$2:E$7,MATCH($F13,'Daikin RXYMQ'!$C$2:$C$7,-1))</f>
        <v>940</v>
      </c>
      <c r="K13" s="37" t="s">
        <v>2</v>
      </c>
      <c r="L13" s="37">
        <f>INDEX('Daikin RXYMQ'!G$2:G$7,MATCH($F13,'Daikin RXYMQ'!$C$2:$C$7,-1))</f>
        <v>320</v>
      </c>
      <c r="M13" s="37" t="s">
        <v>2</v>
      </c>
      <c r="N13" s="38">
        <f>INDEX('Daikin RXYMQ'!I$2:I$7,MATCH($F13,'Daikin RXYMQ'!$C$2:$C$7,-1))</f>
        <v>990</v>
      </c>
      <c r="O13" s="35">
        <f>INDEX('Daikin RXYMQ'!K$2:K$7,MATCH($F13,'Daikin RXYMQ'!$C$2:$C$7,-1))</f>
        <v>20</v>
      </c>
      <c r="P13" s="39">
        <f>INDEX('Daikin RXYMQ'!M$2:M$7,MATCH($F13,'Daikin RXYMQ'!$C$2:$C$7,-1))</f>
        <v>70</v>
      </c>
      <c r="Q13" s="3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</row>
    <row r="14" spans="1:46" x14ac:dyDescent="0.5">
      <c r="A14" s="13"/>
      <c r="B14" s="31">
        <v>2</v>
      </c>
      <c r="C14" s="148">
        <v>7</v>
      </c>
      <c r="D14" s="67">
        <v>90</v>
      </c>
      <c r="E14" s="67">
        <v>150</v>
      </c>
      <c r="F14" s="32">
        <f t="shared" si="0"/>
        <v>13.5</v>
      </c>
      <c r="G14" s="144" t="str">
        <f>INDEX('Daikin RXYMQ'!B$2:B$7,MATCH($F14,'Daikin RXYMQ'!$C$2:$C$7,-1))</f>
        <v>RXYMQ5</v>
      </c>
      <c r="H14" s="34">
        <f>INDEX('Daikin RXYMQ'!C$2:C$7,MATCH($F14,'Daikin RXYMQ'!$C$2:$C$7,-1))</f>
        <v>14</v>
      </c>
      <c r="I14" s="35">
        <f>INDEX('Daikin RXYMQ'!D$2:D$7,MATCH($F14,'Daikin RXYMQ'!$C$2:$C$7,-1))</f>
        <v>1267</v>
      </c>
      <c r="J14" s="36">
        <f>INDEX('Daikin RXYMQ'!E$2:E$7,MATCH($F14,'Daikin RXYMQ'!$C$2:$C$7,-1))</f>
        <v>940</v>
      </c>
      <c r="K14" s="37" t="s">
        <v>2</v>
      </c>
      <c r="L14" s="37">
        <f>INDEX('Daikin RXYMQ'!G$2:G$7,MATCH($F14,'Daikin RXYMQ'!$C$2:$C$7,-1))</f>
        <v>320</v>
      </c>
      <c r="M14" s="37" t="s">
        <v>2</v>
      </c>
      <c r="N14" s="38">
        <f>INDEX('Daikin RXYMQ'!I$2:I$7,MATCH($F14,'Daikin RXYMQ'!$C$2:$C$7,-1))</f>
        <v>990</v>
      </c>
      <c r="O14" s="35">
        <f>INDEX('Daikin RXYMQ'!K$2:K$7,MATCH($F14,'Daikin RXYMQ'!$C$2:$C$7,-1))</f>
        <v>20</v>
      </c>
      <c r="P14" s="39">
        <f>INDEX('Daikin RXYMQ'!M$2:M$7,MATCH($F14,'Daikin RXYMQ'!$C$2:$C$7,-1))</f>
        <v>71</v>
      </c>
      <c r="Q14" s="3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</row>
    <row r="15" spans="1:46" x14ac:dyDescent="0.5">
      <c r="A15" s="13"/>
      <c r="B15" s="40">
        <v>3</v>
      </c>
      <c r="C15" s="149">
        <v>10</v>
      </c>
      <c r="D15" s="68">
        <v>90</v>
      </c>
      <c r="E15" s="68">
        <v>150</v>
      </c>
      <c r="F15" s="41">
        <f t="shared" ref="F15:F16" si="1">(D15*E15)/1000</f>
        <v>13.5</v>
      </c>
      <c r="G15" s="145" t="str">
        <f>INDEX('Daikin RXYMQ'!B$2:B$7,MATCH($F15,'Daikin RXYMQ'!$C$2:$C$7,-1))</f>
        <v>RXYMQ5</v>
      </c>
      <c r="H15" s="43">
        <f>INDEX('Daikin RXYMQ'!C$2:C$7,MATCH($F15,'Daikin RXYMQ'!$C$2:$C$7,-1))</f>
        <v>14</v>
      </c>
      <c r="I15" s="44">
        <f>INDEX('Daikin RXYMQ'!D$2:D$7,MATCH($F15,'Daikin RXYMQ'!$C$2:$C$7,-1))</f>
        <v>1267</v>
      </c>
      <c r="J15" s="45">
        <f>INDEX('Daikin RXYMQ'!E$2:E$7,MATCH($F15,'Daikin RXYMQ'!$C$2:$C$7,-1))</f>
        <v>940</v>
      </c>
      <c r="K15" s="46" t="s">
        <v>2</v>
      </c>
      <c r="L15" s="46">
        <f>INDEX('Daikin RXYMQ'!G$2:G$7,MATCH($F15,'Daikin RXYMQ'!$C$2:$C$7,-1))</f>
        <v>320</v>
      </c>
      <c r="M15" s="46" t="s">
        <v>2</v>
      </c>
      <c r="N15" s="47">
        <f>INDEX('Daikin RXYMQ'!I$2:I$7,MATCH($F15,'Daikin RXYMQ'!$C$2:$C$7,-1))</f>
        <v>990</v>
      </c>
      <c r="O15" s="44">
        <f>INDEX('Daikin RXYMQ'!K$2:K$7,MATCH($F15,'Daikin RXYMQ'!$C$2:$C$7,-1))</f>
        <v>20</v>
      </c>
      <c r="P15" s="48">
        <f>INDEX('Daikin RXYMQ'!M$2:M$7,MATCH($F15,'Daikin RXYMQ'!$C$2:$C$7,-1))</f>
        <v>71</v>
      </c>
      <c r="Q15" s="3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</row>
    <row r="16" spans="1:46" x14ac:dyDescent="0.5">
      <c r="A16" s="13"/>
      <c r="B16" s="40" t="s">
        <v>45</v>
      </c>
      <c r="C16" s="149">
        <v>0</v>
      </c>
      <c r="D16" s="68">
        <v>125</v>
      </c>
      <c r="E16" s="68">
        <v>150</v>
      </c>
      <c r="F16" s="41">
        <f t="shared" si="1"/>
        <v>18.75</v>
      </c>
      <c r="G16" s="145" t="str">
        <f>INDEX('Daikin RXYMQ'!B$2:B$7,MATCH($F16,'Daikin RXYMQ'!$C$2:$C$7,-1))</f>
        <v>RXYMQ8</v>
      </c>
      <c r="H16" s="43">
        <f>INDEX('Daikin RXYMQ'!C$2:C$7,MATCH($F16,'Daikin RXYMQ'!$C$2:$C$7,-1))</f>
        <v>22.4</v>
      </c>
      <c r="I16" s="44">
        <f>INDEX('Daikin RXYMQ'!D$2:D$7,MATCH($F16,'Daikin RXYMQ'!$C$2:$C$7,-1))</f>
        <v>2333</v>
      </c>
      <c r="J16" s="45">
        <f>INDEX('Daikin RXYMQ'!E$2:E$7,MATCH($F16,'Daikin RXYMQ'!$C$2:$C$7,-1))</f>
        <v>940</v>
      </c>
      <c r="K16" s="46" t="s">
        <v>2</v>
      </c>
      <c r="L16" s="46">
        <f>INDEX('Daikin RXYMQ'!G$2:G$7,MATCH($F16,'Daikin RXYMQ'!$C$2:$C$7,-1))</f>
        <v>320</v>
      </c>
      <c r="M16" s="46" t="s">
        <v>2</v>
      </c>
      <c r="N16" s="47">
        <f>INDEX('Daikin RXYMQ'!I$2:I$7,MATCH($F16,'Daikin RXYMQ'!$C$2:$C$7,-1))</f>
        <v>1430</v>
      </c>
      <c r="O16" s="44">
        <f>INDEX('Daikin RXYMQ'!K$2:K$7,MATCH($F16,'Daikin RXYMQ'!$C$2:$C$7,-1))</f>
        <v>30</v>
      </c>
      <c r="P16" s="48">
        <f>INDEX('Daikin RXYMQ'!M$2:M$7,MATCH($F16,'Daikin RXYMQ'!$C$2:$C$7,-1))</f>
        <v>75</v>
      </c>
      <c r="Q16" s="3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</row>
    <row r="17" spans="1:46" ht="16.149999999999999" thickBot="1" x14ac:dyDescent="0.55000000000000004">
      <c r="A17" s="13"/>
      <c r="B17" s="49" t="s">
        <v>46</v>
      </c>
      <c r="C17" s="150">
        <v>0</v>
      </c>
      <c r="D17" s="69">
        <v>125</v>
      </c>
      <c r="E17" s="69">
        <v>150</v>
      </c>
      <c r="F17" s="50">
        <f t="shared" si="0"/>
        <v>18.75</v>
      </c>
      <c r="G17" s="146" t="str">
        <f>INDEX('Daikin RXYMQ'!B$2:B$7,MATCH($F17,'Daikin RXYMQ'!$C$2:$C$7,-1))</f>
        <v>RXYMQ8</v>
      </c>
      <c r="H17" s="52">
        <f>INDEX('Daikin RXYMQ'!C$2:C$7,MATCH($F17,'Daikin RXYMQ'!$C$2:$C$7,-1))</f>
        <v>22.4</v>
      </c>
      <c r="I17" s="53">
        <f>INDEX('Daikin RXYMQ'!D$2:D$7,MATCH($F17,'Daikin RXYMQ'!$C$2:$C$7,-1))</f>
        <v>2333</v>
      </c>
      <c r="J17" s="54">
        <f>INDEX('Daikin RXYMQ'!E$2:E$7,MATCH($F17,'Daikin RXYMQ'!$C$2:$C$7,-1))</f>
        <v>940</v>
      </c>
      <c r="K17" s="55" t="s">
        <v>2</v>
      </c>
      <c r="L17" s="55">
        <f>INDEX('Daikin RXYMQ'!G$2:G$7,MATCH($F17,'Daikin RXYMQ'!$C$2:$C$7,-1))</f>
        <v>320</v>
      </c>
      <c r="M17" s="55" t="s">
        <v>2</v>
      </c>
      <c r="N17" s="56">
        <f>INDEX('Daikin RXYMQ'!I$2:I$7,MATCH($F17,'Daikin RXYMQ'!$C$2:$C$7,-1))</f>
        <v>1430</v>
      </c>
      <c r="O17" s="53">
        <f>INDEX('Daikin RXYMQ'!K$2:K$7,MATCH($F17,'Daikin RXYMQ'!$C$2:$C$7,-1))</f>
        <v>30</v>
      </c>
      <c r="P17" s="57">
        <f>INDEX('Daikin RXYMQ'!M$2:M$7,MATCH($F17,'Daikin RXYMQ'!$C$2:$C$7,-1))</f>
        <v>75</v>
      </c>
      <c r="Q17" s="3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</row>
    <row r="18" spans="1:46" ht="16.149999999999999" thickTop="1" x14ac:dyDescent="0.5">
      <c r="A18" s="13"/>
      <c r="B18" s="58"/>
      <c r="C18" s="58"/>
      <c r="D18" s="58"/>
      <c r="E18" s="58"/>
      <c r="F18" s="59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3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</row>
    <row r="19" spans="1:46" s="8" customFormat="1" ht="18" x14ac:dyDescent="0.55000000000000004">
      <c r="A19" s="7"/>
      <c r="B19" s="9" t="s">
        <v>24</v>
      </c>
      <c r="C19" s="70" t="s">
        <v>22</v>
      </c>
      <c r="D19" s="60"/>
      <c r="E19" s="60"/>
      <c r="F19" s="61"/>
      <c r="I19" s="9" t="s">
        <v>25</v>
      </c>
      <c r="J19" s="62">
        <f>(((((C20*0.1)*2)*0.1)+0.3))</f>
        <v>0.72</v>
      </c>
      <c r="K19" s="62"/>
      <c r="L19" s="62"/>
      <c r="O19" s="9"/>
      <c r="P19" s="9"/>
      <c r="Q19" s="61"/>
      <c r="R19" s="63"/>
      <c r="S19" s="7"/>
    </row>
    <row r="20" spans="1:46" s="7" customFormat="1" ht="18" x14ac:dyDescent="0.55000000000000004">
      <c r="B20" s="9" t="s">
        <v>26</v>
      </c>
      <c r="C20" s="12">
        <f>SUM(C11:C17)</f>
        <v>21</v>
      </c>
      <c r="D20" s="60"/>
      <c r="E20" s="60"/>
      <c r="F20" s="61"/>
      <c r="I20" s="9" t="s">
        <v>27</v>
      </c>
      <c r="J20" s="64">
        <f>(J19/0.6)*1000</f>
        <v>1200</v>
      </c>
      <c r="K20" s="64" t="s">
        <v>2</v>
      </c>
      <c r="L20" s="72">
        <v>600</v>
      </c>
      <c r="O20" s="9"/>
      <c r="P20" s="9"/>
      <c r="Q20" s="61"/>
      <c r="R20" s="63"/>
    </row>
    <row r="21" spans="1:46" s="7" customFormat="1" ht="18" x14ac:dyDescent="0.55000000000000004">
      <c r="B21" s="9"/>
      <c r="C21" s="12"/>
      <c r="D21" s="60"/>
      <c r="E21" s="60"/>
      <c r="F21" s="61"/>
      <c r="I21" s="9"/>
      <c r="J21" s="64"/>
      <c r="K21" s="64"/>
      <c r="L21" s="64"/>
      <c r="O21" s="9"/>
      <c r="P21" s="9"/>
      <c r="Q21" s="61"/>
      <c r="R21" s="63"/>
    </row>
    <row r="22" spans="1:46" s="65" customFormat="1" x14ac:dyDescent="0.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 spans="1:46" s="8" customFormat="1" ht="18.399999999999999" thickBot="1" x14ac:dyDescent="0.6">
      <c r="A23" s="11"/>
      <c r="B23" s="7" t="s">
        <v>21</v>
      </c>
      <c r="C23" s="70" t="s">
        <v>44</v>
      </c>
      <c r="D23" s="9" t="s">
        <v>23</v>
      </c>
      <c r="E23" s="70" t="s">
        <v>44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46" s="6" customFormat="1" ht="18.399999999999999" thickTop="1" x14ac:dyDescent="0.55000000000000004">
      <c r="A24" s="13"/>
      <c r="B24" s="122" t="s">
        <v>28</v>
      </c>
      <c r="C24" s="123"/>
      <c r="D24" s="123"/>
      <c r="E24" s="123"/>
      <c r="F24" s="124"/>
      <c r="G24" s="125" t="s">
        <v>29</v>
      </c>
      <c r="H24" s="126"/>
      <c r="I24" s="126"/>
      <c r="J24" s="126"/>
      <c r="K24" s="126"/>
      <c r="L24" s="126"/>
      <c r="M24" s="126"/>
      <c r="N24" s="126"/>
      <c r="O24" s="126"/>
      <c r="P24" s="127"/>
      <c r="Q24" s="3"/>
      <c r="R24" s="3"/>
      <c r="S24" s="3"/>
    </row>
    <row r="25" spans="1:46" ht="18.399999999999999" thickBot="1" x14ac:dyDescent="0.6">
      <c r="A25" s="13"/>
      <c r="B25" s="14" t="s">
        <v>30</v>
      </c>
      <c r="C25" s="15" t="s">
        <v>31</v>
      </c>
      <c r="D25" s="15" t="s">
        <v>32</v>
      </c>
      <c r="E25" s="15" t="s">
        <v>33</v>
      </c>
      <c r="F25" s="16" t="s">
        <v>0</v>
      </c>
      <c r="G25" s="17" t="s">
        <v>1</v>
      </c>
      <c r="H25" s="18" t="s">
        <v>35</v>
      </c>
      <c r="I25" s="18" t="s">
        <v>34</v>
      </c>
      <c r="J25" s="119" t="s">
        <v>42</v>
      </c>
      <c r="K25" s="119"/>
      <c r="L25" s="119"/>
      <c r="M25" s="119"/>
      <c r="N25" s="119"/>
      <c r="O25" s="18" t="s">
        <v>16</v>
      </c>
      <c r="P25" s="19" t="s">
        <v>12</v>
      </c>
      <c r="Q25" s="3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</row>
    <row r="26" spans="1:46" ht="16.149999999999999" thickTop="1" x14ac:dyDescent="0.5">
      <c r="A26" s="13"/>
      <c r="B26" s="21" t="s">
        <v>43</v>
      </c>
      <c r="C26" s="147">
        <v>0</v>
      </c>
      <c r="D26" s="66">
        <v>50</v>
      </c>
      <c r="E26" s="66">
        <v>150</v>
      </c>
      <c r="F26" s="22">
        <f t="shared" ref="F26:F31" si="2">(D26*E26)/1000</f>
        <v>7.5</v>
      </c>
      <c r="G26" s="143" t="str">
        <f>INDEX('Daikin RXYMQ'!B$2:B$7,MATCH($F26,'Daikin RXYMQ'!$C$2:$C$7,-1))</f>
        <v>RXYMQ3</v>
      </c>
      <c r="H26" s="24">
        <f>INDEX('Daikin RXYMQ'!C$2:C$7,MATCH($F26,'Daikin RXYMQ'!$C$2:$C$7,-1))</f>
        <v>9</v>
      </c>
      <c r="I26" s="25">
        <f>INDEX('Daikin RXYMQ'!D$2:D$7,MATCH($F26,'Daikin RXYMQ'!$C$2:$C$7,-1))</f>
        <v>1267</v>
      </c>
      <c r="J26" s="26">
        <f>INDEX('Daikin RXYMQ'!E$2:E$7,MATCH($F26,'Daikin RXYMQ'!$C$2:$C$7,-1))</f>
        <v>940</v>
      </c>
      <c r="K26" s="27" t="s">
        <v>2</v>
      </c>
      <c r="L26" s="28">
        <f>INDEX('Daikin RXYMQ'!G$2:G$7,MATCH($F26,'Daikin RXYMQ'!$C$2:$C$7,-1))</f>
        <v>320</v>
      </c>
      <c r="M26" s="27" t="s">
        <v>2</v>
      </c>
      <c r="N26" s="29">
        <f>INDEX('Daikin RXYMQ'!I$2:I$7,MATCH($F26,'Daikin RXYMQ'!$C$2:$C$7,-1))</f>
        <v>990</v>
      </c>
      <c r="O26" s="25">
        <f>INDEX('Daikin RXYMQ'!K$2:K$7,MATCH($F26,'Daikin RXYMQ'!$C$2:$C$7,-1))</f>
        <v>20</v>
      </c>
      <c r="P26" s="30">
        <f>INDEX('Daikin RXYMQ'!M$2:M$7,MATCH($F26,'Daikin RXYMQ'!$C$2:$C$7,-1))</f>
        <v>69</v>
      </c>
      <c r="Q26" s="3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</row>
    <row r="27" spans="1:46" x14ac:dyDescent="0.5">
      <c r="A27" s="13"/>
      <c r="B27" s="31">
        <v>1</v>
      </c>
      <c r="C27" s="148">
        <v>20</v>
      </c>
      <c r="D27" s="67">
        <v>70</v>
      </c>
      <c r="E27" s="67">
        <v>150</v>
      </c>
      <c r="F27" s="32">
        <f t="shared" si="2"/>
        <v>10.5</v>
      </c>
      <c r="G27" s="144" t="str">
        <f>INDEX('Daikin RXYMQ'!B$2:B$7,MATCH($F27,'Daikin RXYMQ'!$C$2:$C$7,-1))</f>
        <v>RXYMQ4</v>
      </c>
      <c r="H27" s="34">
        <f>INDEX('Daikin RXYMQ'!C$2:C$7,MATCH($F27,'Daikin RXYMQ'!$C$2:$C$7,-1))</f>
        <v>11.2</v>
      </c>
      <c r="I27" s="35">
        <f>INDEX('Daikin RXYMQ'!D$2:D$7,MATCH($F27,'Daikin RXYMQ'!$C$2:$C$7,-1))</f>
        <v>1267</v>
      </c>
      <c r="J27" s="36">
        <f>INDEX('Daikin RXYMQ'!E$2:E$7,MATCH($F27,'Daikin RXYMQ'!$C$2:$C$7,-1))</f>
        <v>940</v>
      </c>
      <c r="K27" s="37" t="s">
        <v>2</v>
      </c>
      <c r="L27" s="37">
        <f>INDEX('Daikin RXYMQ'!G$2:G$7,MATCH($F27,'Daikin RXYMQ'!$C$2:$C$7,-1))</f>
        <v>320</v>
      </c>
      <c r="M27" s="37" t="s">
        <v>2</v>
      </c>
      <c r="N27" s="38">
        <f>INDEX('Daikin RXYMQ'!I$2:I$7,MATCH($F27,'Daikin RXYMQ'!$C$2:$C$7,-1))</f>
        <v>990</v>
      </c>
      <c r="O27" s="35">
        <f>INDEX('Daikin RXYMQ'!K$2:K$7,MATCH($F27,'Daikin RXYMQ'!$C$2:$C$7,-1))</f>
        <v>20</v>
      </c>
      <c r="P27" s="39">
        <f>INDEX('Daikin RXYMQ'!M$2:M$7,MATCH($F27,'Daikin RXYMQ'!$C$2:$C$7,-1))</f>
        <v>70</v>
      </c>
      <c r="Q27" s="3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</row>
    <row r="28" spans="1:46" x14ac:dyDescent="0.5">
      <c r="A28" s="13"/>
      <c r="B28" s="31">
        <v>2</v>
      </c>
      <c r="C28" s="148">
        <v>17</v>
      </c>
      <c r="D28" s="67">
        <v>90</v>
      </c>
      <c r="E28" s="67">
        <v>150</v>
      </c>
      <c r="F28" s="32">
        <f t="shared" si="2"/>
        <v>13.5</v>
      </c>
      <c r="G28" s="144" t="str">
        <f>INDEX('Daikin RXYMQ'!B$2:B$7,MATCH($F28,'Daikin RXYMQ'!$C$2:$C$7,-1))</f>
        <v>RXYMQ5</v>
      </c>
      <c r="H28" s="34">
        <f>INDEX('Daikin RXYMQ'!C$2:C$7,MATCH($F28,'Daikin RXYMQ'!$C$2:$C$7,-1))</f>
        <v>14</v>
      </c>
      <c r="I28" s="35">
        <f>INDEX('Daikin RXYMQ'!D$2:D$7,MATCH($F28,'Daikin RXYMQ'!$C$2:$C$7,-1))</f>
        <v>1267</v>
      </c>
      <c r="J28" s="36">
        <f>INDEX('Daikin RXYMQ'!E$2:E$7,MATCH($F28,'Daikin RXYMQ'!$C$2:$C$7,-1))</f>
        <v>940</v>
      </c>
      <c r="K28" s="37" t="s">
        <v>2</v>
      </c>
      <c r="L28" s="37">
        <f>INDEX('Daikin RXYMQ'!G$2:G$7,MATCH($F28,'Daikin RXYMQ'!$C$2:$C$7,-1))</f>
        <v>320</v>
      </c>
      <c r="M28" s="37" t="s">
        <v>2</v>
      </c>
      <c r="N28" s="38">
        <f>INDEX('Daikin RXYMQ'!I$2:I$7,MATCH($F28,'Daikin RXYMQ'!$C$2:$C$7,-1))</f>
        <v>990</v>
      </c>
      <c r="O28" s="35">
        <f>INDEX('Daikin RXYMQ'!K$2:K$7,MATCH($F28,'Daikin RXYMQ'!$C$2:$C$7,-1))</f>
        <v>20</v>
      </c>
      <c r="P28" s="39">
        <f>INDEX('Daikin RXYMQ'!M$2:M$7,MATCH($F28,'Daikin RXYMQ'!$C$2:$C$7,-1))</f>
        <v>71</v>
      </c>
      <c r="Q28" s="3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</row>
    <row r="29" spans="1:46" x14ac:dyDescent="0.5">
      <c r="A29" s="13"/>
      <c r="B29" s="40">
        <v>3</v>
      </c>
      <c r="C29" s="149">
        <v>1</v>
      </c>
      <c r="D29" s="68">
        <v>90</v>
      </c>
      <c r="E29" s="68">
        <v>150</v>
      </c>
      <c r="F29" s="41">
        <f t="shared" si="2"/>
        <v>13.5</v>
      </c>
      <c r="G29" s="145" t="str">
        <f>INDEX('Daikin RXYMQ'!B$2:B$7,MATCH($F29,'Daikin RXYMQ'!$C$2:$C$7,-1))</f>
        <v>RXYMQ5</v>
      </c>
      <c r="H29" s="43">
        <f>INDEX('Daikin RXYMQ'!C$2:C$7,MATCH($F29,'Daikin RXYMQ'!$C$2:$C$7,-1))</f>
        <v>14</v>
      </c>
      <c r="I29" s="44">
        <f>INDEX('Daikin RXYMQ'!D$2:D$7,MATCH($F29,'Daikin RXYMQ'!$C$2:$C$7,-1))</f>
        <v>1267</v>
      </c>
      <c r="J29" s="45">
        <f>INDEX('Daikin RXYMQ'!E$2:E$7,MATCH($F29,'Daikin RXYMQ'!$C$2:$C$7,-1))</f>
        <v>940</v>
      </c>
      <c r="K29" s="46" t="s">
        <v>2</v>
      </c>
      <c r="L29" s="46">
        <f>INDEX('Daikin RXYMQ'!G$2:G$7,MATCH($F29,'Daikin RXYMQ'!$C$2:$C$7,-1))</f>
        <v>320</v>
      </c>
      <c r="M29" s="46" t="s">
        <v>2</v>
      </c>
      <c r="N29" s="47">
        <f>INDEX('Daikin RXYMQ'!I$2:I$7,MATCH($F29,'Daikin RXYMQ'!$C$2:$C$7,-1))</f>
        <v>990</v>
      </c>
      <c r="O29" s="44">
        <f>INDEX('Daikin RXYMQ'!K$2:K$7,MATCH($F29,'Daikin RXYMQ'!$C$2:$C$7,-1))</f>
        <v>20</v>
      </c>
      <c r="P29" s="48">
        <f>INDEX('Daikin RXYMQ'!M$2:M$7,MATCH($F29,'Daikin RXYMQ'!$C$2:$C$7,-1))</f>
        <v>71</v>
      </c>
      <c r="Q29" s="3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</row>
    <row r="30" spans="1:46" x14ac:dyDescent="0.5">
      <c r="A30" s="13"/>
      <c r="B30" s="40" t="s">
        <v>45</v>
      </c>
      <c r="C30" s="149">
        <v>2</v>
      </c>
      <c r="D30" s="68">
        <v>125</v>
      </c>
      <c r="E30" s="68">
        <v>150</v>
      </c>
      <c r="F30" s="41">
        <f t="shared" si="2"/>
        <v>18.75</v>
      </c>
      <c r="G30" s="145" t="str">
        <f>INDEX('Daikin RXYMQ'!B$2:B$7,MATCH($F30,'Daikin RXYMQ'!$C$2:$C$7,-1))</f>
        <v>RXYMQ8</v>
      </c>
      <c r="H30" s="43">
        <f>INDEX('Daikin RXYMQ'!C$2:C$7,MATCH($F30,'Daikin RXYMQ'!$C$2:$C$7,-1))</f>
        <v>22.4</v>
      </c>
      <c r="I30" s="44">
        <f>INDEX('Daikin RXYMQ'!D$2:D$7,MATCH($F30,'Daikin RXYMQ'!$C$2:$C$7,-1))</f>
        <v>2333</v>
      </c>
      <c r="J30" s="45">
        <f>INDEX('Daikin RXYMQ'!E$2:E$7,MATCH($F30,'Daikin RXYMQ'!$C$2:$C$7,-1))</f>
        <v>940</v>
      </c>
      <c r="K30" s="46" t="s">
        <v>2</v>
      </c>
      <c r="L30" s="46">
        <f>INDEX('Daikin RXYMQ'!G$2:G$7,MATCH($F30,'Daikin RXYMQ'!$C$2:$C$7,-1))</f>
        <v>320</v>
      </c>
      <c r="M30" s="46" t="s">
        <v>2</v>
      </c>
      <c r="N30" s="47">
        <f>INDEX('Daikin RXYMQ'!I$2:I$7,MATCH($F30,'Daikin RXYMQ'!$C$2:$C$7,-1))</f>
        <v>1430</v>
      </c>
      <c r="O30" s="44">
        <f>INDEX('Daikin RXYMQ'!K$2:K$7,MATCH($F30,'Daikin RXYMQ'!$C$2:$C$7,-1))</f>
        <v>30</v>
      </c>
      <c r="P30" s="48">
        <f>INDEX('Daikin RXYMQ'!M$2:M$7,MATCH($F30,'Daikin RXYMQ'!$C$2:$C$7,-1))</f>
        <v>75</v>
      </c>
      <c r="Q30" s="3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</row>
    <row r="31" spans="1:46" ht="16.149999999999999" thickBot="1" x14ac:dyDescent="0.55000000000000004">
      <c r="A31" s="13"/>
      <c r="B31" s="49" t="s">
        <v>46</v>
      </c>
      <c r="C31" s="150">
        <v>4</v>
      </c>
      <c r="D31" s="69">
        <v>125</v>
      </c>
      <c r="E31" s="69">
        <v>150</v>
      </c>
      <c r="F31" s="50">
        <f t="shared" si="2"/>
        <v>18.75</v>
      </c>
      <c r="G31" s="146" t="str">
        <f>INDEX('Daikin RXYMQ'!B$2:B$7,MATCH($F31,'Daikin RXYMQ'!$C$2:$C$7,-1))</f>
        <v>RXYMQ8</v>
      </c>
      <c r="H31" s="52">
        <f>INDEX('Daikin RXYMQ'!C$2:C$7,MATCH($F31,'Daikin RXYMQ'!$C$2:$C$7,-1))</f>
        <v>22.4</v>
      </c>
      <c r="I31" s="53">
        <f>INDEX('Daikin RXYMQ'!D$2:D$7,MATCH($F31,'Daikin RXYMQ'!$C$2:$C$7,-1))</f>
        <v>2333</v>
      </c>
      <c r="J31" s="54">
        <f>INDEX('Daikin RXYMQ'!E$2:E$7,MATCH($F31,'Daikin RXYMQ'!$C$2:$C$7,-1))</f>
        <v>940</v>
      </c>
      <c r="K31" s="55" t="s">
        <v>2</v>
      </c>
      <c r="L31" s="55">
        <f>INDEX('Daikin RXYMQ'!G$2:G$7,MATCH($F31,'Daikin RXYMQ'!$C$2:$C$7,-1))</f>
        <v>320</v>
      </c>
      <c r="M31" s="55" t="s">
        <v>2</v>
      </c>
      <c r="N31" s="56">
        <f>INDEX('Daikin RXYMQ'!I$2:I$7,MATCH($F31,'Daikin RXYMQ'!$C$2:$C$7,-1))</f>
        <v>1430</v>
      </c>
      <c r="O31" s="53">
        <f>INDEX('Daikin RXYMQ'!K$2:K$7,MATCH($F31,'Daikin RXYMQ'!$C$2:$C$7,-1))</f>
        <v>30</v>
      </c>
      <c r="P31" s="57">
        <f>INDEX('Daikin RXYMQ'!M$2:M$7,MATCH($F31,'Daikin RXYMQ'!$C$2:$C$7,-1))</f>
        <v>75</v>
      </c>
      <c r="Q31" s="3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</row>
    <row r="32" spans="1:46" ht="16.149999999999999" thickTop="1" x14ac:dyDescent="0.5">
      <c r="A32" s="13"/>
      <c r="B32" s="58"/>
      <c r="C32" s="58"/>
      <c r="D32" s="58"/>
      <c r="E32" s="58"/>
      <c r="F32" s="59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3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</row>
    <row r="33" spans="1:46" s="8" customFormat="1" ht="18" x14ac:dyDescent="0.55000000000000004">
      <c r="A33" s="7"/>
      <c r="B33" s="9" t="s">
        <v>24</v>
      </c>
      <c r="C33" s="70" t="s">
        <v>44</v>
      </c>
      <c r="D33" s="60"/>
      <c r="E33" s="60"/>
      <c r="F33" s="61"/>
      <c r="I33" s="9" t="s">
        <v>25</v>
      </c>
      <c r="J33" s="62">
        <f>(((((C34*0.1)*2)*0.1)+0.3))</f>
        <v>1.1800000000000002</v>
      </c>
      <c r="K33" s="62"/>
      <c r="L33" s="62"/>
      <c r="O33" s="9"/>
      <c r="P33" s="9"/>
      <c r="Q33" s="61"/>
      <c r="R33" s="63"/>
      <c r="S33" s="7"/>
    </row>
    <row r="34" spans="1:46" s="7" customFormat="1" ht="18" x14ac:dyDescent="0.55000000000000004">
      <c r="B34" s="9" t="s">
        <v>26</v>
      </c>
      <c r="C34" s="12">
        <f>SUM(C25:C31)</f>
        <v>44</v>
      </c>
      <c r="D34" s="60"/>
      <c r="E34" s="60"/>
      <c r="F34" s="61"/>
      <c r="I34" s="9" t="s">
        <v>27</v>
      </c>
      <c r="J34" s="64">
        <f>(J33/0.6)*1000</f>
        <v>1966.666666666667</v>
      </c>
      <c r="K34" s="64" t="s">
        <v>2</v>
      </c>
      <c r="L34" s="72">
        <v>600</v>
      </c>
      <c r="O34" s="9"/>
      <c r="P34" s="9"/>
      <c r="Q34" s="61"/>
      <c r="R34" s="63"/>
    </row>
    <row r="35" spans="1:46" s="65" customFormat="1" x14ac:dyDescent="0.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</row>
    <row r="36" spans="1:46" s="8" customFormat="1" ht="18.399999999999999" thickBot="1" x14ac:dyDescent="0.6">
      <c r="A36" s="11"/>
      <c r="B36" s="7" t="s">
        <v>21</v>
      </c>
      <c r="C36" s="70" t="s">
        <v>44</v>
      </c>
      <c r="D36" s="9" t="s">
        <v>23</v>
      </c>
      <c r="E36" s="70" t="s">
        <v>48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46" s="6" customFormat="1" ht="18.399999999999999" thickTop="1" x14ac:dyDescent="0.55000000000000004">
      <c r="A37" s="13"/>
      <c r="B37" s="122" t="s">
        <v>28</v>
      </c>
      <c r="C37" s="123"/>
      <c r="D37" s="123"/>
      <c r="E37" s="123"/>
      <c r="F37" s="124"/>
      <c r="G37" s="125" t="s">
        <v>29</v>
      </c>
      <c r="H37" s="126"/>
      <c r="I37" s="126"/>
      <c r="J37" s="126"/>
      <c r="K37" s="126"/>
      <c r="L37" s="126"/>
      <c r="M37" s="126"/>
      <c r="N37" s="126"/>
      <c r="O37" s="126"/>
      <c r="P37" s="127"/>
      <c r="Q37" s="3"/>
      <c r="R37" s="3"/>
      <c r="S37" s="3"/>
    </row>
    <row r="38" spans="1:46" ht="18.399999999999999" thickBot="1" x14ac:dyDescent="0.6">
      <c r="A38" s="13"/>
      <c r="B38" s="14" t="s">
        <v>30</v>
      </c>
      <c r="C38" s="15" t="s">
        <v>31</v>
      </c>
      <c r="D38" s="15" t="s">
        <v>32</v>
      </c>
      <c r="E38" s="15" t="s">
        <v>33</v>
      </c>
      <c r="F38" s="16" t="s">
        <v>0</v>
      </c>
      <c r="G38" s="17" t="s">
        <v>1</v>
      </c>
      <c r="H38" s="18" t="s">
        <v>35</v>
      </c>
      <c r="I38" s="18" t="s">
        <v>34</v>
      </c>
      <c r="J38" s="119" t="s">
        <v>42</v>
      </c>
      <c r="K38" s="119"/>
      <c r="L38" s="119"/>
      <c r="M38" s="119"/>
      <c r="N38" s="119"/>
      <c r="O38" s="18" t="s">
        <v>16</v>
      </c>
      <c r="P38" s="19" t="s">
        <v>12</v>
      </c>
      <c r="Q38" s="3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</row>
    <row r="39" spans="1:46" ht="16.149999999999999" thickTop="1" x14ac:dyDescent="0.5">
      <c r="A39" s="13"/>
      <c r="B39" s="21" t="s">
        <v>43</v>
      </c>
      <c r="C39" s="147">
        <v>0</v>
      </c>
      <c r="D39" s="66">
        <v>50</v>
      </c>
      <c r="E39" s="66">
        <v>150</v>
      </c>
      <c r="F39" s="22">
        <f t="shared" ref="F39:F44" si="3">(D39*E39)/1000</f>
        <v>7.5</v>
      </c>
      <c r="G39" s="143" t="str">
        <f>INDEX('Daikin RXYMQ'!B$2:B$7,MATCH($F39,'Daikin RXYMQ'!$C$2:$C$7,-1))</f>
        <v>RXYMQ3</v>
      </c>
      <c r="H39" s="24">
        <f>INDEX('Daikin RXYMQ'!C$2:C$7,MATCH($F39,'Daikin RXYMQ'!$C$2:$C$7,-1))</f>
        <v>9</v>
      </c>
      <c r="I39" s="25">
        <f>INDEX('Daikin RXYMQ'!D$2:D$7,MATCH($F39,'Daikin RXYMQ'!$C$2:$C$7,-1))</f>
        <v>1267</v>
      </c>
      <c r="J39" s="26">
        <f>INDEX('Daikin RXYMQ'!E$2:E$7,MATCH($F39,'Daikin RXYMQ'!$C$2:$C$7,-1))</f>
        <v>940</v>
      </c>
      <c r="K39" s="27" t="s">
        <v>2</v>
      </c>
      <c r="L39" s="28">
        <f>INDEX('Daikin RXYMQ'!G$2:G$7,MATCH($F39,'Daikin RXYMQ'!$C$2:$C$7,-1))</f>
        <v>320</v>
      </c>
      <c r="M39" s="27" t="s">
        <v>2</v>
      </c>
      <c r="N39" s="29">
        <f>INDEX('Daikin RXYMQ'!I$2:I$7,MATCH($F39,'Daikin RXYMQ'!$C$2:$C$7,-1))</f>
        <v>990</v>
      </c>
      <c r="O39" s="25">
        <f>INDEX('Daikin RXYMQ'!K$2:K$7,MATCH($F39,'Daikin RXYMQ'!$C$2:$C$7,-1))</f>
        <v>20</v>
      </c>
      <c r="P39" s="30">
        <f>INDEX('Daikin RXYMQ'!M$2:M$7,MATCH($F39,'Daikin RXYMQ'!$C$2:$C$7,-1))</f>
        <v>69</v>
      </c>
      <c r="Q39" s="3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</row>
    <row r="40" spans="1:46" x14ac:dyDescent="0.5">
      <c r="A40" s="13"/>
      <c r="B40" s="31">
        <v>1</v>
      </c>
      <c r="C40" s="148">
        <v>19</v>
      </c>
      <c r="D40" s="67">
        <v>70</v>
      </c>
      <c r="E40" s="67">
        <v>150</v>
      </c>
      <c r="F40" s="32">
        <f t="shared" si="3"/>
        <v>10.5</v>
      </c>
      <c r="G40" s="144" t="str">
        <f>INDEX('Daikin RXYMQ'!B$2:B$7,MATCH($F40,'Daikin RXYMQ'!$C$2:$C$7,-1))</f>
        <v>RXYMQ4</v>
      </c>
      <c r="H40" s="34">
        <f>INDEX('Daikin RXYMQ'!C$2:C$7,MATCH($F40,'Daikin RXYMQ'!$C$2:$C$7,-1))</f>
        <v>11.2</v>
      </c>
      <c r="I40" s="35">
        <f>INDEX('Daikin RXYMQ'!D$2:D$7,MATCH($F40,'Daikin RXYMQ'!$C$2:$C$7,-1))</f>
        <v>1267</v>
      </c>
      <c r="J40" s="36">
        <f>INDEX('Daikin RXYMQ'!E$2:E$7,MATCH($F40,'Daikin RXYMQ'!$C$2:$C$7,-1))</f>
        <v>940</v>
      </c>
      <c r="K40" s="37" t="s">
        <v>2</v>
      </c>
      <c r="L40" s="37">
        <f>INDEX('Daikin RXYMQ'!G$2:G$7,MATCH($F40,'Daikin RXYMQ'!$C$2:$C$7,-1))</f>
        <v>320</v>
      </c>
      <c r="M40" s="37" t="s">
        <v>2</v>
      </c>
      <c r="N40" s="38">
        <f>INDEX('Daikin RXYMQ'!I$2:I$7,MATCH($F40,'Daikin RXYMQ'!$C$2:$C$7,-1))</f>
        <v>990</v>
      </c>
      <c r="O40" s="35">
        <f>INDEX('Daikin RXYMQ'!K$2:K$7,MATCH($F40,'Daikin RXYMQ'!$C$2:$C$7,-1))</f>
        <v>20</v>
      </c>
      <c r="P40" s="39">
        <f>INDEX('Daikin RXYMQ'!M$2:M$7,MATCH($F40,'Daikin RXYMQ'!$C$2:$C$7,-1))</f>
        <v>70</v>
      </c>
      <c r="Q40" s="3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</row>
    <row r="41" spans="1:46" x14ac:dyDescent="0.5">
      <c r="A41" s="13"/>
      <c r="B41" s="31">
        <v>2</v>
      </c>
      <c r="C41" s="148">
        <v>13</v>
      </c>
      <c r="D41" s="67">
        <v>90</v>
      </c>
      <c r="E41" s="67">
        <v>150</v>
      </c>
      <c r="F41" s="32">
        <f t="shared" si="3"/>
        <v>13.5</v>
      </c>
      <c r="G41" s="144" t="str">
        <f>INDEX('Daikin RXYMQ'!B$2:B$7,MATCH($F41,'Daikin RXYMQ'!$C$2:$C$7,-1))</f>
        <v>RXYMQ5</v>
      </c>
      <c r="H41" s="34">
        <f>INDEX('Daikin RXYMQ'!C$2:C$7,MATCH($F41,'Daikin RXYMQ'!$C$2:$C$7,-1))</f>
        <v>14</v>
      </c>
      <c r="I41" s="35">
        <f>INDEX('Daikin RXYMQ'!D$2:D$7,MATCH($F41,'Daikin RXYMQ'!$C$2:$C$7,-1))</f>
        <v>1267</v>
      </c>
      <c r="J41" s="36">
        <f>INDEX('Daikin RXYMQ'!E$2:E$7,MATCH($F41,'Daikin RXYMQ'!$C$2:$C$7,-1))</f>
        <v>940</v>
      </c>
      <c r="K41" s="37" t="s">
        <v>2</v>
      </c>
      <c r="L41" s="37">
        <f>INDEX('Daikin RXYMQ'!G$2:G$7,MATCH($F41,'Daikin RXYMQ'!$C$2:$C$7,-1))</f>
        <v>320</v>
      </c>
      <c r="M41" s="37" t="s">
        <v>2</v>
      </c>
      <c r="N41" s="38">
        <f>INDEX('Daikin RXYMQ'!I$2:I$7,MATCH($F41,'Daikin RXYMQ'!$C$2:$C$7,-1))</f>
        <v>990</v>
      </c>
      <c r="O41" s="35">
        <f>INDEX('Daikin RXYMQ'!K$2:K$7,MATCH($F41,'Daikin RXYMQ'!$C$2:$C$7,-1))</f>
        <v>20</v>
      </c>
      <c r="P41" s="39">
        <f>INDEX('Daikin RXYMQ'!M$2:M$7,MATCH($F41,'Daikin RXYMQ'!$C$2:$C$7,-1))</f>
        <v>71</v>
      </c>
      <c r="Q41" s="3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</row>
    <row r="42" spans="1:46" x14ac:dyDescent="0.5">
      <c r="A42" s="13"/>
      <c r="B42" s="40">
        <v>3</v>
      </c>
      <c r="C42" s="149">
        <v>1</v>
      </c>
      <c r="D42" s="68">
        <v>90</v>
      </c>
      <c r="E42" s="68">
        <v>150</v>
      </c>
      <c r="F42" s="41">
        <f t="shared" si="3"/>
        <v>13.5</v>
      </c>
      <c r="G42" s="145" t="str">
        <f>INDEX('Daikin RXYMQ'!B$2:B$7,MATCH($F42,'Daikin RXYMQ'!$C$2:$C$7,-1))</f>
        <v>RXYMQ5</v>
      </c>
      <c r="H42" s="43">
        <f>INDEX('Daikin RXYMQ'!C$2:C$7,MATCH($F42,'Daikin RXYMQ'!$C$2:$C$7,-1))</f>
        <v>14</v>
      </c>
      <c r="I42" s="44">
        <f>INDEX('Daikin RXYMQ'!D$2:D$7,MATCH($F42,'Daikin RXYMQ'!$C$2:$C$7,-1))</f>
        <v>1267</v>
      </c>
      <c r="J42" s="45">
        <f>INDEX('Daikin RXYMQ'!E$2:E$7,MATCH($F42,'Daikin RXYMQ'!$C$2:$C$7,-1))</f>
        <v>940</v>
      </c>
      <c r="K42" s="46" t="s">
        <v>2</v>
      </c>
      <c r="L42" s="46">
        <f>INDEX('Daikin RXYMQ'!G$2:G$7,MATCH($F42,'Daikin RXYMQ'!$C$2:$C$7,-1))</f>
        <v>320</v>
      </c>
      <c r="M42" s="46" t="s">
        <v>2</v>
      </c>
      <c r="N42" s="47">
        <f>INDEX('Daikin RXYMQ'!I$2:I$7,MATCH($F42,'Daikin RXYMQ'!$C$2:$C$7,-1))</f>
        <v>990</v>
      </c>
      <c r="O42" s="44">
        <f>INDEX('Daikin RXYMQ'!K$2:K$7,MATCH($F42,'Daikin RXYMQ'!$C$2:$C$7,-1))</f>
        <v>20</v>
      </c>
      <c r="P42" s="48">
        <f>INDEX('Daikin RXYMQ'!M$2:M$7,MATCH($F42,'Daikin RXYMQ'!$C$2:$C$7,-1))</f>
        <v>71</v>
      </c>
      <c r="Q42" s="3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</row>
    <row r="43" spans="1:46" x14ac:dyDescent="0.5">
      <c r="A43" s="13"/>
      <c r="B43" s="40" t="s">
        <v>46</v>
      </c>
      <c r="C43" s="149">
        <v>2</v>
      </c>
      <c r="D43" s="68">
        <v>125</v>
      </c>
      <c r="E43" s="68">
        <v>150</v>
      </c>
      <c r="F43" s="41">
        <f t="shared" si="3"/>
        <v>18.75</v>
      </c>
      <c r="G43" s="145" t="str">
        <f>INDEX('Daikin RXYMQ'!B$2:B$7,MATCH($F43,'Daikin RXYMQ'!$C$2:$C$7,-1))</f>
        <v>RXYMQ8</v>
      </c>
      <c r="H43" s="43">
        <f>INDEX('Daikin RXYMQ'!C$2:C$7,MATCH($F43,'Daikin RXYMQ'!$C$2:$C$7,-1))</f>
        <v>22.4</v>
      </c>
      <c r="I43" s="44">
        <f>INDEX('Daikin RXYMQ'!D$2:D$7,MATCH($F43,'Daikin RXYMQ'!$C$2:$C$7,-1))</f>
        <v>2333</v>
      </c>
      <c r="J43" s="45">
        <f>INDEX('Daikin RXYMQ'!E$2:E$7,MATCH($F43,'Daikin RXYMQ'!$C$2:$C$7,-1))</f>
        <v>940</v>
      </c>
      <c r="K43" s="46" t="s">
        <v>2</v>
      </c>
      <c r="L43" s="46">
        <f>INDEX('Daikin RXYMQ'!G$2:G$7,MATCH($F43,'Daikin RXYMQ'!$C$2:$C$7,-1))</f>
        <v>320</v>
      </c>
      <c r="M43" s="46" t="s">
        <v>2</v>
      </c>
      <c r="N43" s="47">
        <f>INDEX('Daikin RXYMQ'!I$2:I$7,MATCH($F43,'Daikin RXYMQ'!$C$2:$C$7,-1))</f>
        <v>1430</v>
      </c>
      <c r="O43" s="44">
        <f>INDEX('Daikin RXYMQ'!K$2:K$7,MATCH($F43,'Daikin RXYMQ'!$C$2:$C$7,-1))</f>
        <v>30</v>
      </c>
      <c r="P43" s="48">
        <f>INDEX('Daikin RXYMQ'!M$2:M$7,MATCH($F43,'Daikin RXYMQ'!$C$2:$C$7,-1))</f>
        <v>75</v>
      </c>
      <c r="Q43" s="3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</row>
    <row r="44" spans="1:46" ht="16.149999999999999" thickBot="1" x14ac:dyDescent="0.55000000000000004">
      <c r="A44" s="13"/>
      <c r="B44" s="49" t="s">
        <v>47</v>
      </c>
      <c r="C44" s="150">
        <v>0</v>
      </c>
      <c r="D44" s="69">
        <v>125</v>
      </c>
      <c r="E44" s="69">
        <v>150</v>
      </c>
      <c r="F44" s="50">
        <f t="shared" si="3"/>
        <v>18.75</v>
      </c>
      <c r="G44" s="51" t="str">
        <f>INDEX('Daikin RXYMQ'!B$2:B$7,MATCH($F44,'Daikin RXYMQ'!$C$2:$C$7,-1))</f>
        <v>RXYMQ8</v>
      </c>
      <c r="H44" s="52">
        <f>INDEX('Daikin RXYMQ'!C$2:C$7,MATCH($F44,'Daikin RXYMQ'!$C$2:$C$7,-1))</f>
        <v>22.4</v>
      </c>
      <c r="I44" s="53">
        <f>INDEX('Daikin RXYMQ'!D$2:D$7,MATCH($F44,'Daikin RXYMQ'!$C$2:$C$7,-1))</f>
        <v>2333</v>
      </c>
      <c r="J44" s="54">
        <f>INDEX('Daikin RXYMQ'!E$2:E$7,MATCH($F44,'Daikin RXYMQ'!$C$2:$C$7,-1))</f>
        <v>940</v>
      </c>
      <c r="K44" s="55" t="s">
        <v>2</v>
      </c>
      <c r="L44" s="55">
        <f>INDEX('Daikin RXYMQ'!G$2:G$7,MATCH($F44,'Daikin RXYMQ'!$C$2:$C$7,-1))</f>
        <v>320</v>
      </c>
      <c r="M44" s="55" t="s">
        <v>2</v>
      </c>
      <c r="N44" s="56">
        <f>INDEX('Daikin RXYMQ'!I$2:I$7,MATCH($F44,'Daikin RXYMQ'!$C$2:$C$7,-1))</f>
        <v>1430</v>
      </c>
      <c r="O44" s="53">
        <f>INDEX('Daikin RXYMQ'!K$2:K$7,MATCH($F44,'Daikin RXYMQ'!$C$2:$C$7,-1))</f>
        <v>30</v>
      </c>
      <c r="P44" s="57">
        <f>INDEX('Daikin RXYMQ'!M$2:M$7,MATCH($F44,'Daikin RXYMQ'!$C$2:$C$7,-1))</f>
        <v>75</v>
      </c>
      <c r="Q44" s="3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</row>
    <row r="45" spans="1:46" ht="16.149999999999999" thickTop="1" x14ac:dyDescent="0.5">
      <c r="A45" s="13"/>
      <c r="B45" s="58"/>
      <c r="C45" s="58"/>
      <c r="D45" s="58"/>
      <c r="E45" s="58"/>
      <c r="F45" s="59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3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</row>
    <row r="46" spans="1:46" s="8" customFormat="1" ht="18" x14ac:dyDescent="0.55000000000000004">
      <c r="A46" s="7"/>
      <c r="B46" s="9" t="s">
        <v>24</v>
      </c>
      <c r="C46" s="70" t="s">
        <v>44</v>
      </c>
      <c r="D46" s="60"/>
      <c r="E46" s="60"/>
      <c r="F46" s="61"/>
      <c r="I46" s="9" t="s">
        <v>25</v>
      </c>
      <c r="J46" s="62">
        <f>(((((C47*0.1)*2)*0.1)+0.3))</f>
        <v>1</v>
      </c>
      <c r="K46" s="62"/>
      <c r="L46" s="62"/>
      <c r="O46" s="9"/>
      <c r="P46" s="9"/>
      <c r="Q46" s="61"/>
      <c r="R46" s="63"/>
      <c r="S46" s="7"/>
    </row>
    <row r="47" spans="1:46" s="7" customFormat="1" ht="18" x14ac:dyDescent="0.55000000000000004">
      <c r="B47" s="9" t="s">
        <v>26</v>
      </c>
      <c r="C47" s="12">
        <f>SUM(C38:C44)</f>
        <v>35</v>
      </c>
      <c r="D47" s="60"/>
      <c r="E47" s="60"/>
      <c r="F47" s="61"/>
      <c r="I47" s="9" t="s">
        <v>27</v>
      </c>
      <c r="J47" s="64">
        <f>(J46/0.6)*1000</f>
        <v>1666.6666666666667</v>
      </c>
      <c r="K47" s="64" t="s">
        <v>2</v>
      </c>
      <c r="L47" s="72">
        <v>600</v>
      </c>
      <c r="O47" s="9"/>
      <c r="P47" s="9"/>
      <c r="Q47" s="61"/>
      <c r="R47" s="63"/>
    </row>
    <row r="48" spans="1:46" s="7" customFormat="1" ht="18" x14ac:dyDescent="0.55000000000000004">
      <c r="B48" s="9"/>
      <c r="C48" s="12"/>
      <c r="D48" s="60"/>
      <c r="E48" s="60"/>
      <c r="F48" s="61"/>
      <c r="I48" s="9"/>
      <c r="J48" s="64"/>
      <c r="K48" s="64"/>
      <c r="L48" s="64"/>
      <c r="O48" s="9"/>
      <c r="P48" s="9"/>
      <c r="Q48" s="61"/>
      <c r="R48" s="63"/>
    </row>
    <row r="49" spans="1:46" s="65" customFormat="1" ht="18" x14ac:dyDescent="0.55000000000000004">
      <c r="A49" s="7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 spans="1:46" s="8" customFormat="1" ht="18.399999999999999" thickBot="1" x14ac:dyDescent="0.6">
      <c r="A50" s="7"/>
      <c r="B50" s="7" t="s">
        <v>21</v>
      </c>
      <c r="C50" s="70" t="s">
        <v>48</v>
      </c>
      <c r="D50" s="9" t="s">
        <v>23</v>
      </c>
      <c r="E50" s="70" t="s">
        <v>49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</row>
    <row r="51" spans="1:46" s="6" customFormat="1" ht="18.399999999999999" thickTop="1" x14ac:dyDescent="0.55000000000000004">
      <c r="A51" s="13"/>
      <c r="B51" s="122" t="s">
        <v>28</v>
      </c>
      <c r="C51" s="123"/>
      <c r="D51" s="123"/>
      <c r="E51" s="123"/>
      <c r="F51" s="124"/>
      <c r="G51" s="125" t="s">
        <v>29</v>
      </c>
      <c r="H51" s="126"/>
      <c r="I51" s="126"/>
      <c r="J51" s="126"/>
      <c r="K51" s="126"/>
      <c r="L51" s="126"/>
      <c r="M51" s="126"/>
      <c r="N51" s="126"/>
      <c r="O51" s="126"/>
      <c r="P51" s="127"/>
      <c r="Q51" s="3"/>
      <c r="R51" s="3"/>
      <c r="S51" s="3"/>
    </row>
    <row r="52" spans="1:46" ht="18.399999999999999" thickBot="1" x14ac:dyDescent="0.6">
      <c r="A52" s="13"/>
      <c r="B52" s="14" t="s">
        <v>30</v>
      </c>
      <c r="C52" s="15" t="s">
        <v>31</v>
      </c>
      <c r="D52" s="15" t="s">
        <v>32</v>
      </c>
      <c r="E52" s="15" t="s">
        <v>33</v>
      </c>
      <c r="F52" s="16" t="s">
        <v>0</v>
      </c>
      <c r="G52" s="17" t="s">
        <v>1</v>
      </c>
      <c r="H52" s="18" t="s">
        <v>35</v>
      </c>
      <c r="I52" s="18" t="s">
        <v>34</v>
      </c>
      <c r="J52" s="119" t="s">
        <v>42</v>
      </c>
      <c r="K52" s="119"/>
      <c r="L52" s="119"/>
      <c r="M52" s="119"/>
      <c r="N52" s="119"/>
      <c r="O52" s="18" t="s">
        <v>16</v>
      </c>
      <c r="P52" s="19" t="s">
        <v>12</v>
      </c>
      <c r="Q52" s="3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</row>
    <row r="53" spans="1:46" ht="16.149999999999999" thickTop="1" x14ac:dyDescent="0.5">
      <c r="A53" s="13"/>
      <c r="B53" s="21" t="s">
        <v>43</v>
      </c>
      <c r="C53" s="147">
        <v>0</v>
      </c>
      <c r="D53" s="66">
        <v>50</v>
      </c>
      <c r="E53" s="66">
        <v>150</v>
      </c>
      <c r="F53" s="22">
        <f t="shared" ref="F53:F58" si="4">(D53*E53)/1000</f>
        <v>7.5</v>
      </c>
      <c r="G53" s="143" t="str">
        <f>INDEX('Daikin RXYMQ'!B$2:B$7,MATCH($F53,'Daikin RXYMQ'!$C$2:$C$7,-1))</f>
        <v>RXYMQ3</v>
      </c>
      <c r="H53" s="24">
        <f>INDEX('Daikin RXYMQ'!C$2:C$7,MATCH($F53,'Daikin RXYMQ'!$C$2:$C$7,-1))</f>
        <v>9</v>
      </c>
      <c r="I53" s="25">
        <f>INDEX('Daikin RXYMQ'!D$2:D$7,MATCH($F53,'Daikin RXYMQ'!$C$2:$C$7,-1))</f>
        <v>1267</v>
      </c>
      <c r="J53" s="26">
        <f>INDEX('Daikin RXYMQ'!E$2:E$7,MATCH($F53,'Daikin RXYMQ'!$C$2:$C$7,-1))</f>
        <v>940</v>
      </c>
      <c r="K53" s="27" t="s">
        <v>2</v>
      </c>
      <c r="L53" s="28">
        <f>INDEX('Daikin RXYMQ'!G$2:G$7,MATCH($F53,'Daikin RXYMQ'!$C$2:$C$7,-1))</f>
        <v>320</v>
      </c>
      <c r="M53" s="27" t="s">
        <v>2</v>
      </c>
      <c r="N53" s="29">
        <f>INDEX('Daikin RXYMQ'!I$2:I$7,MATCH($F53,'Daikin RXYMQ'!$C$2:$C$7,-1))</f>
        <v>990</v>
      </c>
      <c r="O53" s="25">
        <f>INDEX('Daikin RXYMQ'!K$2:K$7,MATCH($F53,'Daikin RXYMQ'!$C$2:$C$7,-1))</f>
        <v>20</v>
      </c>
      <c r="P53" s="30">
        <f>INDEX('Daikin RXYMQ'!M$2:M$7,MATCH($F53,'Daikin RXYMQ'!$C$2:$C$7,-1))</f>
        <v>69</v>
      </c>
      <c r="Q53" s="3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</row>
    <row r="54" spans="1:46" x14ac:dyDescent="0.5">
      <c r="A54" s="13"/>
      <c r="B54" s="31">
        <v>1</v>
      </c>
      <c r="C54" s="148">
        <v>7</v>
      </c>
      <c r="D54" s="67">
        <v>70</v>
      </c>
      <c r="E54" s="67">
        <v>150</v>
      </c>
      <c r="F54" s="32">
        <f t="shared" si="4"/>
        <v>10.5</v>
      </c>
      <c r="G54" s="144" t="str">
        <f>INDEX('Daikin RXYMQ'!B$2:B$7,MATCH($F54,'Daikin RXYMQ'!$C$2:$C$7,-1))</f>
        <v>RXYMQ4</v>
      </c>
      <c r="H54" s="34">
        <f>INDEX('Daikin RXYMQ'!C$2:C$7,MATCH($F54,'Daikin RXYMQ'!$C$2:$C$7,-1))</f>
        <v>11.2</v>
      </c>
      <c r="I54" s="35">
        <f>INDEX('Daikin RXYMQ'!D$2:D$7,MATCH($F54,'Daikin RXYMQ'!$C$2:$C$7,-1))</f>
        <v>1267</v>
      </c>
      <c r="J54" s="36">
        <f>INDEX('Daikin RXYMQ'!E$2:E$7,MATCH($F54,'Daikin RXYMQ'!$C$2:$C$7,-1))</f>
        <v>940</v>
      </c>
      <c r="K54" s="37" t="s">
        <v>2</v>
      </c>
      <c r="L54" s="37">
        <f>INDEX('Daikin RXYMQ'!G$2:G$7,MATCH($F54,'Daikin RXYMQ'!$C$2:$C$7,-1))</f>
        <v>320</v>
      </c>
      <c r="M54" s="37" t="s">
        <v>2</v>
      </c>
      <c r="N54" s="38">
        <f>INDEX('Daikin RXYMQ'!I$2:I$7,MATCH($F54,'Daikin RXYMQ'!$C$2:$C$7,-1))</f>
        <v>990</v>
      </c>
      <c r="O54" s="35">
        <f>INDEX('Daikin RXYMQ'!K$2:K$7,MATCH($F54,'Daikin RXYMQ'!$C$2:$C$7,-1))</f>
        <v>20</v>
      </c>
      <c r="P54" s="39">
        <f>INDEX('Daikin RXYMQ'!M$2:M$7,MATCH($F54,'Daikin RXYMQ'!$C$2:$C$7,-1))</f>
        <v>70</v>
      </c>
      <c r="Q54" s="3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</row>
    <row r="55" spans="1:46" x14ac:dyDescent="0.5">
      <c r="A55" s="13"/>
      <c r="B55" s="31">
        <v>2</v>
      </c>
      <c r="C55" s="148">
        <v>6</v>
      </c>
      <c r="D55" s="67">
        <v>90</v>
      </c>
      <c r="E55" s="67">
        <v>150</v>
      </c>
      <c r="F55" s="32">
        <f t="shared" si="4"/>
        <v>13.5</v>
      </c>
      <c r="G55" s="144" t="str">
        <f>INDEX('Daikin RXYMQ'!B$2:B$7,MATCH($F55,'Daikin RXYMQ'!$C$2:$C$7,-1))</f>
        <v>RXYMQ5</v>
      </c>
      <c r="H55" s="34">
        <f>INDEX('Daikin RXYMQ'!C$2:C$7,MATCH($F55,'Daikin RXYMQ'!$C$2:$C$7,-1))</f>
        <v>14</v>
      </c>
      <c r="I55" s="35">
        <f>INDEX('Daikin RXYMQ'!D$2:D$7,MATCH($F55,'Daikin RXYMQ'!$C$2:$C$7,-1))</f>
        <v>1267</v>
      </c>
      <c r="J55" s="36">
        <f>INDEX('Daikin RXYMQ'!E$2:E$7,MATCH($F55,'Daikin RXYMQ'!$C$2:$C$7,-1))</f>
        <v>940</v>
      </c>
      <c r="K55" s="37" t="s">
        <v>2</v>
      </c>
      <c r="L55" s="37">
        <f>INDEX('Daikin RXYMQ'!G$2:G$7,MATCH($F55,'Daikin RXYMQ'!$C$2:$C$7,-1))</f>
        <v>320</v>
      </c>
      <c r="M55" s="37" t="s">
        <v>2</v>
      </c>
      <c r="N55" s="38">
        <f>INDEX('Daikin RXYMQ'!I$2:I$7,MATCH($F55,'Daikin RXYMQ'!$C$2:$C$7,-1))</f>
        <v>990</v>
      </c>
      <c r="O55" s="35">
        <f>INDEX('Daikin RXYMQ'!K$2:K$7,MATCH($F55,'Daikin RXYMQ'!$C$2:$C$7,-1))</f>
        <v>20</v>
      </c>
      <c r="P55" s="39">
        <f>INDEX('Daikin RXYMQ'!M$2:M$7,MATCH($F55,'Daikin RXYMQ'!$C$2:$C$7,-1))</f>
        <v>71</v>
      </c>
      <c r="Q55" s="3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</row>
    <row r="56" spans="1:46" x14ac:dyDescent="0.5">
      <c r="A56" s="13"/>
      <c r="B56" s="40">
        <v>3</v>
      </c>
      <c r="C56" s="149">
        <v>0</v>
      </c>
      <c r="D56" s="68">
        <v>90</v>
      </c>
      <c r="E56" s="68">
        <v>150</v>
      </c>
      <c r="F56" s="41">
        <f t="shared" si="4"/>
        <v>13.5</v>
      </c>
      <c r="G56" s="145" t="str">
        <f>INDEX('Daikin RXYMQ'!B$2:B$7,MATCH($F56,'Daikin RXYMQ'!$C$2:$C$7,-1))</f>
        <v>RXYMQ5</v>
      </c>
      <c r="H56" s="43">
        <f>INDEX('Daikin RXYMQ'!C$2:C$7,MATCH($F56,'Daikin RXYMQ'!$C$2:$C$7,-1))</f>
        <v>14</v>
      </c>
      <c r="I56" s="44">
        <f>INDEX('Daikin RXYMQ'!D$2:D$7,MATCH($F56,'Daikin RXYMQ'!$C$2:$C$7,-1))</f>
        <v>1267</v>
      </c>
      <c r="J56" s="45">
        <f>INDEX('Daikin RXYMQ'!E$2:E$7,MATCH($F56,'Daikin RXYMQ'!$C$2:$C$7,-1))</f>
        <v>940</v>
      </c>
      <c r="K56" s="46" t="s">
        <v>2</v>
      </c>
      <c r="L56" s="46">
        <f>INDEX('Daikin RXYMQ'!G$2:G$7,MATCH($F56,'Daikin RXYMQ'!$C$2:$C$7,-1))</f>
        <v>320</v>
      </c>
      <c r="M56" s="46" t="s">
        <v>2</v>
      </c>
      <c r="N56" s="47">
        <f>INDEX('Daikin RXYMQ'!I$2:I$7,MATCH($F56,'Daikin RXYMQ'!$C$2:$C$7,-1))</f>
        <v>990</v>
      </c>
      <c r="O56" s="44">
        <f>INDEX('Daikin RXYMQ'!K$2:K$7,MATCH($F56,'Daikin RXYMQ'!$C$2:$C$7,-1))</f>
        <v>20</v>
      </c>
      <c r="P56" s="48">
        <f>INDEX('Daikin RXYMQ'!M$2:M$7,MATCH($F56,'Daikin RXYMQ'!$C$2:$C$7,-1))</f>
        <v>71</v>
      </c>
      <c r="Q56" s="3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</row>
    <row r="57" spans="1:46" x14ac:dyDescent="0.5">
      <c r="A57" s="13"/>
      <c r="B57" s="40" t="s">
        <v>45</v>
      </c>
      <c r="C57" s="149">
        <v>10</v>
      </c>
      <c r="D57" s="68">
        <v>125</v>
      </c>
      <c r="E57" s="68">
        <v>150</v>
      </c>
      <c r="F57" s="41">
        <f t="shared" si="4"/>
        <v>18.75</v>
      </c>
      <c r="G57" s="145" t="str">
        <f>INDEX('Daikin RXYMQ'!B$2:B$7,MATCH($F57,'Daikin RXYMQ'!$C$2:$C$7,-1))</f>
        <v>RXYMQ8</v>
      </c>
      <c r="H57" s="43">
        <f>INDEX('Daikin RXYMQ'!C$2:C$7,MATCH($F57,'Daikin RXYMQ'!$C$2:$C$7,-1))</f>
        <v>22.4</v>
      </c>
      <c r="I57" s="44">
        <f>INDEX('Daikin RXYMQ'!D$2:D$7,MATCH($F57,'Daikin RXYMQ'!$C$2:$C$7,-1))</f>
        <v>2333</v>
      </c>
      <c r="J57" s="45">
        <f>INDEX('Daikin RXYMQ'!E$2:E$7,MATCH($F57,'Daikin RXYMQ'!$C$2:$C$7,-1))</f>
        <v>940</v>
      </c>
      <c r="K57" s="46" t="s">
        <v>2</v>
      </c>
      <c r="L57" s="46">
        <f>INDEX('Daikin RXYMQ'!G$2:G$7,MATCH($F57,'Daikin RXYMQ'!$C$2:$C$7,-1))</f>
        <v>320</v>
      </c>
      <c r="M57" s="46" t="s">
        <v>2</v>
      </c>
      <c r="N57" s="47">
        <f>INDEX('Daikin RXYMQ'!I$2:I$7,MATCH($F57,'Daikin RXYMQ'!$C$2:$C$7,-1))</f>
        <v>1430</v>
      </c>
      <c r="O57" s="44">
        <f>INDEX('Daikin RXYMQ'!K$2:K$7,MATCH($F57,'Daikin RXYMQ'!$C$2:$C$7,-1))</f>
        <v>30</v>
      </c>
      <c r="P57" s="48">
        <f>INDEX('Daikin RXYMQ'!M$2:M$7,MATCH($F57,'Daikin RXYMQ'!$C$2:$C$7,-1))</f>
        <v>75</v>
      </c>
      <c r="Q57" s="3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</row>
    <row r="58" spans="1:46" ht="16.149999999999999" thickBot="1" x14ac:dyDescent="0.55000000000000004">
      <c r="A58" s="13"/>
      <c r="B58" s="49" t="s">
        <v>46</v>
      </c>
      <c r="C58" s="150">
        <v>0</v>
      </c>
      <c r="D58" s="69">
        <v>125</v>
      </c>
      <c r="E58" s="69">
        <v>150</v>
      </c>
      <c r="F58" s="50">
        <f t="shared" si="4"/>
        <v>18.75</v>
      </c>
      <c r="G58" s="146" t="str">
        <f>INDEX('Daikin RXYMQ'!B$2:B$7,MATCH($F58,'Daikin RXYMQ'!$C$2:$C$7,-1))</f>
        <v>RXYMQ8</v>
      </c>
      <c r="H58" s="52">
        <f>INDEX('Daikin RXYMQ'!C$2:C$7,MATCH($F58,'Daikin RXYMQ'!$C$2:$C$7,-1))</f>
        <v>22.4</v>
      </c>
      <c r="I58" s="53">
        <f>INDEX('Daikin RXYMQ'!D$2:D$7,MATCH($F58,'Daikin RXYMQ'!$C$2:$C$7,-1))</f>
        <v>2333</v>
      </c>
      <c r="J58" s="54">
        <f>INDEX('Daikin RXYMQ'!E$2:E$7,MATCH($F58,'Daikin RXYMQ'!$C$2:$C$7,-1))</f>
        <v>940</v>
      </c>
      <c r="K58" s="55" t="s">
        <v>2</v>
      </c>
      <c r="L58" s="55">
        <f>INDEX('Daikin RXYMQ'!G$2:G$7,MATCH($F58,'Daikin RXYMQ'!$C$2:$C$7,-1))</f>
        <v>320</v>
      </c>
      <c r="M58" s="55" t="s">
        <v>2</v>
      </c>
      <c r="N58" s="56">
        <f>INDEX('Daikin RXYMQ'!I$2:I$7,MATCH($F58,'Daikin RXYMQ'!$C$2:$C$7,-1))</f>
        <v>1430</v>
      </c>
      <c r="O58" s="53">
        <f>INDEX('Daikin RXYMQ'!K$2:K$7,MATCH($F58,'Daikin RXYMQ'!$C$2:$C$7,-1))</f>
        <v>30</v>
      </c>
      <c r="P58" s="57">
        <f>INDEX('Daikin RXYMQ'!M$2:M$7,MATCH($F58,'Daikin RXYMQ'!$C$2:$C$7,-1))</f>
        <v>75</v>
      </c>
      <c r="Q58" s="3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</row>
    <row r="59" spans="1:46" ht="16.149999999999999" thickTop="1" x14ac:dyDescent="0.5">
      <c r="A59" s="13"/>
      <c r="B59" s="58"/>
      <c r="C59" s="58"/>
      <c r="D59" s="58"/>
      <c r="E59" s="58"/>
      <c r="F59" s="59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3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</row>
    <row r="60" spans="1:46" s="8" customFormat="1" ht="18" x14ac:dyDescent="0.55000000000000004">
      <c r="A60" s="7"/>
      <c r="B60" s="9" t="s">
        <v>24</v>
      </c>
      <c r="C60" s="70" t="s">
        <v>48</v>
      </c>
      <c r="D60" s="60"/>
      <c r="E60" s="60"/>
      <c r="F60" s="61"/>
      <c r="I60" s="9" t="s">
        <v>25</v>
      </c>
      <c r="J60" s="62">
        <f>(((((C61*0.1)*2)*0.1)+0.3))</f>
        <v>0.76</v>
      </c>
      <c r="K60" s="62"/>
      <c r="L60" s="62"/>
      <c r="O60" s="9"/>
      <c r="P60" s="9"/>
      <c r="Q60" s="61"/>
      <c r="R60" s="63"/>
      <c r="S60" s="7"/>
    </row>
    <row r="61" spans="1:46" s="7" customFormat="1" ht="18" x14ac:dyDescent="0.55000000000000004">
      <c r="B61" s="9" t="s">
        <v>26</v>
      </c>
      <c r="C61" s="12">
        <f>SUM(C52:C58)</f>
        <v>23</v>
      </c>
      <c r="D61" s="60"/>
      <c r="E61" s="60"/>
      <c r="F61" s="61"/>
      <c r="I61" s="9" t="s">
        <v>27</v>
      </c>
      <c r="J61" s="64">
        <f>(J60/0.6)*1000</f>
        <v>1266.6666666666667</v>
      </c>
      <c r="K61" s="64" t="s">
        <v>2</v>
      </c>
      <c r="L61" s="72">
        <v>600</v>
      </c>
      <c r="O61" s="9"/>
      <c r="P61" s="9"/>
      <c r="Q61" s="61"/>
      <c r="R61" s="63"/>
    </row>
    <row r="62" spans="1:46" s="7" customFormat="1" ht="18" x14ac:dyDescent="0.55000000000000004">
      <c r="B62" s="9"/>
      <c r="C62" s="12"/>
      <c r="D62" s="60"/>
      <c r="E62" s="60"/>
      <c r="F62" s="61"/>
      <c r="I62" s="9"/>
      <c r="J62" s="64"/>
      <c r="K62" s="64"/>
      <c r="L62" s="64"/>
      <c r="O62" s="9"/>
      <c r="P62" s="9"/>
      <c r="Q62" s="61"/>
      <c r="R62" s="63"/>
    </row>
    <row r="63" spans="1:46" s="65" customFormat="1" ht="18" x14ac:dyDescent="0.55000000000000004">
      <c r="A63" s="7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 s="8" customFormat="1" ht="18.399999999999999" thickBot="1" x14ac:dyDescent="0.6">
      <c r="A64" s="7"/>
      <c r="B64" s="7" t="s">
        <v>21</v>
      </c>
      <c r="C64" s="70" t="s">
        <v>48</v>
      </c>
      <c r="D64" s="9" t="s">
        <v>23</v>
      </c>
      <c r="E64" s="70" t="s">
        <v>50</v>
      </c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</row>
    <row r="65" spans="1:46" s="6" customFormat="1" ht="18.399999999999999" thickTop="1" x14ac:dyDescent="0.55000000000000004">
      <c r="A65" s="13"/>
      <c r="B65" s="122" t="s">
        <v>28</v>
      </c>
      <c r="C65" s="123"/>
      <c r="D65" s="123"/>
      <c r="E65" s="123"/>
      <c r="F65" s="124"/>
      <c r="G65" s="125" t="s">
        <v>29</v>
      </c>
      <c r="H65" s="126"/>
      <c r="I65" s="126"/>
      <c r="J65" s="126"/>
      <c r="K65" s="126"/>
      <c r="L65" s="126"/>
      <c r="M65" s="126"/>
      <c r="N65" s="126"/>
      <c r="O65" s="126"/>
      <c r="P65" s="127"/>
      <c r="Q65" s="3"/>
      <c r="R65" s="3"/>
      <c r="S65" s="3"/>
    </row>
    <row r="66" spans="1:46" ht="18.399999999999999" thickBot="1" x14ac:dyDescent="0.6">
      <c r="A66" s="13"/>
      <c r="B66" s="14" t="s">
        <v>30</v>
      </c>
      <c r="C66" s="15" t="s">
        <v>31</v>
      </c>
      <c r="D66" s="15" t="s">
        <v>32</v>
      </c>
      <c r="E66" s="15" t="s">
        <v>33</v>
      </c>
      <c r="F66" s="16" t="s">
        <v>0</v>
      </c>
      <c r="G66" s="17" t="s">
        <v>1</v>
      </c>
      <c r="H66" s="18" t="s">
        <v>35</v>
      </c>
      <c r="I66" s="18" t="s">
        <v>34</v>
      </c>
      <c r="J66" s="119" t="s">
        <v>42</v>
      </c>
      <c r="K66" s="119"/>
      <c r="L66" s="119"/>
      <c r="M66" s="119"/>
      <c r="N66" s="119"/>
      <c r="O66" s="18" t="s">
        <v>16</v>
      </c>
      <c r="P66" s="19" t="s">
        <v>12</v>
      </c>
      <c r="Q66" s="3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</row>
    <row r="67" spans="1:46" ht="16.149999999999999" thickTop="1" x14ac:dyDescent="0.5">
      <c r="A67" s="13"/>
      <c r="B67" s="21" t="s">
        <v>43</v>
      </c>
      <c r="C67" s="147">
        <v>0</v>
      </c>
      <c r="D67" s="66">
        <v>50</v>
      </c>
      <c r="E67" s="66">
        <v>150</v>
      </c>
      <c r="F67" s="22">
        <f t="shared" ref="F67:F72" si="5">(D67*E67)/1000</f>
        <v>7.5</v>
      </c>
      <c r="G67" s="143" t="str">
        <f>INDEX('Daikin RXYMQ'!B$2:B$7,MATCH($F67,'Daikin RXYMQ'!$C$2:$C$7,-1))</f>
        <v>RXYMQ3</v>
      </c>
      <c r="H67" s="24">
        <f>INDEX('Daikin RXYMQ'!C$2:C$7,MATCH($F67,'Daikin RXYMQ'!$C$2:$C$7,-1))</f>
        <v>9</v>
      </c>
      <c r="I67" s="25">
        <f>INDEX('Daikin RXYMQ'!D$2:D$7,MATCH($F67,'Daikin RXYMQ'!$C$2:$C$7,-1))</f>
        <v>1267</v>
      </c>
      <c r="J67" s="26">
        <f>INDEX('Daikin RXYMQ'!E$2:E$7,MATCH($F67,'Daikin RXYMQ'!$C$2:$C$7,-1))</f>
        <v>940</v>
      </c>
      <c r="K67" s="27" t="s">
        <v>2</v>
      </c>
      <c r="L67" s="28">
        <f>INDEX('Daikin RXYMQ'!G$2:G$7,MATCH($F67,'Daikin RXYMQ'!$C$2:$C$7,-1))</f>
        <v>320</v>
      </c>
      <c r="M67" s="27" t="s">
        <v>2</v>
      </c>
      <c r="N67" s="29">
        <f>INDEX('Daikin RXYMQ'!I$2:I$7,MATCH($F67,'Daikin RXYMQ'!$C$2:$C$7,-1))</f>
        <v>990</v>
      </c>
      <c r="O67" s="25">
        <f>INDEX('Daikin RXYMQ'!K$2:K$7,MATCH($F67,'Daikin RXYMQ'!$C$2:$C$7,-1))</f>
        <v>20</v>
      </c>
      <c r="P67" s="30">
        <f>INDEX('Daikin RXYMQ'!M$2:M$7,MATCH($F67,'Daikin RXYMQ'!$C$2:$C$7,-1))</f>
        <v>69</v>
      </c>
      <c r="Q67" s="3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</row>
    <row r="68" spans="1:46" x14ac:dyDescent="0.5">
      <c r="A68" s="13"/>
      <c r="B68" s="31">
        <v>1</v>
      </c>
      <c r="C68" s="148">
        <v>13</v>
      </c>
      <c r="D68" s="67">
        <v>70</v>
      </c>
      <c r="E68" s="67">
        <v>150</v>
      </c>
      <c r="F68" s="32">
        <f t="shared" si="5"/>
        <v>10.5</v>
      </c>
      <c r="G68" s="144" t="str">
        <f>INDEX('Daikin RXYMQ'!B$2:B$7,MATCH($F68,'Daikin RXYMQ'!$C$2:$C$7,-1))</f>
        <v>RXYMQ4</v>
      </c>
      <c r="H68" s="34">
        <f>INDEX('Daikin RXYMQ'!C$2:C$7,MATCH($F68,'Daikin RXYMQ'!$C$2:$C$7,-1))</f>
        <v>11.2</v>
      </c>
      <c r="I68" s="35">
        <f>INDEX('Daikin RXYMQ'!D$2:D$7,MATCH($F68,'Daikin RXYMQ'!$C$2:$C$7,-1))</f>
        <v>1267</v>
      </c>
      <c r="J68" s="36">
        <f>INDEX('Daikin RXYMQ'!E$2:E$7,MATCH($F68,'Daikin RXYMQ'!$C$2:$C$7,-1))</f>
        <v>940</v>
      </c>
      <c r="K68" s="37" t="s">
        <v>2</v>
      </c>
      <c r="L68" s="37">
        <f>INDEX('Daikin RXYMQ'!G$2:G$7,MATCH($F68,'Daikin RXYMQ'!$C$2:$C$7,-1))</f>
        <v>320</v>
      </c>
      <c r="M68" s="37" t="s">
        <v>2</v>
      </c>
      <c r="N68" s="38">
        <f>INDEX('Daikin RXYMQ'!I$2:I$7,MATCH($F68,'Daikin RXYMQ'!$C$2:$C$7,-1))</f>
        <v>990</v>
      </c>
      <c r="O68" s="35">
        <f>INDEX('Daikin RXYMQ'!K$2:K$7,MATCH($F68,'Daikin RXYMQ'!$C$2:$C$7,-1))</f>
        <v>20</v>
      </c>
      <c r="P68" s="39">
        <f>INDEX('Daikin RXYMQ'!M$2:M$7,MATCH($F68,'Daikin RXYMQ'!$C$2:$C$7,-1))</f>
        <v>70</v>
      </c>
      <c r="Q68" s="3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</row>
    <row r="69" spans="1:46" x14ac:dyDescent="0.5">
      <c r="A69" s="13"/>
      <c r="B69" s="31">
        <v>2</v>
      </c>
      <c r="C69" s="148">
        <v>20</v>
      </c>
      <c r="D69" s="67">
        <v>90</v>
      </c>
      <c r="E69" s="67">
        <v>150</v>
      </c>
      <c r="F69" s="32">
        <f t="shared" si="5"/>
        <v>13.5</v>
      </c>
      <c r="G69" s="144" t="str">
        <f>INDEX('Daikin RXYMQ'!B$2:B$7,MATCH($F69,'Daikin RXYMQ'!$C$2:$C$7,-1))</f>
        <v>RXYMQ5</v>
      </c>
      <c r="H69" s="34">
        <f>INDEX('Daikin RXYMQ'!C$2:C$7,MATCH($F69,'Daikin RXYMQ'!$C$2:$C$7,-1))</f>
        <v>14</v>
      </c>
      <c r="I69" s="35">
        <f>INDEX('Daikin RXYMQ'!D$2:D$7,MATCH($F69,'Daikin RXYMQ'!$C$2:$C$7,-1))</f>
        <v>1267</v>
      </c>
      <c r="J69" s="36">
        <f>INDEX('Daikin RXYMQ'!E$2:E$7,MATCH($F69,'Daikin RXYMQ'!$C$2:$C$7,-1))</f>
        <v>940</v>
      </c>
      <c r="K69" s="37" t="s">
        <v>2</v>
      </c>
      <c r="L69" s="37">
        <f>INDEX('Daikin RXYMQ'!G$2:G$7,MATCH($F69,'Daikin RXYMQ'!$C$2:$C$7,-1))</f>
        <v>320</v>
      </c>
      <c r="M69" s="37" t="s">
        <v>2</v>
      </c>
      <c r="N69" s="38">
        <f>INDEX('Daikin RXYMQ'!I$2:I$7,MATCH($F69,'Daikin RXYMQ'!$C$2:$C$7,-1))</f>
        <v>990</v>
      </c>
      <c r="O69" s="35">
        <f>INDEX('Daikin RXYMQ'!K$2:K$7,MATCH($F69,'Daikin RXYMQ'!$C$2:$C$7,-1))</f>
        <v>20</v>
      </c>
      <c r="P69" s="39">
        <f>INDEX('Daikin RXYMQ'!M$2:M$7,MATCH($F69,'Daikin RXYMQ'!$C$2:$C$7,-1))</f>
        <v>71</v>
      </c>
      <c r="Q69" s="3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</row>
    <row r="70" spans="1:46" x14ac:dyDescent="0.5">
      <c r="A70" s="13"/>
      <c r="B70" s="40">
        <v>3</v>
      </c>
      <c r="C70" s="149">
        <v>1</v>
      </c>
      <c r="D70" s="68">
        <v>90</v>
      </c>
      <c r="E70" s="68">
        <v>150</v>
      </c>
      <c r="F70" s="41">
        <f t="shared" si="5"/>
        <v>13.5</v>
      </c>
      <c r="G70" s="145" t="str">
        <f>INDEX('Daikin RXYMQ'!B$2:B$7,MATCH($F70,'Daikin RXYMQ'!$C$2:$C$7,-1))</f>
        <v>RXYMQ5</v>
      </c>
      <c r="H70" s="43">
        <f>INDEX('Daikin RXYMQ'!C$2:C$7,MATCH($F70,'Daikin RXYMQ'!$C$2:$C$7,-1))</f>
        <v>14</v>
      </c>
      <c r="I70" s="44">
        <f>INDEX('Daikin RXYMQ'!D$2:D$7,MATCH($F70,'Daikin RXYMQ'!$C$2:$C$7,-1))</f>
        <v>1267</v>
      </c>
      <c r="J70" s="45">
        <f>INDEX('Daikin RXYMQ'!E$2:E$7,MATCH($F70,'Daikin RXYMQ'!$C$2:$C$7,-1))</f>
        <v>940</v>
      </c>
      <c r="K70" s="46" t="s">
        <v>2</v>
      </c>
      <c r="L70" s="46">
        <f>INDEX('Daikin RXYMQ'!G$2:G$7,MATCH($F70,'Daikin RXYMQ'!$C$2:$C$7,-1))</f>
        <v>320</v>
      </c>
      <c r="M70" s="46" t="s">
        <v>2</v>
      </c>
      <c r="N70" s="47">
        <f>INDEX('Daikin RXYMQ'!I$2:I$7,MATCH($F70,'Daikin RXYMQ'!$C$2:$C$7,-1))</f>
        <v>990</v>
      </c>
      <c r="O70" s="44">
        <f>INDEX('Daikin RXYMQ'!K$2:K$7,MATCH($F70,'Daikin RXYMQ'!$C$2:$C$7,-1))</f>
        <v>20</v>
      </c>
      <c r="P70" s="48">
        <f>INDEX('Daikin RXYMQ'!M$2:M$7,MATCH($F70,'Daikin RXYMQ'!$C$2:$C$7,-1))</f>
        <v>71</v>
      </c>
      <c r="Q70" s="3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</row>
    <row r="71" spans="1:46" x14ac:dyDescent="0.5">
      <c r="A71" s="13"/>
      <c r="B71" s="40" t="s">
        <v>45</v>
      </c>
      <c r="C71" s="149">
        <v>0</v>
      </c>
      <c r="D71" s="68">
        <v>125</v>
      </c>
      <c r="E71" s="68">
        <v>150</v>
      </c>
      <c r="F71" s="41">
        <f t="shared" si="5"/>
        <v>18.75</v>
      </c>
      <c r="G71" s="145" t="str">
        <f>INDEX('Daikin RXYMQ'!B$2:B$7,MATCH($F71,'Daikin RXYMQ'!$C$2:$C$7,-1))</f>
        <v>RXYMQ8</v>
      </c>
      <c r="H71" s="43">
        <f>INDEX('Daikin RXYMQ'!C$2:C$7,MATCH($F71,'Daikin RXYMQ'!$C$2:$C$7,-1))</f>
        <v>22.4</v>
      </c>
      <c r="I71" s="44">
        <f>INDEX('Daikin RXYMQ'!D$2:D$7,MATCH($F71,'Daikin RXYMQ'!$C$2:$C$7,-1))</f>
        <v>2333</v>
      </c>
      <c r="J71" s="45">
        <f>INDEX('Daikin RXYMQ'!E$2:E$7,MATCH($F71,'Daikin RXYMQ'!$C$2:$C$7,-1))</f>
        <v>940</v>
      </c>
      <c r="K71" s="46" t="s">
        <v>2</v>
      </c>
      <c r="L71" s="46">
        <f>INDEX('Daikin RXYMQ'!G$2:G$7,MATCH($F71,'Daikin RXYMQ'!$C$2:$C$7,-1))</f>
        <v>320</v>
      </c>
      <c r="M71" s="46" t="s">
        <v>2</v>
      </c>
      <c r="N71" s="47">
        <f>INDEX('Daikin RXYMQ'!I$2:I$7,MATCH($F71,'Daikin RXYMQ'!$C$2:$C$7,-1))</f>
        <v>1430</v>
      </c>
      <c r="O71" s="44">
        <f>INDEX('Daikin RXYMQ'!K$2:K$7,MATCH($F71,'Daikin RXYMQ'!$C$2:$C$7,-1))</f>
        <v>30</v>
      </c>
      <c r="P71" s="48">
        <f>INDEX('Daikin RXYMQ'!M$2:M$7,MATCH($F71,'Daikin RXYMQ'!$C$2:$C$7,-1))</f>
        <v>75</v>
      </c>
      <c r="Q71" s="3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</row>
    <row r="72" spans="1:46" ht="16.149999999999999" thickBot="1" x14ac:dyDescent="0.55000000000000004">
      <c r="A72" s="13"/>
      <c r="B72" s="49" t="s">
        <v>46</v>
      </c>
      <c r="C72" s="150">
        <v>0</v>
      </c>
      <c r="D72" s="69">
        <v>125</v>
      </c>
      <c r="E72" s="69">
        <v>150</v>
      </c>
      <c r="F72" s="50">
        <f t="shared" si="5"/>
        <v>18.75</v>
      </c>
      <c r="G72" s="146" t="str">
        <f>INDEX('Daikin RXYMQ'!B$2:B$7,MATCH($F72,'Daikin RXYMQ'!$C$2:$C$7,-1))</f>
        <v>RXYMQ8</v>
      </c>
      <c r="H72" s="52">
        <f>INDEX('Daikin RXYMQ'!C$2:C$7,MATCH($F72,'Daikin RXYMQ'!$C$2:$C$7,-1))</f>
        <v>22.4</v>
      </c>
      <c r="I72" s="53">
        <f>INDEX('Daikin RXYMQ'!D$2:D$7,MATCH($F72,'Daikin RXYMQ'!$C$2:$C$7,-1))</f>
        <v>2333</v>
      </c>
      <c r="J72" s="54">
        <f>INDEX('Daikin RXYMQ'!E$2:E$7,MATCH($F72,'Daikin RXYMQ'!$C$2:$C$7,-1))</f>
        <v>940</v>
      </c>
      <c r="K72" s="55" t="s">
        <v>2</v>
      </c>
      <c r="L72" s="55">
        <f>INDEX('Daikin RXYMQ'!G$2:G$7,MATCH($F72,'Daikin RXYMQ'!$C$2:$C$7,-1))</f>
        <v>320</v>
      </c>
      <c r="M72" s="55" t="s">
        <v>2</v>
      </c>
      <c r="N72" s="56">
        <f>INDEX('Daikin RXYMQ'!I$2:I$7,MATCH($F72,'Daikin RXYMQ'!$C$2:$C$7,-1))</f>
        <v>1430</v>
      </c>
      <c r="O72" s="53">
        <f>INDEX('Daikin RXYMQ'!K$2:K$7,MATCH($F72,'Daikin RXYMQ'!$C$2:$C$7,-1))</f>
        <v>30</v>
      </c>
      <c r="P72" s="57">
        <f>INDEX('Daikin RXYMQ'!M$2:M$7,MATCH($F72,'Daikin RXYMQ'!$C$2:$C$7,-1))</f>
        <v>75</v>
      </c>
      <c r="Q72" s="3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</row>
    <row r="73" spans="1:46" ht="16.149999999999999" thickTop="1" x14ac:dyDescent="0.5">
      <c r="A73" s="13"/>
      <c r="B73" s="58"/>
      <c r="C73" s="58"/>
      <c r="D73" s="58"/>
      <c r="E73" s="58"/>
      <c r="F73" s="59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3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</row>
    <row r="74" spans="1:46" s="8" customFormat="1" ht="18" x14ac:dyDescent="0.55000000000000004">
      <c r="A74" s="7"/>
      <c r="B74" s="9" t="s">
        <v>24</v>
      </c>
      <c r="C74" s="70" t="s">
        <v>48</v>
      </c>
      <c r="D74" s="60"/>
      <c r="E74" s="60"/>
      <c r="F74" s="61"/>
      <c r="I74" s="9" t="s">
        <v>25</v>
      </c>
      <c r="J74" s="62">
        <f>(((((C75*0.1)*2)*0.1)+0.3))</f>
        <v>0.9800000000000002</v>
      </c>
      <c r="K74" s="62"/>
      <c r="L74" s="62"/>
      <c r="O74" s="9"/>
      <c r="P74" s="9"/>
      <c r="Q74" s="61"/>
      <c r="R74" s="63"/>
      <c r="S74" s="7"/>
    </row>
    <row r="75" spans="1:46" s="7" customFormat="1" ht="18" x14ac:dyDescent="0.55000000000000004">
      <c r="B75" s="9" t="s">
        <v>26</v>
      </c>
      <c r="C75" s="12">
        <f>SUM(C66:C72)</f>
        <v>34</v>
      </c>
      <c r="D75" s="60"/>
      <c r="E75" s="60"/>
      <c r="F75" s="61"/>
      <c r="I75" s="9" t="s">
        <v>27</v>
      </c>
      <c r="J75" s="64">
        <f>(J74/0.6)*1000</f>
        <v>1633.3333333333337</v>
      </c>
      <c r="K75" s="64" t="s">
        <v>2</v>
      </c>
      <c r="L75" s="72">
        <v>600</v>
      </c>
      <c r="O75" s="9"/>
      <c r="P75" s="9"/>
      <c r="Q75" s="61"/>
      <c r="R75" s="63"/>
    </row>
    <row r="76" spans="1:46" s="7" customFormat="1" ht="18" x14ac:dyDescent="0.55000000000000004">
      <c r="B76" s="9"/>
      <c r="C76" s="12"/>
      <c r="D76" s="60"/>
      <c r="E76" s="60"/>
      <c r="F76" s="61"/>
      <c r="I76" s="9"/>
      <c r="J76" s="64"/>
      <c r="K76" s="64"/>
      <c r="L76" s="64"/>
      <c r="O76" s="9"/>
      <c r="P76" s="9"/>
      <c r="Q76" s="61"/>
      <c r="R76" s="63"/>
    </row>
    <row r="77" spans="1:46" s="7" customFormat="1" ht="18" x14ac:dyDescent="0.55000000000000004">
      <c r="B77" s="9"/>
      <c r="C77" s="12"/>
      <c r="D77" s="60"/>
      <c r="E77" s="60"/>
      <c r="F77" s="61"/>
      <c r="I77" s="9"/>
      <c r="J77" s="64"/>
      <c r="K77" s="64"/>
      <c r="L77" s="64"/>
      <c r="O77" s="9"/>
      <c r="P77" s="9"/>
      <c r="Q77" s="61"/>
      <c r="R77" s="63"/>
    </row>
    <row r="78" spans="1:46" s="7" customFormat="1" ht="18" x14ac:dyDescent="0.55000000000000004">
      <c r="B78" s="9"/>
      <c r="C78" s="12"/>
      <c r="D78" s="60"/>
      <c r="E78" s="60"/>
      <c r="F78" s="61"/>
      <c r="I78" s="9"/>
      <c r="J78" s="64"/>
      <c r="K78" s="64"/>
      <c r="L78" s="64"/>
      <c r="O78" s="9"/>
      <c r="P78" s="9"/>
      <c r="Q78" s="61"/>
      <c r="R78" s="63"/>
    </row>
    <row r="79" spans="1:46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</row>
    <row r="80" spans="1:46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</row>
    <row r="81" spans="1:46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</row>
    <row r="82" spans="1:46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</row>
    <row r="83" spans="1:46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</row>
    <row r="84" spans="1:46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</row>
    <row r="85" spans="1:46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</row>
    <row r="86" spans="1:46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</row>
    <row r="87" spans="1:46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</row>
    <row r="88" spans="1:46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</row>
    <row r="89" spans="1:46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</row>
    <row r="90" spans="1:46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1:46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1:46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1:46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1:46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1:46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1:46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1:46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1:46" x14ac:dyDescent="0.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1:46" x14ac:dyDescent="0.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1:46" x14ac:dyDescent="0.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1:46" x14ac:dyDescent="0.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1:46" x14ac:dyDescent="0.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1:46" x14ac:dyDescent="0.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1:46" x14ac:dyDescent="0.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1:46" x14ac:dyDescent="0.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1:46" x14ac:dyDescent="0.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1:46" x14ac:dyDescent="0.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1:46" x14ac:dyDescent="0.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1:46" x14ac:dyDescent="0.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1:46" x14ac:dyDescent="0.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1:46" x14ac:dyDescent="0.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1:46" x14ac:dyDescent="0.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1:46" x14ac:dyDescent="0.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1:46" x14ac:dyDescent="0.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1:46" x14ac:dyDescent="0.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1:46" x14ac:dyDescent="0.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1:46" x14ac:dyDescent="0.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1:46" x14ac:dyDescent="0.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1:46" x14ac:dyDescent="0.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1:46" x14ac:dyDescent="0.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1:46" x14ac:dyDescent="0.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1:46" x14ac:dyDescent="0.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1:46" x14ac:dyDescent="0.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1:46" x14ac:dyDescent="0.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1:46" x14ac:dyDescent="0.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1:46" x14ac:dyDescent="0.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1:46" x14ac:dyDescent="0.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1:46" x14ac:dyDescent="0.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1:46" x14ac:dyDescent="0.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1:46" x14ac:dyDescent="0.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1:46" x14ac:dyDescent="0.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1:46" x14ac:dyDescent="0.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1:46" x14ac:dyDescent="0.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</sheetData>
  <mergeCells count="22">
    <mergeCell ref="J66:N66"/>
    <mergeCell ref="B51:F51"/>
    <mergeCell ref="G51:P51"/>
    <mergeCell ref="J52:N52"/>
    <mergeCell ref="B65:F65"/>
    <mergeCell ref="G65:P65"/>
    <mergeCell ref="J38:N38"/>
    <mergeCell ref="B2:P2"/>
    <mergeCell ref="J11:N11"/>
    <mergeCell ref="C4:D4"/>
    <mergeCell ref="C5:D5"/>
    <mergeCell ref="B10:F10"/>
    <mergeCell ref="G10:P10"/>
    <mergeCell ref="J7:K7"/>
    <mergeCell ref="L7:N7"/>
    <mergeCell ref="B24:F24"/>
    <mergeCell ref="G24:P24"/>
    <mergeCell ref="J25:N25"/>
    <mergeCell ref="B37:F37"/>
    <mergeCell ref="G37:P37"/>
    <mergeCell ref="L5:N5"/>
    <mergeCell ref="L6:N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32"/>
  <sheetViews>
    <sheetView zoomScale="91" zoomScaleNormal="67" workbookViewId="0">
      <selection activeCell="G5" sqref="G5"/>
    </sheetView>
  </sheetViews>
  <sheetFormatPr defaultRowHeight="15.75" x14ac:dyDescent="0.5"/>
  <cols>
    <col min="1" max="1" width="2.33203125" style="20" customWidth="1"/>
    <col min="2" max="2" width="17.59765625" style="20" customWidth="1"/>
    <col min="3" max="6" width="15.59765625" style="20" customWidth="1"/>
    <col min="7" max="8" width="20.59765625" style="20" customWidth="1"/>
    <col min="9" max="9" width="17.59765625" style="20" customWidth="1"/>
    <col min="10" max="10" width="8.59765625" style="20" customWidth="1"/>
    <col min="11" max="11" width="2.59765625" style="20" customWidth="1"/>
    <col min="12" max="12" width="8.59765625" style="20" customWidth="1"/>
    <col min="13" max="13" width="2.59765625" style="20" customWidth="1"/>
    <col min="14" max="14" width="8.59765625" style="20" customWidth="1"/>
    <col min="15" max="16" width="15.59765625" style="20" customWidth="1"/>
    <col min="17" max="17" width="9.06640625" style="20"/>
    <col min="18" max="18" width="16.06640625" style="20" customWidth="1"/>
    <col min="19" max="16384" width="9.06640625" style="20"/>
  </cols>
  <sheetData>
    <row r="1" spans="1:46" s="3" customFormat="1" ht="11.65" customHeight="1" x14ac:dyDescent="0.5">
      <c r="B1" s="4"/>
    </row>
    <row r="2" spans="1:46" s="6" customFormat="1" ht="16.149999999999999" customHeight="1" x14ac:dyDescent="0.65">
      <c r="A2" s="3"/>
      <c r="B2" s="120" t="s">
        <v>17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5"/>
      <c r="R2" s="5"/>
    </row>
    <row r="3" spans="1:46" s="6" customFormat="1" ht="16.149999999999999" thickBot="1" x14ac:dyDescent="0.55000000000000004">
      <c r="A3" s="3"/>
    </row>
    <row r="4" spans="1:46" s="8" customFormat="1" ht="18.399999999999999" thickBot="1" x14ac:dyDescent="0.6">
      <c r="A4" s="7"/>
      <c r="B4" s="8" t="s">
        <v>18</v>
      </c>
      <c r="C4" s="121" t="s">
        <v>54</v>
      </c>
      <c r="D4" s="121"/>
      <c r="J4" s="114" t="s">
        <v>58</v>
      </c>
      <c r="K4" s="115"/>
      <c r="L4" s="115"/>
      <c r="M4" s="115"/>
      <c r="N4" s="115"/>
      <c r="O4" s="115"/>
      <c r="P4" s="116"/>
    </row>
    <row r="5" spans="1:46" s="8" customFormat="1" ht="18" x14ac:dyDescent="0.55000000000000004">
      <c r="A5" s="7"/>
      <c r="B5" s="8" t="s">
        <v>19</v>
      </c>
      <c r="C5" s="121">
        <v>1</v>
      </c>
      <c r="D5" s="121"/>
      <c r="J5" s="117" t="s">
        <v>36</v>
      </c>
      <c r="K5" s="111"/>
      <c r="L5" s="134"/>
      <c r="M5" s="133"/>
      <c r="N5" s="133"/>
      <c r="O5" s="111" t="s">
        <v>39</v>
      </c>
      <c r="P5" s="109"/>
    </row>
    <row r="6" spans="1:46" s="7" customFormat="1" ht="18" x14ac:dyDescent="0.55000000000000004">
      <c r="B6" s="9" t="s">
        <v>20</v>
      </c>
      <c r="C6" s="71">
        <v>42949</v>
      </c>
      <c r="D6" s="73"/>
      <c r="J6" s="118" t="s">
        <v>37</v>
      </c>
      <c r="K6" s="112"/>
      <c r="L6" s="132"/>
      <c r="M6" s="131"/>
      <c r="N6" s="131"/>
      <c r="O6" s="112" t="s">
        <v>40</v>
      </c>
      <c r="P6" s="110"/>
    </row>
    <row r="7" spans="1:46" s="7" customFormat="1" ht="18.399999999999999" thickBot="1" x14ac:dyDescent="0.6">
      <c r="B7" s="9"/>
      <c r="C7" s="71"/>
      <c r="D7" s="73"/>
      <c r="J7" s="128" t="s">
        <v>38</v>
      </c>
      <c r="K7" s="129"/>
      <c r="L7" s="130"/>
      <c r="M7" s="130"/>
      <c r="N7" s="130"/>
      <c r="O7" s="113" t="s">
        <v>41</v>
      </c>
      <c r="P7" s="108"/>
    </row>
    <row r="8" spans="1:46" s="7" customFormat="1" ht="18" x14ac:dyDescent="0.55000000000000004"/>
    <row r="9" spans="1:46" s="8" customFormat="1" ht="18.399999999999999" thickBot="1" x14ac:dyDescent="0.6">
      <c r="A9" s="11"/>
      <c r="B9" s="7" t="s">
        <v>21</v>
      </c>
      <c r="C9" s="70" t="s">
        <v>51</v>
      </c>
      <c r="D9" s="9" t="s">
        <v>23</v>
      </c>
      <c r="E9" s="70" t="s">
        <v>51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46" s="6" customFormat="1" ht="18.399999999999999" thickTop="1" x14ac:dyDescent="0.55000000000000004">
      <c r="A10" s="13"/>
      <c r="B10" s="122" t="s">
        <v>28</v>
      </c>
      <c r="C10" s="123"/>
      <c r="D10" s="123"/>
      <c r="E10" s="123"/>
      <c r="F10" s="124"/>
      <c r="G10" s="125" t="s">
        <v>29</v>
      </c>
      <c r="H10" s="126"/>
      <c r="I10" s="126"/>
      <c r="J10" s="126"/>
      <c r="K10" s="126"/>
      <c r="L10" s="126"/>
      <c r="M10" s="126"/>
      <c r="N10" s="126"/>
      <c r="O10" s="126"/>
      <c r="P10" s="127"/>
      <c r="Q10" s="3"/>
      <c r="R10" s="3"/>
      <c r="S10" s="3"/>
    </row>
    <row r="11" spans="1:46" ht="18.399999999999999" thickBot="1" x14ac:dyDescent="0.6">
      <c r="A11" s="13"/>
      <c r="B11" s="14" t="s">
        <v>30</v>
      </c>
      <c r="C11" s="15" t="s">
        <v>31</v>
      </c>
      <c r="D11" s="15" t="s">
        <v>32</v>
      </c>
      <c r="E11" s="15" t="s">
        <v>33</v>
      </c>
      <c r="F11" s="16" t="s">
        <v>0</v>
      </c>
      <c r="G11" s="17" t="s">
        <v>1</v>
      </c>
      <c r="H11" s="18" t="s">
        <v>35</v>
      </c>
      <c r="I11" s="18" t="s">
        <v>34</v>
      </c>
      <c r="J11" s="119" t="s">
        <v>42</v>
      </c>
      <c r="K11" s="119"/>
      <c r="L11" s="119"/>
      <c r="M11" s="119"/>
      <c r="N11" s="119"/>
      <c r="O11" s="18" t="s">
        <v>16</v>
      </c>
      <c r="P11" s="19" t="s">
        <v>12</v>
      </c>
      <c r="Q11" s="3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</row>
    <row r="12" spans="1:46" ht="16.149999999999999" thickTop="1" x14ac:dyDescent="0.5">
      <c r="A12" s="13"/>
      <c r="B12" s="21" t="s">
        <v>43</v>
      </c>
      <c r="C12" s="66">
        <v>0</v>
      </c>
      <c r="D12" s="66">
        <v>50</v>
      </c>
      <c r="E12" s="66">
        <v>150</v>
      </c>
      <c r="F12" s="22">
        <f t="shared" ref="F12:F17" si="0">(D12*E12)/1000</f>
        <v>7.5</v>
      </c>
      <c r="G12" s="23" t="str">
        <f>INDEX('Daikin RXYMQ'!B$2:B$7,MATCH($F12,'Daikin RXYMQ'!$C$2:$C$7,-1))</f>
        <v>RXYMQ3</v>
      </c>
      <c r="H12" s="24">
        <f>INDEX('Daikin RXYMQ'!C$2:C$7,MATCH($F12,'Daikin RXYMQ'!$C$2:$C$7,-1))</f>
        <v>9</v>
      </c>
      <c r="I12" s="25">
        <f>INDEX('Daikin RXYMQ'!D$2:D$7,MATCH($F12,'Daikin RXYMQ'!$C$2:$C$7,-1))</f>
        <v>1267</v>
      </c>
      <c r="J12" s="26">
        <f>INDEX('Daikin RXYMQ'!E$2:E$7,MATCH($F12,'Daikin RXYMQ'!$C$2:$C$7,-1))</f>
        <v>940</v>
      </c>
      <c r="K12" s="27" t="s">
        <v>2</v>
      </c>
      <c r="L12" s="28">
        <f>INDEX('Daikin RXYMQ'!G$2:G$7,MATCH($F12,'Daikin RXYMQ'!$C$2:$C$7,-1))</f>
        <v>320</v>
      </c>
      <c r="M12" s="27" t="s">
        <v>2</v>
      </c>
      <c r="N12" s="29">
        <f>INDEX('Daikin RXYMQ'!I$2:I$7,MATCH($F12,'Daikin RXYMQ'!$C$2:$C$7,-1))</f>
        <v>990</v>
      </c>
      <c r="O12" s="25">
        <f>INDEX('Daikin RXYMQ'!K$2:K$7,MATCH($F12,'Daikin RXYMQ'!$C$2:$C$7,-1))</f>
        <v>20</v>
      </c>
      <c r="P12" s="30">
        <f>INDEX('Daikin RXYMQ'!M$2:M$7,MATCH($F12,'Daikin RXYMQ'!$C$2:$C$7,-1))</f>
        <v>69</v>
      </c>
      <c r="Q12" s="3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</row>
    <row r="13" spans="1:46" x14ac:dyDescent="0.5">
      <c r="A13" s="13"/>
      <c r="B13" s="31">
        <v>1</v>
      </c>
      <c r="C13" s="67">
        <v>17</v>
      </c>
      <c r="D13" s="67">
        <v>70</v>
      </c>
      <c r="E13" s="67">
        <v>150</v>
      </c>
      <c r="F13" s="32">
        <f t="shared" si="0"/>
        <v>10.5</v>
      </c>
      <c r="G13" s="33" t="str">
        <f>INDEX('Daikin RXYMQ'!B$2:B$7,MATCH($F13,'Daikin RXYMQ'!$C$2:$C$7,-1))</f>
        <v>RXYMQ4</v>
      </c>
      <c r="H13" s="34">
        <f>INDEX('Daikin RXYMQ'!C$2:C$7,MATCH($F13,'Daikin RXYMQ'!$C$2:$C$7,-1))</f>
        <v>11.2</v>
      </c>
      <c r="I13" s="35">
        <f>INDEX('Daikin RXYMQ'!D$2:D$7,MATCH($F13,'Daikin RXYMQ'!$C$2:$C$7,-1))</f>
        <v>1267</v>
      </c>
      <c r="J13" s="36">
        <f>INDEX('Daikin RXYMQ'!E$2:E$7,MATCH($F13,'Daikin RXYMQ'!$C$2:$C$7,-1))</f>
        <v>940</v>
      </c>
      <c r="K13" s="37" t="s">
        <v>2</v>
      </c>
      <c r="L13" s="37">
        <f>INDEX('Daikin RXYMQ'!G$2:G$7,MATCH($F13,'Daikin RXYMQ'!$C$2:$C$7,-1))</f>
        <v>320</v>
      </c>
      <c r="M13" s="37" t="s">
        <v>2</v>
      </c>
      <c r="N13" s="38">
        <f>INDEX('Daikin RXYMQ'!I$2:I$7,MATCH($F13,'Daikin RXYMQ'!$C$2:$C$7,-1))</f>
        <v>990</v>
      </c>
      <c r="O13" s="35">
        <f>INDEX('Daikin RXYMQ'!K$2:K$7,MATCH($F13,'Daikin RXYMQ'!$C$2:$C$7,-1))</f>
        <v>20</v>
      </c>
      <c r="P13" s="39">
        <f>INDEX('Daikin RXYMQ'!M$2:M$7,MATCH($F13,'Daikin RXYMQ'!$C$2:$C$7,-1))</f>
        <v>70</v>
      </c>
      <c r="Q13" s="3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</row>
    <row r="14" spans="1:46" x14ac:dyDescent="0.5">
      <c r="A14" s="13"/>
      <c r="B14" s="31">
        <v>2</v>
      </c>
      <c r="C14" s="67">
        <v>27</v>
      </c>
      <c r="D14" s="67">
        <v>90</v>
      </c>
      <c r="E14" s="67">
        <v>150</v>
      </c>
      <c r="F14" s="32">
        <f t="shared" si="0"/>
        <v>13.5</v>
      </c>
      <c r="G14" s="33" t="str">
        <f>INDEX('Daikin RXYMQ'!B$2:B$7,MATCH($F14,'Daikin RXYMQ'!$C$2:$C$7,-1))</f>
        <v>RXYMQ5</v>
      </c>
      <c r="H14" s="34">
        <f>INDEX('Daikin RXYMQ'!C$2:C$7,MATCH($F14,'Daikin RXYMQ'!$C$2:$C$7,-1))</f>
        <v>14</v>
      </c>
      <c r="I14" s="35">
        <f>INDEX('Daikin RXYMQ'!D$2:D$7,MATCH($F14,'Daikin RXYMQ'!$C$2:$C$7,-1))</f>
        <v>1267</v>
      </c>
      <c r="J14" s="36">
        <f>INDEX('Daikin RXYMQ'!E$2:E$7,MATCH($F14,'Daikin RXYMQ'!$C$2:$C$7,-1))</f>
        <v>940</v>
      </c>
      <c r="K14" s="37" t="s">
        <v>2</v>
      </c>
      <c r="L14" s="37">
        <f>INDEX('Daikin RXYMQ'!G$2:G$7,MATCH($F14,'Daikin RXYMQ'!$C$2:$C$7,-1))</f>
        <v>320</v>
      </c>
      <c r="M14" s="37" t="s">
        <v>2</v>
      </c>
      <c r="N14" s="38">
        <f>INDEX('Daikin RXYMQ'!I$2:I$7,MATCH($F14,'Daikin RXYMQ'!$C$2:$C$7,-1))</f>
        <v>990</v>
      </c>
      <c r="O14" s="35">
        <f>INDEX('Daikin RXYMQ'!K$2:K$7,MATCH($F14,'Daikin RXYMQ'!$C$2:$C$7,-1))</f>
        <v>20</v>
      </c>
      <c r="P14" s="39">
        <f>INDEX('Daikin RXYMQ'!M$2:M$7,MATCH($F14,'Daikin RXYMQ'!$C$2:$C$7,-1))</f>
        <v>71</v>
      </c>
      <c r="Q14" s="3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</row>
    <row r="15" spans="1:46" x14ac:dyDescent="0.5">
      <c r="A15" s="13"/>
      <c r="B15" s="40">
        <v>3</v>
      </c>
      <c r="C15" s="68">
        <v>8</v>
      </c>
      <c r="D15" s="68">
        <v>90</v>
      </c>
      <c r="E15" s="68">
        <v>150</v>
      </c>
      <c r="F15" s="41">
        <f t="shared" si="0"/>
        <v>13.5</v>
      </c>
      <c r="G15" s="42" t="str">
        <f>INDEX('Daikin RXYMQ'!B$2:B$7,MATCH($F15,'Daikin RXYMQ'!$C$2:$C$7,-1))</f>
        <v>RXYMQ5</v>
      </c>
      <c r="H15" s="43">
        <f>INDEX('Daikin RXYMQ'!C$2:C$7,MATCH($F15,'Daikin RXYMQ'!$C$2:$C$7,-1))</f>
        <v>14</v>
      </c>
      <c r="I15" s="44">
        <f>INDEX('Daikin RXYMQ'!D$2:D$7,MATCH($F15,'Daikin RXYMQ'!$C$2:$C$7,-1))</f>
        <v>1267</v>
      </c>
      <c r="J15" s="45">
        <f>INDEX('Daikin RXYMQ'!E$2:E$7,MATCH($F15,'Daikin RXYMQ'!$C$2:$C$7,-1))</f>
        <v>940</v>
      </c>
      <c r="K15" s="46" t="s">
        <v>2</v>
      </c>
      <c r="L15" s="46">
        <f>INDEX('Daikin RXYMQ'!G$2:G$7,MATCH($F15,'Daikin RXYMQ'!$C$2:$C$7,-1))</f>
        <v>320</v>
      </c>
      <c r="M15" s="46" t="s">
        <v>2</v>
      </c>
      <c r="N15" s="47">
        <f>INDEX('Daikin RXYMQ'!I$2:I$7,MATCH($F15,'Daikin RXYMQ'!$C$2:$C$7,-1))</f>
        <v>990</v>
      </c>
      <c r="O15" s="44">
        <f>INDEX('Daikin RXYMQ'!K$2:K$7,MATCH($F15,'Daikin RXYMQ'!$C$2:$C$7,-1))</f>
        <v>20</v>
      </c>
      <c r="P15" s="48">
        <f>INDEX('Daikin RXYMQ'!M$2:M$7,MATCH($F15,'Daikin RXYMQ'!$C$2:$C$7,-1))</f>
        <v>71</v>
      </c>
      <c r="Q15" s="3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</row>
    <row r="16" spans="1:46" x14ac:dyDescent="0.5">
      <c r="A16" s="13"/>
      <c r="B16" s="40" t="s">
        <v>45</v>
      </c>
      <c r="C16" s="68">
        <v>0</v>
      </c>
      <c r="D16" s="68">
        <v>125</v>
      </c>
      <c r="E16" s="68">
        <v>150</v>
      </c>
      <c r="F16" s="41">
        <f t="shared" si="0"/>
        <v>18.75</v>
      </c>
      <c r="G16" s="42" t="str">
        <f>INDEX('Daikin RXYMQ'!B$2:B$7,MATCH($F16,'Daikin RXYMQ'!$C$2:$C$7,-1))</f>
        <v>RXYMQ8</v>
      </c>
      <c r="H16" s="43">
        <f>INDEX('Daikin RXYMQ'!C$2:C$7,MATCH($F16,'Daikin RXYMQ'!$C$2:$C$7,-1))</f>
        <v>22.4</v>
      </c>
      <c r="I16" s="44">
        <f>INDEX('Daikin RXYMQ'!D$2:D$7,MATCH($F16,'Daikin RXYMQ'!$C$2:$C$7,-1))</f>
        <v>2333</v>
      </c>
      <c r="J16" s="45">
        <f>INDEX('Daikin RXYMQ'!E$2:E$7,MATCH($F16,'Daikin RXYMQ'!$C$2:$C$7,-1))</f>
        <v>940</v>
      </c>
      <c r="K16" s="46" t="s">
        <v>2</v>
      </c>
      <c r="L16" s="46">
        <f>INDEX('Daikin RXYMQ'!G$2:G$7,MATCH($F16,'Daikin RXYMQ'!$C$2:$C$7,-1))</f>
        <v>320</v>
      </c>
      <c r="M16" s="46" t="s">
        <v>2</v>
      </c>
      <c r="N16" s="47">
        <f>INDEX('Daikin RXYMQ'!I$2:I$7,MATCH($F16,'Daikin RXYMQ'!$C$2:$C$7,-1))</f>
        <v>1430</v>
      </c>
      <c r="O16" s="44">
        <f>INDEX('Daikin RXYMQ'!K$2:K$7,MATCH($F16,'Daikin RXYMQ'!$C$2:$C$7,-1))</f>
        <v>30</v>
      </c>
      <c r="P16" s="48">
        <f>INDEX('Daikin RXYMQ'!M$2:M$7,MATCH($F16,'Daikin RXYMQ'!$C$2:$C$7,-1))</f>
        <v>75</v>
      </c>
      <c r="Q16" s="3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</row>
    <row r="17" spans="1:46" ht="16.149999999999999" thickBot="1" x14ac:dyDescent="0.55000000000000004">
      <c r="A17" s="13"/>
      <c r="B17" s="49" t="s">
        <v>46</v>
      </c>
      <c r="C17" s="69">
        <v>0</v>
      </c>
      <c r="D17" s="69">
        <v>125</v>
      </c>
      <c r="E17" s="69">
        <v>150</v>
      </c>
      <c r="F17" s="50">
        <f t="shared" si="0"/>
        <v>18.75</v>
      </c>
      <c r="G17" s="51" t="str">
        <f>INDEX('Daikin RXYMQ'!B$2:B$7,MATCH($F17,'Daikin RXYMQ'!$C$2:$C$7,-1))</f>
        <v>RXYMQ8</v>
      </c>
      <c r="H17" s="52">
        <f>INDEX('Daikin RXYMQ'!C$2:C$7,MATCH($F17,'Daikin RXYMQ'!$C$2:$C$7,-1))</f>
        <v>22.4</v>
      </c>
      <c r="I17" s="53">
        <f>INDEX('Daikin RXYMQ'!D$2:D$7,MATCH($F17,'Daikin RXYMQ'!$C$2:$C$7,-1))</f>
        <v>2333</v>
      </c>
      <c r="J17" s="54">
        <f>INDEX('Daikin RXYMQ'!E$2:E$7,MATCH($F17,'Daikin RXYMQ'!$C$2:$C$7,-1))</f>
        <v>940</v>
      </c>
      <c r="K17" s="55" t="s">
        <v>2</v>
      </c>
      <c r="L17" s="55">
        <f>INDEX('Daikin RXYMQ'!G$2:G$7,MATCH($F17,'Daikin RXYMQ'!$C$2:$C$7,-1))</f>
        <v>320</v>
      </c>
      <c r="M17" s="55" t="s">
        <v>2</v>
      </c>
      <c r="N17" s="56">
        <f>INDEX('Daikin RXYMQ'!I$2:I$7,MATCH($F17,'Daikin RXYMQ'!$C$2:$C$7,-1))</f>
        <v>1430</v>
      </c>
      <c r="O17" s="53">
        <f>INDEX('Daikin RXYMQ'!K$2:K$7,MATCH($F17,'Daikin RXYMQ'!$C$2:$C$7,-1))</f>
        <v>30</v>
      </c>
      <c r="P17" s="57">
        <f>INDEX('Daikin RXYMQ'!M$2:M$7,MATCH($F17,'Daikin RXYMQ'!$C$2:$C$7,-1))</f>
        <v>75</v>
      </c>
      <c r="Q17" s="3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</row>
    <row r="18" spans="1:46" ht="16.149999999999999" thickTop="1" x14ac:dyDescent="0.5">
      <c r="A18" s="13"/>
      <c r="B18" s="58"/>
      <c r="C18" s="58"/>
      <c r="D18" s="58"/>
      <c r="E18" s="58"/>
      <c r="F18" s="59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3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</row>
    <row r="19" spans="1:46" s="8" customFormat="1" ht="18" x14ac:dyDescent="0.55000000000000004">
      <c r="A19" s="7"/>
      <c r="B19" s="9" t="s">
        <v>24</v>
      </c>
      <c r="C19" s="70" t="s">
        <v>51</v>
      </c>
      <c r="D19" s="60"/>
      <c r="E19" s="60"/>
      <c r="F19" s="61"/>
      <c r="I19" s="9" t="s">
        <v>25</v>
      </c>
      <c r="J19" s="62">
        <f>(((((C20*0.1)*2)*0.1)+0.3))</f>
        <v>1.34</v>
      </c>
      <c r="K19" s="62"/>
      <c r="L19" s="62"/>
      <c r="O19" s="9"/>
      <c r="P19" s="9"/>
      <c r="Q19" s="61"/>
      <c r="R19" s="63"/>
      <c r="S19" s="7"/>
    </row>
    <row r="20" spans="1:46" s="7" customFormat="1" ht="18" x14ac:dyDescent="0.55000000000000004">
      <c r="B20" s="9" t="s">
        <v>26</v>
      </c>
      <c r="C20" s="12">
        <f>SUM(C11:C17)</f>
        <v>52</v>
      </c>
      <c r="D20" s="60"/>
      <c r="E20" s="60"/>
      <c r="F20" s="61"/>
      <c r="I20" s="9" t="s">
        <v>27</v>
      </c>
      <c r="J20" s="64">
        <f>(J19/0.6)*1000</f>
        <v>2233.3333333333335</v>
      </c>
      <c r="K20" s="64" t="s">
        <v>2</v>
      </c>
      <c r="L20" s="72">
        <v>600</v>
      </c>
      <c r="O20" s="9"/>
      <c r="P20" s="9"/>
      <c r="Q20" s="61"/>
      <c r="R20" s="63"/>
    </row>
    <row r="21" spans="1:46" s="7" customFormat="1" ht="18" x14ac:dyDescent="0.55000000000000004">
      <c r="B21" s="9"/>
      <c r="C21" s="12"/>
      <c r="D21" s="60"/>
      <c r="E21" s="60"/>
      <c r="F21" s="61"/>
      <c r="I21" s="9"/>
      <c r="J21" s="64"/>
      <c r="K21" s="64"/>
      <c r="L21" s="64"/>
      <c r="O21" s="9"/>
      <c r="P21" s="9"/>
      <c r="Q21" s="61"/>
      <c r="R21" s="63"/>
    </row>
    <row r="22" spans="1:46" s="65" customFormat="1" x14ac:dyDescent="0.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 spans="1:46" s="8" customFormat="1" ht="18.399999999999999" thickBot="1" x14ac:dyDescent="0.6">
      <c r="A23" s="11"/>
      <c r="B23" s="7" t="s">
        <v>21</v>
      </c>
      <c r="C23" s="70" t="s">
        <v>51</v>
      </c>
      <c r="D23" s="9" t="s">
        <v>23</v>
      </c>
      <c r="E23" s="70" t="s">
        <v>52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46" s="6" customFormat="1" ht="18.399999999999999" thickTop="1" x14ac:dyDescent="0.55000000000000004">
      <c r="A24" s="13"/>
      <c r="B24" s="122" t="s">
        <v>28</v>
      </c>
      <c r="C24" s="123"/>
      <c r="D24" s="123"/>
      <c r="E24" s="123"/>
      <c r="F24" s="124"/>
      <c r="G24" s="125" t="s">
        <v>29</v>
      </c>
      <c r="H24" s="126"/>
      <c r="I24" s="126"/>
      <c r="J24" s="126"/>
      <c r="K24" s="126"/>
      <c r="L24" s="126"/>
      <c r="M24" s="126"/>
      <c r="N24" s="126"/>
      <c r="O24" s="126"/>
      <c r="P24" s="127"/>
      <c r="Q24" s="3"/>
      <c r="R24" s="3"/>
      <c r="S24" s="3"/>
    </row>
    <row r="25" spans="1:46" ht="18.399999999999999" thickBot="1" x14ac:dyDescent="0.6">
      <c r="A25" s="13"/>
      <c r="B25" s="14" t="s">
        <v>30</v>
      </c>
      <c r="C25" s="15" t="s">
        <v>31</v>
      </c>
      <c r="D25" s="15" t="s">
        <v>32</v>
      </c>
      <c r="E25" s="15" t="s">
        <v>33</v>
      </c>
      <c r="F25" s="16" t="s">
        <v>0</v>
      </c>
      <c r="G25" s="17" t="s">
        <v>1</v>
      </c>
      <c r="H25" s="18" t="s">
        <v>35</v>
      </c>
      <c r="I25" s="18" t="s">
        <v>34</v>
      </c>
      <c r="J25" s="119" t="s">
        <v>42</v>
      </c>
      <c r="K25" s="119"/>
      <c r="L25" s="119"/>
      <c r="M25" s="119"/>
      <c r="N25" s="119"/>
      <c r="O25" s="18" t="s">
        <v>16</v>
      </c>
      <c r="P25" s="19" t="s">
        <v>12</v>
      </c>
      <c r="Q25" s="3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</row>
    <row r="26" spans="1:46" ht="16.149999999999999" thickTop="1" x14ac:dyDescent="0.5">
      <c r="A26" s="13"/>
      <c r="B26" s="21" t="s">
        <v>43</v>
      </c>
      <c r="C26" s="66">
        <v>0</v>
      </c>
      <c r="D26" s="66">
        <v>50</v>
      </c>
      <c r="E26" s="66">
        <v>150</v>
      </c>
      <c r="F26" s="22">
        <f t="shared" ref="F26:F31" si="1">(D26*E26)/1000</f>
        <v>7.5</v>
      </c>
      <c r="G26" s="23" t="str">
        <f>INDEX('Daikin RXYMQ'!B$2:B$7,MATCH($F26,'Daikin RXYMQ'!$C$2:$C$7,-1))</f>
        <v>RXYMQ3</v>
      </c>
      <c r="H26" s="24">
        <f>INDEX('Daikin RXYMQ'!C$2:C$7,MATCH($F26,'Daikin RXYMQ'!$C$2:$C$7,-1))</f>
        <v>9</v>
      </c>
      <c r="I26" s="25">
        <f>INDEX('Daikin RXYMQ'!D$2:D$7,MATCH($F26,'Daikin RXYMQ'!$C$2:$C$7,-1))</f>
        <v>1267</v>
      </c>
      <c r="J26" s="26">
        <f>INDEX('Daikin RXYMQ'!E$2:E$7,MATCH($F26,'Daikin RXYMQ'!$C$2:$C$7,-1))</f>
        <v>940</v>
      </c>
      <c r="K26" s="27" t="s">
        <v>2</v>
      </c>
      <c r="L26" s="28">
        <f>INDEX('Daikin RXYMQ'!G$2:G$7,MATCH($F26,'Daikin RXYMQ'!$C$2:$C$7,-1))</f>
        <v>320</v>
      </c>
      <c r="M26" s="27" t="s">
        <v>2</v>
      </c>
      <c r="N26" s="29">
        <f>INDEX('Daikin RXYMQ'!I$2:I$7,MATCH($F26,'Daikin RXYMQ'!$C$2:$C$7,-1))</f>
        <v>990</v>
      </c>
      <c r="O26" s="25">
        <f>INDEX('Daikin RXYMQ'!K$2:K$7,MATCH($F26,'Daikin RXYMQ'!$C$2:$C$7,-1))</f>
        <v>20</v>
      </c>
      <c r="P26" s="30">
        <f>INDEX('Daikin RXYMQ'!M$2:M$7,MATCH($F26,'Daikin RXYMQ'!$C$2:$C$7,-1))</f>
        <v>69</v>
      </c>
      <c r="Q26" s="3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</row>
    <row r="27" spans="1:46" x14ac:dyDescent="0.5">
      <c r="A27" s="13"/>
      <c r="B27" s="31">
        <v>1</v>
      </c>
      <c r="C27" s="67">
        <v>20</v>
      </c>
      <c r="D27" s="67">
        <v>70</v>
      </c>
      <c r="E27" s="67">
        <v>150</v>
      </c>
      <c r="F27" s="32">
        <f t="shared" si="1"/>
        <v>10.5</v>
      </c>
      <c r="G27" s="33" t="str">
        <f>INDEX('Daikin RXYMQ'!B$2:B$7,MATCH($F27,'Daikin RXYMQ'!$C$2:$C$7,-1))</f>
        <v>RXYMQ4</v>
      </c>
      <c r="H27" s="34">
        <f>INDEX('Daikin RXYMQ'!C$2:C$7,MATCH($F27,'Daikin RXYMQ'!$C$2:$C$7,-1))</f>
        <v>11.2</v>
      </c>
      <c r="I27" s="35">
        <f>INDEX('Daikin RXYMQ'!D$2:D$7,MATCH($F27,'Daikin RXYMQ'!$C$2:$C$7,-1))</f>
        <v>1267</v>
      </c>
      <c r="J27" s="36">
        <f>INDEX('Daikin RXYMQ'!E$2:E$7,MATCH($F27,'Daikin RXYMQ'!$C$2:$C$7,-1))</f>
        <v>940</v>
      </c>
      <c r="K27" s="37" t="s">
        <v>2</v>
      </c>
      <c r="L27" s="37">
        <f>INDEX('Daikin RXYMQ'!G$2:G$7,MATCH($F27,'Daikin RXYMQ'!$C$2:$C$7,-1))</f>
        <v>320</v>
      </c>
      <c r="M27" s="37" t="s">
        <v>2</v>
      </c>
      <c r="N27" s="38">
        <f>INDEX('Daikin RXYMQ'!I$2:I$7,MATCH($F27,'Daikin RXYMQ'!$C$2:$C$7,-1))</f>
        <v>990</v>
      </c>
      <c r="O27" s="35">
        <f>INDEX('Daikin RXYMQ'!K$2:K$7,MATCH($F27,'Daikin RXYMQ'!$C$2:$C$7,-1))</f>
        <v>20</v>
      </c>
      <c r="P27" s="39">
        <f>INDEX('Daikin RXYMQ'!M$2:M$7,MATCH($F27,'Daikin RXYMQ'!$C$2:$C$7,-1))</f>
        <v>70</v>
      </c>
      <c r="Q27" s="3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</row>
    <row r="28" spans="1:46" x14ac:dyDescent="0.5">
      <c r="A28" s="13"/>
      <c r="B28" s="31">
        <v>2</v>
      </c>
      <c r="C28" s="67">
        <v>27</v>
      </c>
      <c r="D28" s="67">
        <v>90</v>
      </c>
      <c r="E28" s="67">
        <v>150</v>
      </c>
      <c r="F28" s="32">
        <f t="shared" si="1"/>
        <v>13.5</v>
      </c>
      <c r="G28" s="33" t="str">
        <f>INDEX('Daikin RXYMQ'!B$2:B$7,MATCH($F28,'Daikin RXYMQ'!$C$2:$C$7,-1))</f>
        <v>RXYMQ5</v>
      </c>
      <c r="H28" s="34">
        <f>INDEX('Daikin RXYMQ'!C$2:C$7,MATCH($F28,'Daikin RXYMQ'!$C$2:$C$7,-1))</f>
        <v>14</v>
      </c>
      <c r="I28" s="35">
        <f>INDEX('Daikin RXYMQ'!D$2:D$7,MATCH($F28,'Daikin RXYMQ'!$C$2:$C$7,-1))</f>
        <v>1267</v>
      </c>
      <c r="J28" s="36">
        <f>INDEX('Daikin RXYMQ'!E$2:E$7,MATCH($F28,'Daikin RXYMQ'!$C$2:$C$7,-1))</f>
        <v>940</v>
      </c>
      <c r="K28" s="37" t="s">
        <v>2</v>
      </c>
      <c r="L28" s="37">
        <f>INDEX('Daikin RXYMQ'!G$2:G$7,MATCH($F28,'Daikin RXYMQ'!$C$2:$C$7,-1))</f>
        <v>320</v>
      </c>
      <c r="M28" s="37" t="s">
        <v>2</v>
      </c>
      <c r="N28" s="38">
        <f>INDEX('Daikin RXYMQ'!I$2:I$7,MATCH($F28,'Daikin RXYMQ'!$C$2:$C$7,-1))</f>
        <v>990</v>
      </c>
      <c r="O28" s="35">
        <f>INDEX('Daikin RXYMQ'!K$2:K$7,MATCH($F28,'Daikin RXYMQ'!$C$2:$C$7,-1))</f>
        <v>20</v>
      </c>
      <c r="P28" s="39">
        <f>INDEX('Daikin RXYMQ'!M$2:M$7,MATCH($F28,'Daikin RXYMQ'!$C$2:$C$7,-1))</f>
        <v>71</v>
      </c>
      <c r="Q28" s="3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</row>
    <row r="29" spans="1:46" x14ac:dyDescent="0.5">
      <c r="A29" s="13"/>
      <c r="B29" s="40">
        <v>3</v>
      </c>
      <c r="C29" s="68">
        <v>4</v>
      </c>
      <c r="D29" s="68">
        <v>90</v>
      </c>
      <c r="E29" s="68">
        <v>150</v>
      </c>
      <c r="F29" s="41">
        <f t="shared" si="1"/>
        <v>13.5</v>
      </c>
      <c r="G29" s="42" t="str">
        <f>INDEX('Daikin RXYMQ'!B$2:B$7,MATCH($F29,'Daikin RXYMQ'!$C$2:$C$7,-1))</f>
        <v>RXYMQ5</v>
      </c>
      <c r="H29" s="43">
        <f>INDEX('Daikin RXYMQ'!C$2:C$7,MATCH($F29,'Daikin RXYMQ'!$C$2:$C$7,-1))</f>
        <v>14</v>
      </c>
      <c r="I29" s="44">
        <f>INDEX('Daikin RXYMQ'!D$2:D$7,MATCH($F29,'Daikin RXYMQ'!$C$2:$C$7,-1))</f>
        <v>1267</v>
      </c>
      <c r="J29" s="45">
        <f>INDEX('Daikin RXYMQ'!E$2:E$7,MATCH($F29,'Daikin RXYMQ'!$C$2:$C$7,-1))</f>
        <v>940</v>
      </c>
      <c r="K29" s="46" t="s">
        <v>2</v>
      </c>
      <c r="L29" s="46">
        <f>INDEX('Daikin RXYMQ'!G$2:G$7,MATCH($F29,'Daikin RXYMQ'!$C$2:$C$7,-1))</f>
        <v>320</v>
      </c>
      <c r="M29" s="46" t="s">
        <v>2</v>
      </c>
      <c r="N29" s="47">
        <f>INDEX('Daikin RXYMQ'!I$2:I$7,MATCH($F29,'Daikin RXYMQ'!$C$2:$C$7,-1))</f>
        <v>990</v>
      </c>
      <c r="O29" s="44">
        <f>INDEX('Daikin RXYMQ'!K$2:K$7,MATCH($F29,'Daikin RXYMQ'!$C$2:$C$7,-1))</f>
        <v>20</v>
      </c>
      <c r="P29" s="48">
        <f>INDEX('Daikin RXYMQ'!M$2:M$7,MATCH($F29,'Daikin RXYMQ'!$C$2:$C$7,-1))</f>
        <v>71</v>
      </c>
      <c r="Q29" s="3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</row>
    <row r="30" spans="1:46" x14ac:dyDescent="0.5">
      <c r="A30" s="13"/>
      <c r="B30" s="40" t="s">
        <v>45</v>
      </c>
      <c r="C30" s="68">
        <v>0</v>
      </c>
      <c r="D30" s="68">
        <v>125</v>
      </c>
      <c r="E30" s="68">
        <v>150</v>
      </c>
      <c r="F30" s="41">
        <f t="shared" si="1"/>
        <v>18.75</v>
      </c>
      <c r="G30" s="42" t="str">
        <f>INDEX('Daikin RXYMQ'!B$2:B$7,MATCH($F30,'Daikin RXYMQ'!$C$2:$C$7,-1))</f>
        <v>RXYMQ8</v>
      </c>
      <c r="H30" s="43">
        <f>INDEX('Daikin RXYMQ'!C$2:C$7,MATCH($F30,'Daikin RXYMQ'!$C$2:$C$7,-1))</f>
        <v>22.4</v>
      </c>
      <c r="I30" s="44">
        <f>INDEX('Daikin RXYMQ'!D$2:D$7,MATCH($F30,'Daikin RXYMQ'!$C$2:$C$7,-1))</f>
        <v>2333</v>
      </c>
      <c r="J30" s="45">
        <f>INDEX('Daikin RXYMQ'!E$2:E$7,MATCH($F30,'Daikin RXYMQ'!$C$2:$C$7,-1))</f>
        <v>940</v>
      </c>
      <c r="K30" s="46" t="s">
        <v>2</v>
      </c>
      <c r="L30" s="46">
        <f>INDEX('Daikin RXYMQ'!G$2:G$7,MATCH($F30,'Daikin RXYMQ'!$C$2:$C$7,-1))</f>
        <v>320</v>
      </c>
      <c r="M30" s="46" t="s">
        <v>2</v>
      </c>
      <c r="N30" s="47">
        <f>INDEX('Daikin RXYMQ'!I$2:I$7,MATCH($F30,'Daikin RXYMQ'!$C$2:$C$7,-1))</f>
        <v>1430</v>
      </c>
      <c r="O30" s="44">
        <f>INDEX('Daikin RXYMQ'!K$2:K$7,MATCH($F30,'Daikin RXYMQ'!$C$2:$C$7,-1))</f>
        <v>30</v>
      </c>
      <c r="P30" s="48">
        <f>INDEX('Daikin RXYMQ'!M$2:M$7,MATCH($F30,'Daikin RXYMQ'!$C$2:$C$7,-1))</f>
        <v>75</v>
      </c>
      <c r="Q30" s="3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</row>
    <row r="31" spans="1:46" ht="16.149999999999999" thickBot="1" x14ac:dyDescent="0.55000000000000004">
      <c r="A31" s="13"/>
      <c r="B31" s="49" t="s">
        <v>46</v>
      </c>
      <c r="C31" s="69">
        <v>0</v>
      </c>
      <c r="D31" s="69">
        <v>125</v>
      </c>
      <c r="E31" s="69">
        <v>150</v>
      </c>
      <c r="F31" s="50">
        <f t="shared" si="1"/>
        <v>18.75</v>
      </c>
      <c r="G31" s="51" t="str">
        <f>INDEX('Daikin RXYMQ'!B$2:B$7,MATCH($F31,'Daikin RXYMQ'!$C$2:$C$7,-1))</f>
        <v>RXYMQ8</v>
      </c>
      <c r="H31" s="52">
        <f>INDEX('Daikin RXYMQ'!C$2:C$7,MATCH($F31,'Daikin RXYMQ'!$C$2:$C$7,-1))</f>
        <v>22.4</v>
      </c>
      <c r="I31" s="53">
        <f>INDEX('Daikin RXYMQ'!D$2:D$7,MATCH($F31,'Daikin RXYMQ'!$C$2:$C$7,-1))</f>
        <v>2333</v>
      </c>
      <c r="J31" s="54">
        <f>INDEX('Daikin RXYMQ'!E$2:E$7,MATCH($F31,'Daikin RXYMQ'!$C$2:$C$7,-1))</f>
        <v>940</v>
      </c>
      <c r="K31" s="55" t="s">
        <v>2</v>
      </c>
      <c r="L31" s="55">
        <f>INDEX('Daikin RXYMQ'!G$2:G$7,MATCH($F31,'Daikin RXYMQ'!$C$2:$C$7,-1))</f>
        <v>320</v>
      </c>
      <c r="M31" s="55" t="s">
        <v>2</v>
      </c>
      <c r="N31" s="56">
        <f>INDEX('Daikin RXYMQ'!I$2:I$7,MATCH($F31,'Daikin RXYMQ'!$C$2:$C$7,-1))</f>
        <v>1430</v>
      </c>
      <c r="O31" s="53">
        <f>INDEX('Daikin RXYMQ'!K$2:K$7,MATCH($F31,'Daikin RXYMQ'!$C$2:$C$7,-1))</f>
        <v>30</v>
      </c>
      <c r="P31" s="57">
        <f>INDEX('Daikin RXYMQ'!M$2:M$7,MATCH($F31,'Daikin RXYMQ'!$C$2:$C$7,-1))</f>
        <v>75</v>
      </c>
      <c r="Q31" s="3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</row>
    <row r="32" spans="1:46" ht="16.149999999999999" thickTop="1" x14ac:dyDescent="0.5">
      <c r="A32" s="13"/>
      <c r="B32" s="58"/>
      <c r="C32" s="58"/>
      <c r="D32" s="58"/>
      <c r="E32" s="58"/>
      <c r="F32" s="59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3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</row>
    <row r="33" spans="1:46" s="8" customFormat="1" ht="18" x14ac:dyDescent="0.55000000000000004">
      <c r="A33" s="7"/>
      <c r="B33" s="9" t="s">
        <v>24</v>
      </c>
      <c r="C33" s="70" t="s">
        <v>51</v>
      </c>
      <c r="D33" s="60"/>
      <c r="E33" s="60"/>
      <c r="F33" s="61"/>
      <c r="I33" s="9" t="s">
        <v>25</v>
      </c>
      <c r="J33" s="62">
        <f>(((((C34*0.1)*2)*0.1)+0.3))</f>
        <v>1.3200000000000003</v>
      </c>
      <c r="K33" s="62"/>
      <c r="L33" s="62"/>
      <c r="O33" s="9"/>
      <c r="P33" s="9"/>
      <c r="Q33" s="61"/>
      <c r="R33" s="63"/>
      <c r="S33" s="7"/>
    </row>
    <row r="34" spans="1:46" s="7" customFormat="1" ht="18" x14ac:dyDescent="0.55000000000000004">
      <c r="B34" s="9" t="s">
        <v>26</v>
      </c>
      <c r="C34" s="12">
        <f>SUM(C25:C31)</f>
        <v>51</v>
      </c>
      <c r="D34" s="60"/>
      <c r="E34" s="60"/>
      <c r="F34" s="61"/>
      <c r="I34" s="9" t="s">
        <v>27</v>
      </c>
      <c r="J34" s="64">
        <f>(J33/0.6)*1000</f>
        <v>2200.0000000000005</v>
      </c>
      <c r="K34" s="64" t="s">
        <v>2</v>
      </c>
      <c r="L34" s="72">
        <v>600</v>
      </c>
      <c r="O34" s="9"/>
      <c r="P34" s="9"/>
      <c r="Q34" s="61"/>
      <c r="R34" s="63"/>
    </row>
    <row r="35" spans="1:46" s="65" customFormat="1" x14ac:dyDescent="0.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</row>
    <row r="36" spans="1:46" s="8" customFormat="1" ht="18.399999999999999" thickBot="1" x14ac:dyDescent="0.6">
      <c r="A36" s="11"/>
      <c r="B36" s="7" t="s">
        <v>21</v>
      </c>
      <c r="C36" s="70" t="s">
        <v>52</v>
      </c>
      <c r="D36" s="9" t="s">
        <v>23</v>
      </c>
      <c r="E36" s="70" t="s">
        <v>55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46" s="6" customFormat="1" ht="18.399999999999999" thickTop="1" x14ac:dyDescent="0.55000000000000004">
      <c r="A37" s="13"/>
      <c r="B37" s="122" t="s">
        <v>28</v>
      </c>
      <c r="C37" s="123"/>
      <c r="D37" s="123"/>
      <c r="E37" s="123"/>
      <c r="F37" s="124"/>
      <c r="G37" s="125" t="s">
        <v>29</v>
      </c>
      <c r="H37" s="126"/>
      <c r="I37" s="126"/>
      <c r="J37" s="126"/>
      <c r="K37" s="126"/>
      <c r="L37" s="126"/>
      <c r="M37" s="126"/>
      <c r="N37" s="126"/>
      <c r="O37" s="126"/>
      <c r="P37" s="127"/>
      <c r="Q37" s="3"/>
      <c r="R37" s="3"/>
      <c r="S37" s="3"/>
    </row>
    <row r="38" spans="1:46" ht="18.399999999999999" thickBot="1" x14ac:dyDescent="0.6">
      <c r="A38" s="13"/>
      <c r="B38" s="14" t="s">
        <v>30</v>
      </c>
      <c r="C38" s="15" t="s">
        <v>31</v>
      </c>
      <c r="D38" s="15" t="s">
        <v>32</v>
      </c>
      <c r="E38" s="15" t="s">
        <v>33</v>
      </c>
      <c r="F38" s="16" t="s">
        <v>0</v>
      </c>
      <c r="G38" s="17" t="s">
        <v>1</v>
      </c>
      <c r="H38" s="18" t="s">
        <v>35</v>
      </c>
      <c r="I38" s="18" t="s">
        <v>34</v>
      </c>
      <c r="J38" s="119" t="s">
        <v>42</v>
      </c>
      <c r="K38" s="119"/>
      <c r="L38" s="119"/>
      <c r="M38" s="119"/>
      <c r="N38" s="119"/>
      <c r="O38" s="18" t="s">
        <v>16</v>
      </c>
      <c r="P38" s="19" t="s">
        <v>12</v>
      </c>
      <c r="Q38" s="3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</row>
    <row r="39" spans="1:46" ht="16.149999999999999" thickTop="1" x14ac:dyDescent="0.5">
      <c r="A39" s="13"/>
      <c r="B39" s="21" t="s">
        <v>43</v>
      </c>
      <c r="C39" s="66">
        <v>0</v>
      </c>
      <c r="D39" s="66">
        <v>50</v>
      </c>
      <c r="E39" s="66">
        <v>150</v>
      </c>
      <c r="F39" s="22">
        <f t="shared" ref="F39:F44" si="2">(D39*E39)/1000</f>
        <v>7.5</v>
      </c>
      <c r="G39" s="23" t="str">
        <f>INDEX('Daikin RXYMQ'!B$2:B$7,MATCH($F39,'Daikin RXYMQ'!$C$2:$C$7,-1))</f>
        <v>RXYMQ3</v>
      </c>
      <c r="H39" s="24">
        <f>INDEX('Daikin RXYMQ'!C$2:C$7,MATCH($F39,'Daikin RXYMQ'!$C$2:$C$7,-1))</f>
        <v>9</v>
      </c>
      <c r="I39" s="25">
        <f>INDEX('Daikin RXYMQ'!D$2:D$7,MATCH($F39,'Daikin RXYMQ'!$C$2:$C$7,-1))</f>
        <v>1267</v>
      </c>
      <c r="J39" s="26">
        <f>INDEX('Daikin RXYMQ'!E$2:E$7,MATCH($F39,'Daikin RXYMQ'!$C$2:$C$7,-1))</f>
        <v>940</v>
      </c>
      <c r="K39" s="27" t="s">
        <v>2</v>
      </c>
      <c r="L39" s="28">
        <f>INDEX('Daikin RXYMQ'!G$2:G$7,MATCH($F39,'Daikin RXYMQ'!$C$2:$C$7,-1))</f>
        <v>320</v>
      </c>
      <c r="M39" s="27" t="s">
        <v>2</v>
      </c>
      <c r="N39" s="29">
        <f>INDEX('Daikin RXYMQ'!I$2:I$7,MATCH($F39,'Daikin RXYMQ'!$C$2:$C$7,-1))</f>
        <v>990</v>
      </c>
      <c r="O39" s="25">
        <f>INDEX('Daikin RXYMQ'!K$2:K$7,MATCH($F39,'Daikin RXYMQ'!$C$2:$C$7,-1))</f>
        <v>20</v>
      </c>
      <c r="P39" s="30">
        <f>INDEX('Daikin RXYMQ'!M$2:M$7,MATCH($F39,'Daikin RXYMQ'!$C$2:$C$7,-1))</f>
        <v>69</v>
      </c>
      <c r="Q39" s="3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</row>
    <row r="40" spans="1:46" x14ac:dyDescent="0.5">
      <c r="A40" s="13"/>
      <c r="B40" s="31">
        <v>1</v>
      </c>
      <c r="C40" s="67">
        <v>14</v>
      </c>
      <c r="D40" s="67">
        <v>70</v>
      </c>
      <c r="E40" s="67">
        <v>150</v>
      </c>
      <c r="F40" s="32">
        <f t="shared" si="2"/>
        <v>10.5</v>
      </c>
      <c r="G40" s="33" t="str">
        <f>INDEX('Daikin RXYMQ'!B$2:B$7,MATCH($F40,'Daikin RXYMQ'!$C$2:$C$7,-1))</f>
        <v>RXYMQ4</v>
      </c>
      <c r="H40" s="34">
        <f>INDEX('Daikin RXYMQ'!C$2:C$7,MATCH($F40,'Daikin RXYMQ'!$C$2:$C$7,-1))</f>
        <v>11.2</v>
      </c>
      <c r="I40" s="35">
        <f>INDEX('Daikin RXYMQ'!D$2:D$7,MATCH($F40,'Daikin RXYMQ'!$C$2:$C$7,-1))</f>
        <v>1267</v>
      </c>
      <c r="J40" s="36">
        <f>INDEX('Daikin RXYMQ'!E$2:E$7,MATCH($F40,'Daikin RXYMQ'!$C$2:$C$7,-1))</f>
        <v>940</v>
      </c>
      <c r="K40" s="37" t="s">
        <v>2</v>
      </c>
      <c r="L40" s="37">
        <f>INDEX('Daikin RXYMQ'!G$2:G$7,MATCH($F40,'Daikin RXYMQ'!$C$2:$C$7,-1))</f>
        <v>320</v>
      </c>
      <c r="M40" s="37" t="s">
        <v>2</v>
      </c>
      <c r="N40" s="38">
        <f>INDEX('Daikin RXYMQ'!I$2:I$7,MATCH($F40,'Daikin RXYMQ'!$C$2:$C$7,-1))</f>
        <v>990</v>
      </c>
      <c r="O40" s="35">
        <f>INDEX('Daikin RXYMQ'!K$2:K$7,MATCH($F40,'Daikin RXYMQ'!$C$2:$C$7,-1))</f>
        <v>20</v>
      </c>
      <c r="P40" s="39">
        <f>INDEX('Daikin RXYMQ'!M$2:M$7,MATCH($F40,'Daikin RXYMQ'!$C$2:$C$7,-1))</f>
        <v>70</v>
      </c>
      <c r="Q40" s="3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</row>
    <row r="41" spans="1:46" x14ac:dyDescent="0.5">
      <c r="A41" s="13"/>
      <c r="B41" s="31">
        <v>2</v>
      </c>
      <c r="C41" s="67">
        <v>7</v>
      </c>
      <c r="D41" s="67">
        <v>90</v>
      </c>
      <c r="E41" s="67">
        <v>150</v>
      </c>
      <c r="F41" s="32">
        <f t="shared" si="2"/>
        <v>13.5</v>
      </c>
      <c r="G41" s="33" t="str">
        <f>INDEX('Daikin RXYMQ'!B$2:B$7,MATCH($F41,'Daikin RXYMQ'!$C$2:$C$7,-1))</f>
        <v>RXYMQ5</v>
      </c>
      <c r="H41" s="34">
        <f>INDEX('Daikin RXYMQ'!C$2:C$7,MATCH($F41,'Daikin RXYMQ'!$C$2:$C$7,-1))</f>
        <v>14</v>
      </c>
      <c r="I41" s="35">
        <f>INDEX('Daikin RXYMQ'!D$2:D$7,MATCH($F41,'Daikin RXYMQ'!$C$2:$C$7,-1))</f>
        <v>1267</v>
      </c>
      <c r="J41" s="36">
        <f>INDEX('Daikin RXYMQ'!E$2:E$7,MATCH($F41,'Daikin RXYMQ'!$C$2:$C$7,-1))</f>
        <v>940</v>
      </c>
      <c r="K41" s="37" t="s">
        <v>2</v>
      </c>
      <c r="L41" s="37">
        <f>INDEX('Daikin RXYMQ'!G$2:G$7,MATCH($F41,'Daikin RXYMQ'!$C$2:$C$7,-1))</f>
        <v>320</v>
      </c>
      <c r="M41" s="37" t="s">
        <v>2</v>
      </c>
      <c r="N41" s="38">
        <f>INDEX('Daikin RXYMQ'!I$2:I$7,MATCH($F41,'Daikin RXYMQ'!$C$2:$C$7,-1))</f>
        <v>990</v>
      </c>
      <c r="O41" s="35">
        <f>INDEX('Daikin RXYMQ'!K$2:K$7,MATCH($F41,'Daikin RXYMQ'!$C$2:$C$7,-1))</f>
        <v>20</v>
      </c>
      <c r="P41" s="39">
        <f>INDEX('Daikin RXYMQ'!M$2:M$7,MATCH($F41,'Daikin RXYMQ'!$C$2:$C$7,-1))</f>
        <v>71</v>
      </c>
      <c r="Q41" s="3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</row>
    <row r="42" spans="1:46" x14ac:dyDescent="0.5">
      <c r="A42" s="13"/>
      <c r="B42" s="40">
        <v>3</v>
      </c>
      <c r="C42" s="68">
        <v>0</v>
      </c>
      <c r="D42" s="68">
        <v>90</v>
      </c>
      <c r="E42" s="68">
        <v>150</v>
      </c>
      <c r="F42" s="41">
        <f t="shared" si="2"/>
        <v>13.5</v>
      </c>
      <c r="G42" s="42" t="str">
        <f>INDEX('Daikin RXYMQ'!B$2:B$7,MATCH($F42,'Daikin RXYMQ'!$C$2:$C$7,-1))</f>
        <v>RXYMQ5</v>
      </c>
      <c r="H42" s="43">
        <f>INDEX('Daikin RXYMQ'!C$2:C$7,MATCH($F42,'Daikin RXYMQ'!$C$2:$C$7,-1))</f>
        <v>14</v>
      </c>
      <c r="I42" s="44">
        <f>INDEX('Daikin RXYMQ'!D$2:D$7,MATCH($F42,'Daikin RXYMQ'!$C$2:$C$7,-1))</f>
        <v>1267</v>
      </c>
      <c r="J42" s="45">
        <f>INDEX('Daikin RXYMQ'!E$2:E$7,MATCH($F42,'Daikin RXYMQ'!$C$2:$C$7,-1))</f>
        <v>940</v>
      </c>
      <c r="K42" s="46" t="s">
        <v>2</v>
      </c>
      <c r="L42" s="46">
        <f>INDEX('Daikin RXYMQ'!G$2:G$7,MATCH($F42,'Daikin RXYMQ'!$C$2:$C$7,-1))</f>
        <v>320</v>
      </c>
      <c r="M42" s="46" t="s">
        <v>2</v>
      </c>
      <c r="N42" s="47">
        <f>INDEX('Daikin RXYMQ'!I$2:I$7,MATCH($F42,'Daikin RXYMQ'!$C$2:$C$7,-1))</f>
        <v>990</v>
      </c>
      <c r="O42" s="44">
        <f>INDEX('Daikin RXYMQ'!K$2:K$7,MATCH($F42,'Daikin RXYMQ'!$C$2:$C$7,-1))</f>
        <v>20</v>
      </c>
      <c r="P42" s="48">
        <f>INDEX('Daikin RXYMQ'!M$2:M$7,MATCH($F42,'Daikin RXYMQ'!$C$2:$C$7,-1))</f>
        <v>71</v>
      </c>
      <c r="Q42" s="3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</row>
    <row r="43" spans="1:46" x14ac:dyDescent="0.5">
      <c r="A43" s="13"/>
      <c r="B43" s="40" t="s">
        <v>46</v>
      </c>
      <c r="C43" s="68">
        <v>0</v>
      </c>
      <c r="D43" s="68">
        <v>125</v>
      </c>
      <c r="E43" s="68">
        <v>150</v>
      </c>
      <c r="F43" s="41">
        <f t="shared" si="2"/>
        <v>18.75</v>
      </c>
      <c r="G43" s="42" t="str">
        <f>INDEX('Daikin RXYMQ'!B$2:B$7,MATCH($F43,'Daikin RXYMQ'!$C$2:$C$7,-1))</f>
        <v>RXYMQ8</v>
      </c>
      <c r="H43" s="43">
        <f>INDEX('Daikin RXYMQ'!C$2:C$7,MATCH($F43,'Daikin RXYMQ'!$C$2:$C$7,-1))</f>
        <v>22.4</v>
      </c>
      <c r="I43" s="44">
        <f>INDEX('Daikin RXYMQ'!D$2:D$7,MATCH($F43,'Daikin RXYMQ'!$C$2:$C$7,-1))</f>
        <v>2333</v>
      </c>
      <c r="J43" s="45">
        <f>INDEX('Daikin RXYMQ'!E$2:E$7,MATCH($F43,'Daikin RXYMQ'!$C$2:$C$7,-1))</f>
        <v>940</v>
      </c>
      <c r="K43" s="46" t="s">
        <v>2</v>
      </c>
      <c r="L43" s="46">
        <f>INDEX('Daikin RXYMQ'!G$2:G$7,MATCH($F43,'Daikin RXYMQ'!$C$2:$C$7,-1))</f>
        <v>320</v>
      </c>
      <c r="M43" s="46" t="s">
        <v>2</v>
      </c>
      <c r="N43" s="47">
        <f>INDEX('Daikin RXYMQ'!I$2:I$7,MATCH($F43,'Daikin RXYMQ'!$C$2:$C$7,-1))</f>
        <v>1430</v>
      </c>
      <c r="O43" s="44">
        <f>INDEX('Daikin RXYMQ'!K$2:K$7,MATCH($F43,'Daikin RXYMQ'!$C$2:$C$7,-1))</f>
        <v>30</v>
      </c>
      <c r="P43" s="48">
        <f>INDEX('Daikin RXYMQ'!M$2:M$7,MATCH($F43,'Daikin RXYMQ'!$C$2:$C$7,-1))</f>
        <v>75</v>
      </c>
      <c r="Q43" s="3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</row>
    <row r="44" spans="1:46" ht="16.149999999999999" thickBot="1" x14ac:dyDescent="0.55000000000000004">
      <c r="A44" s="13"/>
      <c r="B44" s="49" t="s">
        <v>47</v>
      </c>
      <c r="C44" s="69">
        <v>0</v>
      </c>
      <c r="D44" s="69">
        <v>125</v>
      </c>
      <c r="E44" s="69">
        <v>150</v>
      </c>
      <c r="F44" s="50">
        <f t="shared" si="2"/>
        <v>18.75</v>
      </c>
      <c r="G44" s="51" t="str">
        <f>INDEX('Daikin RXYMQ'!B$2:B$7,MATCH($F44,'Daikin RXYMQ'!$C$2:$C$7,-1))</f>
        <v>RXYMQ8</v>
      </c>
      <c r="H44" s="52">
        <f>INDEX('Daikin RXYMQ'!C$2:C$7,MATCH($F44,'Daikin RXYMQ'!$C$2:$C$7,-1))</f>
        <v>22.4</v>
      </c>
      <c r="I44" s="53">
        <f>INDEX('Daikin RXYMQ'!D$2:D$7,MATCH($F44,'Daikin RXYMQ'!$C$2:$C$7,-1))</f>
        <v>2333</v>
      </c>
      <c r="J44" s="54">
        <f>INDEX('Daikin RXYMQ'!E$2:E$7,MATCH($F44,'Daikin RXYMQ'!$C$2:$C$7,-1))</f>
        <v>940</v>
      </c>
      <c r="K44" s="55" t="s">
        <v>2</v>
      </c>
      <c r="L44" s="55">
        <f>INDEX('Daikin RXYMQ'!G$2:G$7,MATCH($F44,'Daikin RXYMQ'!$C$2:$C$7,-1))</f>
        <v>320</v>
      </c>
      <c r="M44" s="55" t="s">
        <v>2</v>
      </c>
      <c r="N44" s="56">
        <f>INDEX('Daikin RXYMQ'!I$2:I$7,MATCH($F44,'Daikin RXYMQ'!$C$2:$C$7,-1))</f>
        <v>1430</v>
      </c>
      <c r="O44" s="53">
        <f>INDEX('Daikin RXYMQ'!K$2:K$7,MATCH($F44,'Daikin RXYMQ'!$C$2:$C$7,-1))</f>
        <v>30</v>
      </c>
      <c r="P44" s="57">
        <f>INDEX('Daikin RXYMQ'!M$2:M$7,MATCH($F44,'Daikin RXYMQ'!$C$2:$C$7,-1))</f>
        <v>75</v>
      </c>
      <c r="Q44" s="3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</row>
    <row r="45" spans="1:46" ht="16.149999999999999" thickTop="1" x14ac:dyDescent="0.5">
      <c r="A45" s="13"/>
      <c r="B45" s="58"/>
      <c r="C45" s="58"/>
      <c r="D45" s="58"/>
      <c r="E45" s="58"/>
      <c r="F45" s="59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3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</row>
    <row r="46" spans="1:46" s="8" customFormat="1" ht="18" x14ac:dyDescent="0.55000000000000004">
      <c r="A46" s="7"/>
      <c r="B46" s="9" t="s">
        <v>24</v>
      </c>
      <c r="C46" s="70" t="s">
        <v>52</v>
      </c>
      <c r="D46" s="60"/>
      <c r="E46" s="60"/>
      <c r="F46" s="61"/>
      <c r="I46" s="9" t="s">
        <v>25</v>
      </c>
      <c r="J46" s="62">
        <f>(((((C47*0.1)*2)*0.1)+0.3))</f>
        <v>0.72</v>
      </c>
      <c r="K46" s="62"/>
      <c r="L46" s="62"/>
      <c r="O46" s="9"/>
      <c r="P46" s="9"/>
      <c r="Q46" s="61"/>
      <c r="R46" s="63"/>
      <c r="S46" s="7"/>
    </row>
    <row r="47" spans="1:46" s="7" customFormat="1" ht="18" x14ac:dyDescent="0.55000000000000004">
      <c r="B47" s="9" t="s">
        <v>26</v>
      </c>
      <c r="C47" s="12">
        <f>SUM(C38:C44)</f>
        <v>21</v>
      </c>
      <c r="D47" s="60"/>
      <c r="E47" s="60"/>
      <c r="F47" s="61"/>
      <c r="I47" s="9" t="s">
        <v>27</v>
      </c>
      <c r="J47" s="64">
        <f>(J46/0.6)*1000</f>
        <v>1200</v>
      </c>
      <c r="K47" s="64" t="s">
        <v>2</v>
      </c>
      <c r="L47" s="72">
        <v>600</v>
      </c>
      <c r="O47" s="9"/>
      <c r="P47" s="9"/>
      <c r="Q47" s="61"/>
      <c r="R47" s="63"/>
    </row>
    <row r="48" spans="1:46" s="7" customFormat="1" ht="18" x14ac:dyDescent="0.55000000000000004">
      <c r="B48" s="9"/>
      <c r="C48" s="12"/>
      <c r="D48" s="60"/>
      <c r="E48" s="60"/>
      <c r="F48" s="61"/>
      <c r="I48" s="9"/>
      <c r="J48" s="64"/>
      <c r="K48" s="64"/>
      <c r="L48" s="64"/>
      <c r="O48" s="9"/>
      <c r="P48" s="9"/>
      <c r="Q48" s="61"/>
      <c r="R48" s="63"/>
    </row>
    <row r="49" spans="1:46" s="65" customFormat="1" ht="18" x14ac:dyDescent="0.55000000000000004">
      <c r="A49" s="7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 spans="1:46" s="8" customFormat="1" ht="18.399999999999999" thickBot="1" x14ac:dyDescent="0.6">
      <c r="A50" s="7"/>
      <c r="B50" s="7" t="s">
        <v>21</v>
      </c>
      <c r="C50" s="70" t="s">
        <v>55</v>
      </c>
      <c r="D50" s="9" t="s">
        <v>23</v>
      </c>
      <c r="E50" s="70" t="s">
        <v>56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</row>
    <row r="51" spans="1:46" s="6" customFormat="1" ht="18.399999999999999" thickTop="1" x14ac:dyDescent="0.55000000000000004">
      <c r="A51" s="13"/>
      <c r="B51" s="122" t="s">
        <v>28</v>
      </c>
      <c r="C51" s="123"/>
      <c r="D51" s="123"/>
      <c r="E51" s="123"/>
      <c r="F51" s="124"/>
      <c r="G51" s="125" t="s">
        <v>29</v>
      </c>
      <c r="H51" s="126"/>
      <c r="I51" s="126"/>
      <c r="J51" s="126"/>
      <c r="K51" s="126"/>
      <c r="L51" s="126"/>
      <c r="M51" s="126"/>
      <c r="N51" s="126"/>
      <c r="O51" s="126"/>
      <c r="P51" s="127"/>
      <c r="Q51" s="3"/>
      <c r="R51" s="3"/>
      <c r="S51" s="3"/>
    </row>
    <row r="52" spans="1:46" ht="18.399999999999999" thickBot="1" x14ac:dyDescent="0.6">
      <c r="A52" s="13"/>
      <c r="B52" s="14" t="s">
        <v>30</v>
      </c>
      <c r="C52" s="15" t="s">
        <v>31</v>
      </c>
      <c r="D52" s="15" t="s">
        <v>32</v>
      </c>
      <c r="E52" s="15" t="s">
        <v>33</v>
      </c>
      <c r="F52" s="16" t="s">
        <v>0</v>
      </c>
      <c r="G52" s="17" t="s">
        <v>1</v>
      </c>
      <c r="H52" s="18" t="s">
        <v>35</v>
      </c>
      <c r="I52" s="18" t="s">
        <v>34</v>
      </c>
      <c r="J52" s="119" t="s">
        <v>42</v>
      </c>
      <c r="K52" s="119"/>
      <c r="L52" s="119"/>
      <c r="M52" s="119"/>
      <c r="N52" s="119"/>
      <c r="O52" s="18" t="s">
        <v>16</v>
      </c>
      <c r="P52" s="19" t="s">
        <v>12</v>
      </c>
      <c r="Q52" s="3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</row>
    <row r="53" spans="1:46" ht="16.149999999999999" thickTop="1" x14ac:dyDescent="0.5">
      <c r="A53" s="13"/>
      <c r="B53" s="21" t="s">
        <v>43</v>
      </c>
      <c r="C53" s="66">
        <v>0</v>
      </c>
      <c r="D53" s="66">
        <v>50</v>
      </c>
      <c r="E53" s="66">
        <v>150</v>
      </c>
      <c r="F53" s="22">
        <f t="shared" ref="F53:F58" si="3">(D53*E53)/1000</f>
        <v>7.5</v>
      </c>
      <c r="G53" s="23" t="str">
        <f>INDEX('Daikin RXYMQ'!B$2:B$7,MATCH($F53,'Daikin RXYMQ'!$C$2:$C$7,-1))</f>
        <v>RXYMQ3</v>
      </c>
      <c r="H53" s="24">
        <f>INDEX('Daikin RXYMQ'!C$2:C$7,MATCH($F53,'Daikin RXYMQ'!$C$2:$C$7,-1))</f>
        <v>9</v>
      </c>
      <c r="I53" s="25">
        <f>INDEX('Daikin RXYMQ'!D$2:D$7,MATCH($F53,'Daikin RXYMQ'!$C$2:$C$7,-1))</f>
        <v>1267</v>
      </c>
      <c r="J53" s="26">
        <f>INDEX('Daikin RXYMQ'!E$2:E$7,MATCH($F53,'Daikin RXYMQ'!$C$2:$C$7,-1))</f>
        <v>940</v>
      </c>
      <c r="K53" s="27" t="s">
        <v>2</v>
      </c>
      <c r="L53" s="28">
        <f>INDEX('Daikin RXYMQ'!G$2:G$7,MATCH($F53,'Daikin RXYMQ'!$C$2:$C$7,-1))</f>
        <v>320</v>
      </c>
      <c r="M53" s="27" t="s">
        <v>2</v>
      </c>
      <c r="N53" s="29">
        <f>INDEX('Daikin RXYMQ'!I$2:I$7,MATCH($F53,'Daikin RXYMQ'!$C$2:$C$7,-1))</f>
        <v>990</v>
      </c>
      <c r="O53" s="25">
        <f>INDEX('Daikin RXYMQ'!K$2:K$7,MATCH($F53,'Daikin RXYMQ'!$C$2:$C$7,-1))</f>
        <v>20</v>
      </c>
      <c r="P53" s="30">
        <f>INDEX('Daikin RXYMQ'!M$2:M$7,MATCH($F53,'Daikin RXYMQ'!$C$2:$C$7,-1))</f>
        <v>69</v>
      </c>
      <c r="Q53" s="3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</row>
    <row r="54" spans="1:46" x14ac:dyDescent="0.5">
      <c r="A54" s="13"/>
      <c r="B54" s="31">
        <v>1</v>
      </c>
      <c r="C54" s="67">
        <v>14</v>
      </c>
      <c r="D54" s="67">
        <v>70</v>
      </c>
      <c r="E54" s="67">
        <v>150</v>
      </c>
      <c r="F54" s="32">
        <f t="shared" si="3"/>
        <v>10.5</v>
      </c>
      <c r="G54" s="33" t="str">
        <f>INDEX('Daikin RXYMQ'!B$2:B$7,MATCH($F54,'Daikin RXYMQ'!$C$2:$C$7,-1))</f>
        <v>RXYMQ4</v>
      </c>
      <c r="H54" s="34">
        <f>INDEX('Daikin RXYMQ'!C$2:C$7,MATCH($F54,'Daikin RXYMQ'!$C$2:$C$7,-1))</f>
        <v>11.2</v>
      </c>
      <c r="I54" s="35">
        <f>INDEX('Daikin RXYMQ'!D$2:D$7,MATCH($F54,'Daikin RXYMQ'!$C$2:$C$7,-1))</f>
        <v>1267</v>
      </c>
      <c r="J54" s="36">
        <f>INDEX('Daikin RXYMQ'!E$2:E$7,MATCH($F54,'Daikin RXYMQ'!$C$2:$C$7,-1))</f>
        <v>940</v>
      </c>
      <c r="K54" s="37" t="s">
        <v>2</v>
      </c>
      <c r="L54" s="37">
        <f>INDEX('Daikin RXYMQ'!G$2:G$7,MATCH($F54,'Daikin RXYMQ'!$C$2:$C$7,-1))</f>
        <v>320</v>
      </c>
      <c r="M54" s="37" t="s">
        <v>2</v>
      </c>
      <c r="N54" s="38">
        <f>INDEX('Daikin RXYMQ'!I$2:I$7,MATCH($F54,'Daikin RXYMQ'!$C$2:$C$7,-1))</f>
        <v>990</v>
      </c>
      <c r="O54" s="35">
        <f>INDEX('Daikin RXYMQ'!K$2:K$7,MATCH($F54,'Daikin RXYMQ'!$C$2:$C$7,-1))</f>
        <v>20</v>
      </c>
      <c r="P54" s="39">
        <f>INDEX('Daikin RXYMQ'!M$2:M$7,MATCH($F54,'Daikin RXYMQ'!$C$2:$C$7,-1))</f>
        <v>70</v>
      </c>
      <c r="Q54" s="3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</row>
    <row r="55" spans="1:46" x14ac:dyDescent="0.5">
      <c r="A55" s="13"/>
      <c r="B55" s="31">
        <v>2</v>
      </c>
      <c r="C55" s="67">
        <v>14</v>
      </c>
      <c r="D55" s="67">
        <v>90</v>
      </c>
      <c r="E55" s="67">
        <v>150</v>
      </c>
      <c r="F55" s="32">
        <f t="shared" si="3"/>
        <v>13.5</v>
      </c>
      <c r="G55" s="33" t="str">
        <f>INDEX('Daikin RXYMQ'!B$2:B$7,MATCH($F55,'Daikin RXYMQ'!$C$2:$C$7,-1))</f>
        <v>RXYMQ5</v>
      </c>
      <c r="H55" s="34">
        <f>INDEX('Daikin RXYMQ'!C$2:C$7,MATCH($F55,'Daikin RXYMQ'!$C$2:$C$7,-1))</f>
        <v>14</v>
      </c>
      <c r="I55" s="35">
        <f>INDEX('Daikin RXYMQ'!D$2:D$7,MATCH($F55,'Daikin RXYMQ'!$C$2:$C$7,-1))</f>
        <v>1267</v>
      </c>
      <c r="J55" s="36">
        <f>INDEX('Daikin RXYMQ'!E$2:E$7,MATCH($F55,'Daikin RXYMQ'!$C$2:$C$7,-1))</f>
        <v>940</v>
      </c>
      <c r="K55" s="37" t="s">
        <v>2</v>
      </c>
      <c r="L55" s="37">
        <f>INDEX('Daikin RXYMQ'!G$2:G$7,MATCH($F55,'Daikin RXYMQ'!$C$2:$C$7,-1))</f>
        <v>320</v>
      </c>
      <c r="M55" s="37" t="s">
        <v>2</v>
      </c>
      <c r="N55" s="38">
        <f>INDEX('Daikin RXYMQ'!I$2:I$7,MATCH($F55,'Daikin RXYMQ'!$C$2:$C$7,-1))</f>
        <v>990</v>
      </c>
      <c r="O55" s="35">
        <f>INDEX('Daikin RXYMQ'!K$2:K$7,MATCH($F55,'Daikin RXYMQ'!$C$2:$C$7,-1))</f>
        <v>20</v>
      </c>
      <c r="P55" s="39">
        <f>INDEX('Daikin RXYMQ'!M$2:M$7,MATCH($F55,'Daikin RXYMQ'!$C$2:$C$7,-1))</f>
        <v>71</v>
      </c>
      <c r="Q55" s="3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</row>
    <row r="56" spans="1:46" x14ac:dyDescent="0.5">
      <c r="A56" s="13"/>
      <c r="B56" s="40">
        <v>3</v>
      </c>
      <c r="C56" s="68">
        <v>0</v>
      </c>
      <c r="D56" s="68">
        <v>90</v>
      </c>
      <c r="E56" s="68">
        <v>150</v>
      </c>
      <c r="F56" s="41">
        <f t="shared" si="3"/>
        <v>13.5</v>
      </c>
      <c r="G56" s="42" t="str">
        <f>INDEX('Daikin RXYMQ'!B$2:B$7,MATCH($F56,'Daikin RXYMQ'!$C$2:$C$7,-1))</f>
        <v>RXYMQ5</v>
      </c>
      <c r="H56" s="43">
        <f>INDEX('Daikin RXYMQ'!C$2:C$7,MATCH($F56,'Daikin RXYMQ'!$C$2:$C$7,-1))</f>
        <v>14</v>
      </c>
      <c r="I56" s="44">
        <f>INDEX('Daikin RXYMQ'!D$2:D$7,MATCH($F56,'Daikin RXYMQ'!$C$2:$C$7,-1))</f>
        <v>1267</v>
      </c>
      <c r="J56" s="45">
        <f>INDEX('Daikin RXYMQ'!E$2:E$7,MATCH($F56,'Daikin RXYMQ'!$C$2:$C$7,-1))</f>
        <v>940</v>
      </c>
      <c r="K56" s="46" t="s">
        <v>2</v>
      </c>
      <c r="L56" s="46">
        <f>INDEX('Daikin RXYMQ'!G$2:G$7,MATCH($F56,'Daikin RXYMQ'!$C$2:$C$7,-1))</f>
        <v>320</v>
      </c>
      <c r="M56" s="46" t="s">
        <v>2</v>
      </c>
      <c r="N56" s="47">
        <f>INDEX('Daikin RXYMQ'!I$2:I$7,MATCH($F56,'Daikin RXYMQ'!$C$2:$C$7,-1))</f>
        <v>990</v>
      </c>
      <c r="O56" s="44">
        <f>INDEX('Daikin RXYMQ'!K$2:K$7,MATCH($F56,'Daikin RXYMQ'!$C$2:$C$7,-1))</f>
        <v>20</v>
      </c>
      <c r="P56" s="48">
        <f>INDEX('Daikin RXYMQ'!M$2:M$7,MATCH($F56,'Daikin RXYMQ'!$C$2:$C$7,-1))</f>
        <v>71</v>
      </c>
      <c r="Q56" s="3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</row>
    <row r="57" spans="1:46" x14ac:dyDescent="0.5">
      <c r="A57" s="13"/>
      <c r="B57" s="40" t="s">
        <v>45</v>
      </c>
      <c r="C57" s="68">
        <v>0</v>
      </c>
      <c r="D57" s="68">
        <v>125</v>
      </c>
      <c r="E57" s="68">
        <v>150</v>
      </c>
      <c r="F57" s="41">
        <f t="shared" si="3"/>
        <v>18.75</v>
      </c>
      <c r="G57" s="42" t="str">
        <f>INDEX('Daikin RXYMQ'!B$2:B$7,MATCH($F57,'Daikin RXYMQ'!$C$2:$C$7,-1))</f>
        <v>RXYMQ8</v>
      </c>
      <c r="H57" s="43">
        <f>INDEX('Daikin RXYMQ'!C$2:C$7,MATCH($F57,'Daikin RXYMQ'!$C$2:$C$7,-1))</f>
        <v>22.4</v>
      </c>
      <c r="I57" s="44">
        <f>INDEX('Daikin RXYMQ'!D$2:D$7,MATCH($F57,'Daikin RXYMQ'!$C$2:$C$7,-1))</f>
        <v>2333</v>
      </c>
      <c r="J57" s="45">
        <f>INDEX('Daikin RXYMQ'!E$2:E$7,MATCH($F57,'Daikin RXYMQ'!$C$2:$C$7,-1))</f>
        <v>940</v>
      </c>
      <c r="K57" s="46" t="s">
        <v>2</v>
      </c>
      <c r="L57" s="46">
        <f>INDEX('Daikin RXYMQ'!G$2:G$7,MATCH($F57,'Daikin RXYMQ'!$C$2:$C$7,-1))</f>
        <v>320</v>
      </c>
      <c r="M57" s="46" t="s">
        <v>2</v>
      </c>
      <c r="N57" s="47">
        <f>INDEX('Daikin RXYMQ'!I$2:I$7,MATCH($F57,'Daikin RXYMQ'!$C$2:$C$7,-1))</f>
        <v>1430</v>
      </c>
      <c r="O57" s="44">
        <f>INDEX('Daikin RXYMQ'!K$2:K$7,MATCH($F57,'Daikin RXYMQ'!$C$2:$C$7,-1))</f>
        <v>30</v>
      </c>
      <c r="P57" s="48">
        <f>INDEX('Daikin RXYMQ'!M$2:M$7,MATCH($F57,'Daikin RXYMQ'!$C$2:$C$7,-1))</f>
        <v>75</v>
      </c>
      <c r="Q57" s="3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</row>
    <row r="58" spans="1:46" ht="16.149999999999999" thickBot="1" x14ac:dyDescent="0.55000000000000004">
      <c r="A58" s="13"/>
      <c r="B58" s="49" t="s">
        <v>46</v>
      </c>
      <c r="C58" s="69">
        <v>0</v>
      </c>
      <c r="D58" s="69">
        <v>125</v>
      </c>
      <c r="E58" s="69">
        <v>150</v>
      </c>
      <c r="F58" s="50">
        <f t="shared" si="3"/>
        <v>18.75</v>
      </c>
      <c r="G58" s="51" t="str">
        <f>INDEX('Daikin RXYMQ'!B$2:B$7,MATCH($F58,'Daikin RXYMQ'!$C$2:$C$7,-1))</f>
        <v>RXYMQ8</v>
      </c>
      <c r="H58" s="52">
        <f>INDEX('Daikin RXYMQ'!C$2:C$7,MATCH($F58,'Daikin RXYMQ'!$C$2:$C$7,-1))</f>
        <v>22.4</v>
      </c>
      <c r="I58" s="53">
        <f>INDEX('Daikin RXYMQ'!D$2:D$7,MATCH($F58,'Daikin RXYMQ'!$C$2:$C$7,-1))</f>
        <v>2333</v>
      </c>
      <c r="J58" s="54">
        <f>INDEX('Daikin RXYMQ'!E$2:E$7,MATCH($F58,'Daikin RXYMQ'!$C$2:$C$7,-1))</f>
        <v>940</v>
      </c>
      <c r="K58" s="55" t="s">
        <v>2</v>
      </c>
      <c r="L58" s="55">
        <f>INDEX('Daikin RXYMQ'!G$2:G$7,MATCH($F58,'Daikin RXYMQ'!$C$2:$C$7,-1))</f>
        <v>320</v>
      </c>
      <c r="M58" s="55" t="s">
        <v>2</v>
      </c>
      <c r="N58" s="56">
        <f>INDEX('Daikin RXYMQ'!I$2:I$7,MATCH($F58,'Daikin RXYMQ'!$C$2:$C$7,-1))</f>
        <v>1430</v>
      </c>
      <c r="O58" s="53">
        <f>INDEX('Daikin RXYMQ'!K$2:K$7,MATCH($F58,'Daikin RXYMQ'!$C$2:$C$7,-1))</f>
        <v>30</v>
      </c>
      <c r="P58" s="57">
        <f>INDEX('Daikin RXYMQ'!M$2:M$7,MATCH($F58,'Daikin RXYMQ'!$C$2:$C$7,-1))</f>
        <v>75</v>
      </c>
      <c r="Q58" s="3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</row>
    <row r="59" spans="1:46" ht="16.149999999999999" thickTop="1" x14ac:dyDescent="0.5">
      <c r="A59" s="13"/>
      <c r="B59" s="58"/>
      <c r="C59" s="58"/>
      <c r="D59" s="58"/>
      <c r="E59" s="58"/>
      <c r="F59" s="59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3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</row>
    <row r="60" spans="1:46" s="8" customFormat="1" ht="18" x14ac:dyDescent="0.55000000000000004">
      <c r="A60" s="7"/>
      <c r="B60" s="9" t="s">
        <v>24</v>
      </c>
      <c r="C60" s="70" t="s">
        <v>55</v>
      </c>
      <c r="D60" s="60"/>
      <c r="E60" s="60"/>
      <c r="F60" s="61"/>
      <c r="I60" s="9" t="s">
        <v>25</v>
      </c>
      <c r="J60" s="62">
        <f>(((((C61*0.1)*2)*0.1)+0.3))</f>
        <v>0.8600000000000001</v>
      </c>
      <c r="K60" s="62"/>
      <c r="L60" s="62"/>
      <c r="O60" s="9"/>
      <c r="P60" s="9"/>
      <c r="Q60" s="61"/>
      <c r="R60" s="63"/>
      <c r="S60" s="7"/>
    </row>
    <row r="61" spans="1:46" s="7" customFormat="1" ht="18" x14ac:dyDescent="0.55000000000000004">
      <c r="B61" s="9" t="s">
        <v>26</v>
      </c>
      <c r="C61" s="12">
        <f>SUM(C52:C58)</f>
        <v>28</v>
      </c>
      <c r="D61" s="60"/>
      <c r="E61" s="60"/>
      <c r="F61" s="61"/>
      <c r="I61" s="9" t="s">
        <v>27</v>
      </c>
      <c r="J61" s="64">
        <f>(J60/0.6)*1000</f>
        <v>1433.3333333333335</v>
      </c>
      <c r="K61" s="64" t="s">
        <v>2</v>
      </c>
      <c r="L61" s="72">
        <v>600</v>
      </c>
      <c r="O61" s="9"/>
      <c r="P61" s="9"/>
      <c r="Q61" s="61"/>
      <c r="R61" s="63"/>
    </row>
    <row r="62" spans="1:46" s="7" customFormat="1" ht="18" x14ac:dyDescent="0.55000000000000004">
      <c r="B62" s="9"/>
      <c r="C62" s="12"/>
      <c r="D62" s="60"/>
      <c r="E62" s="60"/>
      <c r="F62" s="61"/>
      <c r="I62" s="9"/>
      <c r="J62" s="64"/>
      <c r="K62" s="64"/>
      <c r="L62" s="64"/>
      <c r="O62" s="9"/>
      <c r="P62" s="9"/>
      <c r="Q62" s="61"/>
      <c r="R62" s="63"/>
    </row>
    <row r="63" spans="1:46" s="65" customFormat="1" ht="18" x14ac:dyDescent="0.55000000000000004">
      <c r="A63" s="7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 s="8" customFormat="1" ht="18.399999999999999" thickBot="1" x14ac:dyDescent="0.6">
      <c r="A64" s="7"/>
      <c r="B64" s="7" t="s">
        <v>21</v>
      </c>
      <c r="C64" s="70" t="s">
        <v>56</v>
      </c>
      <c r="D64" s="9" t="s">
        <v>23</v>
      </c>
      <c r="E64" s="70" t="s">
        <v>57</v>
      </c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</row>
    <row r="65" spans="1:46" s="6" customFormat="1" ht="18.399999999999999" thickTop="1" x14ac:dyDescent="0.55000000000000004">
      <c r="A65" s="13"/>
      <c r="B65" s="122" t="s">
        <v>28</v>
      </c>
      <c r="C65" s="123"/>
      <c r="D65" s="123"/>
      <c r="E65" s="123"/>
      <c r="F65" s="124"/>
      <c r="G65" s="125" t="s">
        <v>29</v>
      </c>
      <c r="H65" s="126"/>
      <c r="I65" s="126"/>
      <c r="J65" s="126"/>
      <c r="K65" s="126"/>
      <c r="L65" s="126"/>
      <c r="M65" s="126"/>
      <c r="N65" s="126"/>
      <c r="O65" s="126"/>
      <c r="P65" s="127"/>
      <c r="Q65" s="3"/>
      <c r="R65" s="3"/>
      <c r="S65" s="3"/>
    </row>
    <row r="66" spans="1:46" ht="18.399999999999999" thickBot="1" x14ac:dyDescent="0.6">
      <c r="A66" s="13"/>
      <c r="B66" s="14" t="s">
        <v>30</v>
      </c>
      <c r="C66" s="15" t="s">
        <v>31</v>
      </c>
      <c r="D66" s="15" t="s">
        <v>32</v>
      </c>
      <c r="E66" s="15" t="s">
        <v>33</v>
      </c>
      <c r="F66" s="16" t="s">
        <v>0</v>
      </c>
      <c r="G66" s="17" t="s">
        <v>1</v>
      </c>
      <c r="H66" s="18" t="s">
        <v>35</v>
      </c>
      <c r="I66" s="18" t="s">
        <v>34</v>
      </c>
      <c r="J66" s="119" t="s">
        <v>42</v>
      </c>
      <c r="K66" s="119"/>
      <c r="L66" s="119"/>
      <c r="M66" s="119"/>
      <c r="N66" s="119"/>
      <c r="O66" s="18" t="s">
        <v>16</v>
      </c>
      <c r="P66" s="19" t="s">
        <v>12</v>
      </c>
      <c r="Q66" s="3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</row>
    <row r="67" spans="1:46" ht="16.149999999999999" thickTop="1" x14ac:dyDescent="0.5">
      <c r="A67" s="13"/>
      <c r="B67" s="21" t="s">
        <v>43</v>
      </c>
      <c r="C67" s="66">
        <v>0</v>
      </c>
      <c r="D67" s="66">
        <v>50</v>
      </c>
      <c r="E67" s="66">
        <v>150</v>
      </c>
      <c r="F67" s="22">
        <f t="shared" ref="F67:F72" si="4">(D67*E67)/1000</f>
        <v>7.5</v>
      </c>
      <c r="G67" s="23" t="str">
        <f>INDEX('Daikin RXYMQ'!B$2:B$7,MATCH($F67,'Daikin RXYMQ'!$C$2:$C$7,-1))</f>
        <v>RXYMQ3</v>
      </c>
      <c r="H67" s="24">
        <f>INDEX('Daikin RXYMQ'!C$2:C$7,MATCH($F67,'Daikin RXYMQ'!$C$2:$C$7,-1))</f>
        <v>9</v>
      </c>
      <c r="I67" s="25">
        <f>INDEX('Daikin RXYMQ'!D$2:D$7,MATCH($F67,'Daikin RXYMQ'!$C$2:$C$7,-1))</f>
        <v>1267</v>
      </c>
      <c r="J67" s="26">
        <f>INDEX('Daikin RXYMQ'!E$2:E$7,MATCH($F67,'Daikin RXYMQ'!$C$2:$C$7,-1))</f>
        <v>940</v>
      </c>
      <c r="K67" s="27" t="s">
        <v>2</v>
      </c>
      <c r="L67" s="28">
        <f>INDEX('Daikin RXYMQ'!G$2:G$7,MATCH($F67,'Daikin RXYMQ'!$C$2:$C$7,-1))</f>
        <v>320</v>
      </c>
      <c r="M67" s="27" t="s">
        <v>2</v>
      </c>
      <c r="N67" s="29">
        <f>INDEX('Daikin RXYMQ'!I$2:I$7,MATCH($F67,'Daikin RXYMQ'!$C$2:$C$7,-1))</f>
        <v>990</v>
      </c>
      <c r="O67" s="25">
        <f>INDEX('Daikin RXYMQ'!K$2:K$7,MATCH($F67,'Daikin RXYMQ'!$C$2:$C$7,-1))</f>
        <v>20</v>
      </c>
      <c r="P67" s="30">
        <f>INDEX('Daikin RXYMQ'!M$2:M$7,MATCH($F67,'Daikin RXYMQ'!$C$2:$C$7,-1))</f>
        <v>69</v>
      </c>
      <c r="Q67" s="3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</row>
    <row r="68" spans="1:46" x14ac:dyDescent="0.5">
      <c r="A68" s="13"/>
      <c r="B68" s="31">
        <v>1</v>
      </c>
      <c r="C68" s="67">
        <v>5</v>
      </c>
      <c r="D68" s="67">
        <v>70</v>
      </c>
      <c r="E68" s="67">
        <v>150</v>
      </c>
      <c r="F68" s="32">
        <f t="shared" si="4"/>
        <v>10.5</v>
      </c>
      <c r="G68" s="33" t="str">
        <f>INDEX('Daikin RXYMQ'!B$2:B$7,MATCH($F68,'Daikin RXYMQ'!$C$2:$C$7,-1))</f>
        <v>RXYMQ4</v>
      </c>
      <c r="H68" s="34">
        <f>INDEX('Daikin RXYMQ'!C$2:C$7,MATCH($F68,'Daikin RXYMQ'!$C$2:$C$7,-1))</f>
        <v>11.2</v>
      </c>
      <c r="I68" s="35">
        <f>INDEX('Daikin RXYMQ'!D$2:D$7,MATCH($F68,'Daikin RXYMQ'!$C$2:$C$7,-1))</f>
        <v>1267</v>
      </c>
      <c r="J68" s="36">
        <f>INDEX('Daikin RXYMQ'!E$2:E$7,MATCH($F68,'Daikin RXYMQ'!$C$2:$C$7,-1))</f>
        <v>940</v>
      </c>
      <c r="K68" s="37" t="s">
        <v>2</v>
      </c>
      <c r="L68" s="37">
        <f>INDEX('Daikin RXYMQ'!G$2:G$7,MATCH($F68,'Daikin RXYMQ'!$C$2:$C$7,-1))</f>
        <v>320</v>
      </c>
      <c r="M68" s="37" t="s">
        <v>2</v>
      </c>
      <c r="N68" s="38">
        <f>INDEX('Daikin RXYMQ'!I$2:I$7,MATCH($F68,'Daikin RXYMQ'!$C$2:$C$7,-1))</f>
        <v>990</v>
      </c>
      <c r="O68" s="35">
        <f>INDEX('Daikin RXYMQ'!K$2:K$7,MATCH($F68,'Daikin RXYMQ'!$C$2:$C$7,-1))</f>
        <v>20</v>
      </c>
      <c r="P68" s="39">
        <f>INDEX('Daikin RXYMQ'!M$2:M$7,MATCH($F68,'Daikin RXYMQ'!$C$2:$C$7,-1))</f>
        <v>70</v>
      </c>
      <c r="Q68" s="3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</row>
    <row r="69" spans="1:46" x14ac:dyDescent="0.5">
      <c r="A69" s="13"/>
      <c r="B69" s="31">
        <v>2</v>
      </c>
      <c r="C69" s="67">
        <v>9</v>
      </c>
      <c r="D69" s="67">
        <v>90</v>
      </c>
      <c r="E69" s="67">
        <v>150</v>
      </c>
      <c r="F69" s="32">
        <f t="shared" si="4"/>
        <v>13.5</v>
      </c>
      <c r="G69" s="33" t="str">
        <f>INDEX('Daikin RXYMQ'!B$2:B$7,MATCH($F69,'Daikin RXYMQ'!$C$2:$C$7,-1))</f>
        <v>RXYMQ5</v>
      </c>
      <c r="H69" s="34">
        <f>INDEX('Daikin RXYMQ'!C$2:C$7,MATCH($F69,'Daikin RXYMQ'!$C$2:$C$7,-1))</f>
        <v>14</v>
      </c>
      <c r="I69" s="35">
        <f>INDEX('Daikin RXYMQ'!D$2:D$7,MATCH($F69,'Daikin RXYMQ'!$C$2:$C$7,-1))</f>
        <v>1267</v>
      </c>
      <c r="J69" s="36">
        <f>INDEX('Daikin RXYMQ'!E$2:E$7,MATCH($F69,'Daikin RXYMQ'!$C$2:$C$7,-1))</f>
        <v>940</v>
      </c>
      <c r="K69" s="37" t="s">
        <v>2</v>
      </c>
      <c r="L69" s="37">
        <f>INDEX('Daikin RXYMQ'!G$2:G$7,MATCH($F69,'Daikin RXYMQ'!$C$2:$C$7,-1))</f>
        <v>320</v>
      </c>
      <c r="M69" s="37" t="s">
        <v>2</v>
      </c>
      <c r="N69" s="38">
        <f>INDEX('Daikin RXYMQ'!I$2:I$7,MATCH($F69,'Daikin RXYMQ'!$C$2:$C$7,-1))</f>
        <v>990</v>
      </c>
      <c r="O69" s="35">
        <f>INDEX('Daikin RXYMQ'!K$2:K$7,MATCH($F69,'Daikin RXYMQ'!$C$2:$C$7,-1))</f>
        <v>20</v>
      </c>
      <c r="P69" s="39">
        <f>INDEX('Daikin RXYMQ'!M$2:M$7,MATCH($F69,'Daikin RXYMQ'!$C$2:$C$7,-1))</f>
        <v>71</v>
      </c>
      <c r="Q69" s="3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</row>
    <row r="70" spans="1:46" x14ac:dyDescent="0.5">
      <c r="A70" s="13"/>
      <c r="B70" s="40">
        <v>3</v>
      </c>
      <c r="C70" s="68">
        <v>2</v>
      </c>
      <c r="D70" s="68">
        <v>90</v>
      </c>
      <c r="E70" s="68">
        <v>150</v>
      </c>
      <c r="F70" s="41">
        <f t="shared" si="4"/>
        <v>13.5</v>
      </c>
      <c r="G70" s="42" t="str">
        <f>INDEX('Daikin RXYMQ'!B$2:B$7,MATCH($F70,'Daikin RXYMQ'!$C$2:$C$7,-1))</f>
        <v>RXYMQ5</v>
      </c>
      <c r="H70" s="43">
        <f>INDEX('Daikin RXYMQ'!C$2:C$7,MATCH($F70,'Daikin RXYMQ'!$C$2:$C$7,-1))</f>
        <v>14</v>
      </c>
      <c r="I70" s="44">
        <f>INDEX('Daikin RXYMQ'!D$2:D$7,MATCH($F70,'Daikin RXYMQ'!$C$2:$C$7,-1))</f>
        <v>1267</v>
      </c>
      <c r="J70" s="45">
        <f>INDEX('Daikin RXYMQ'!E$2:E$7,MATCH($F70,'Daikin RXYMQ'!$C$2:$C$7,-1))</f>
        <v>940</v>
      </c>
      <c r="K70" s="46" t="s">
        <v>2</v>
      </c>
      <c r="L70" s="46">
        <f>INDEX('Daikin RXYMQ'!G$2:G$7,MATCH($F70,'Daikin RXYMQ'!$C$2:$C$7,-1))</f>
        <v>320</v>
      </c>
      <c r="M70" s="46" t="s">
        <v>2</v>
      </c>
      <c r="N70" s="47">
        <f>INDEX('Daikin RXYMQ'!I$2:I$7,MATCH($F70,'Daikin RXYMQ'!$C$2:$C$7,-1))</f>
        <v>990</v>
      </c>
      <c r="O70" s="44">
        <f>INDEX('Daikin RXYMQ'!K$2:K$7,MATCH($F70,'Daikin RXYMQ'!$C$2:$C$7,-1))</f>
        <v>20</v>
      </c>
      <c r="P70" s="48">
        <f>INDEX('Daikin RXYMQ'!M$2:M$7,MATCH($F70,'Daikin RXYMQ'!$C$2:$C$7,-1))</f>
        <v>71</v>
      </c>
      <c r="Q70" s="3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</row>
    <row r="71" spans="1:46" x14ac:dyDescent="0.5">
      <c r="A71" s="13"/>
      <c r="B71" s="40" t="s">
        <v>45</v>
      </c>
      <c r="C71" s="68">
        <v>0</v>
      </c>
      <c r="D71" s="68">
        <v>125</v>
      </c>
      <c r="E71" s="68">
        <v>150</v>
      </c>
      <c r="F71" s="41">
        <f t="shared" si="4"/>
        <v>18.75</v>
      </c>
      <c r="G71" s="42" t="str">
        <f>INDEX('Daikin RXYMQ'!B$2:B$7,MATCH($F71,'Daikin RXYMQ'!$C$2:$C$7,-1))</f>
        <v>RXYMQ8</v>
      </c>
      <c r="H71" s="43">
        <f>INDEX('Daikin RXYMQ'!C$2:C$7,MATCH($F71,'Daikin RXYMQ'!$C$2:$C$7,-1))</f>
        <v>22.4</v>
      </c>
      <c r="I71" s="44">
        <f>INDEX('Daikin RXYMQ'!D$2:D$7,MATCH($F71,'Daikin RXYMQ'!$C$2:$C$7,-1))</f>
        <v>2333</v>
      </c>
      <c r="J71" s="45">
        <f>INDEX('Daikin RXYMQ'!E$2:E$7,MATCH($F71,'Daikin RXYMQ'!$C$2:$C$7,-1))</f>
        <v>940</v>
      </c>
      <c r="K71" s="46" t="s">
        <v>2</v>
      </c>
      <c r="L71" s="46">
        <f>INDEX('Daikin RXYMQ'!G$2:G$7,MATCH($F71,'Daikin RXYMQ'!$C$2:$C$7,-1))</f>
        <v>320</v>
      </c>
      <c r="M71" s="46" t="s">
        <v>2</v>
      </c>
      <c r="N71" s="47">
        <f>INDEX('Daikin RXYMQ'!I$2:I$7,MATCH($F71,'Daikin RXYMQ'!$C$2:$C$7,-1))</f>
        <v>1430</v>
      </c>
      <c r="O71" s="44">
        <f>INDEX('Daikin RXYMQ'!K$2:K$7,MATCH($F71,'Daikin RXYMQ'!$C$2:$C$7,-1))</f>
        <v>30</v>
      </c>
      <c r="P71" s="48">
        <f>INDEX('Daikin RXYMQ'!M$2:M$7,MATCH($F71,'Daikin RXYMQ'!$C$2:$C$7,-1))</f>
        <v>75</v>
      </c>
      <c r="Q71" s="3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</row>
    <row r="72" spans="1:46" ht="16.149999999999999" thickBot="1" x14ac:dyDescent="0.55000000000000004">
      <c r="A72" s="13"/>
      <c r="B72" s="49" t="s">
        <v>46</v>
      </c>
      <c r="C72" s="69">
        <v>0</v>
      </c>
      <c r="D72" s="69">
        <v>125</v>
      </c>
      <c r="E72" s="69">
        <v>150</v>
      </c>
      <c r="F72" s="50">
        <f t="shared" si="4"/>
        <v>18.75</v>
      </c>
      <c r="G72" s="51" t="str">
        <f>INDEX('Daikin RXYMQ'!B$2:B$7,MATCH($F72,'Daikin RXYMQ'!$C$2:$C$7,-1))</f>
        <v>RXYMQ8</v>
      </c>
      <c r="H72" s="52">
        <f>INDEX('Daikin RXYMQ'!C$2:C$7,MATCH($F72,'Daikin RXYMQ'!$C$2:$C$7,-1))</f>
        <v>22.4</v>
      </c>
      <c r="I72" s="53">
        <f>INDEX('Daikin RXYMQ'!D$2:D$7,MATCH($F72,'Daikin RXYMQ'!$C$2:$C$7,-1))</f>
        <v>2333</v>
      </c>
      <c r="J72" s="54">
        <f>INDEX('Daikin RXYMQ'!E$2:E$7,MATCH($F72,'Daikin RXYMQ'!$C$2:$C$7,-1))</f>
        <v>940</v>
      </c>
      <c r="K72" s="55" t="s">
        <v>2</v>
      </c>
      <c r="L72" s="55">
        <f>INDEX('Daikin RXYMQ'!G$2:G$7,MATCH($F72,'Daikin RXYMQ'!$C$2:$C$7,-1))</f>
        <v>320</v>
      </c>
      <c r="M72" s="55" t="s">
        <v>2</v>
      </c>
      <c r="N72" s="56">
        <f>INDEX('Daikin RXYMQ'!I$2:I$7,MATCH($F72,'Daikin RXYMQ'!$C$2:$C$7,-1))</f>
        <v>1430</v>
      </c>
      <c r="O72" s="53">
        <f>INDEX('Daikin RXYMQ'!K$2:K$7,MATCH($F72,'Daikin RXYMQ'!$C$2:$C$7,-1))</f>
        <v>30</v>
      </c>
      <c r="P72" s="57">
        <f>INDEX('Daikin RXYMQ'!M$2:M$7,MATCH($F72,'Daikin RXYMQ'!$C$2:$C$7,-1))</f>
        <v>75</v>
      </c>
      <c r="Q72" s="3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</row>
    <row r="73" spans="1:46" ht="16.149999999999999" thickTop="1" x14ac:dyDescent="0.5">
      <c r="A73" s="13"/>
      <c r="B73" s="58"/>
      <c r="C73" s="58"/>
      <c r="D73" s="58"/>
      <c r="E73" s="58"/>
      <c r="F73" s="59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3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</row>
    <row r="74" spans="1:46" s="8" customFormat="1" ht="18" x14ac:dyDescent="0.55000000000000004">
      <c r="A74" s="7"/>
      <c r="B74" s="9" t="s">
        <v>24</v>
      </c>
      <c r="C74" s="70" t="s">
        <v>56</v>
      </c>
      <c r="D74" s="60"/>
      <c r="E74" s="60"/>
      <c r="F74" s="61"/>
      <c r="I74" s="9" t="s">
        <v>25</v>
      </c>
      <c r="J74" s="62">
        <f>(((((C75*0.1)*2)*0.1)+0.3))</f>
        <v>0.62000000000000011</v>
      </c>
      <c r="K74" s="62"/>
      <c r="L74" s="62"/>
      <c r="O74" s="9"/>
      <c r="P74" s="9"/>
      <c r="Q74" s="61"/>
      <c r="R74" s="63"/>
      <c r="S74" s="7"/>
    </row>
    <row r="75" spans="1:46" s="7" customFormat="1" ht="18" x14ac:dyDescent="0.55000000000000004">
      <c r="B75" s="9" t="s">
        <v>26</v>
      </c>
      <c r="C75" s="12">
        <f>SUM(C66:C72)</f>
        <v>16</v>
      </c>
      <c r="D75" s="60"/>
      <c r="E75" s="60"/>
      <c r="F75" s="61"/>
      <c r="I75" s="9" t="s">
        <v>27</v>
      </c>
      <c r="J75" s="64">
        <f>(J74/0.6)*1000</f>
        <v>1033.3333333333337</v>
      </c>
      <c r="K75" s="64" t="s">
        <v>2</v>
      </c>
      <c r="L75" s="72">
        <v>600</v>
      </c>
      <c r="O75" s="9"/>
      <c r="P75" s="9"/>
      <c r="Q75" s="61"/>
      <c r="R75" s="63"/>
    </row>
    <row r="76" spans="1:46" s="7" customFormat="1" ht="18" x14ac:dyDescent="0.55000000000000004">
      <c r="B76" s="9"/>
      <c r="C76" s="12"/>
      <c r="D76" s="60"/>
      <c r="E76" s="60"/>
      <c r="F76" s="61"/>
      <c r="I76" s="9"/>
      <c r="J76" s="64"/>
      <c r="K76" s="64"/>
      <c r="L76" s="64"/>
      <c r="O76" s="9"/>
      <c r="P76" s="9"/>
      <c r="Q76" s="61"/>
      <c r="R76" s="63"/>
    </row>
    <row r="77" spans="1:46" s="65" customFormat="1" ht="18" x14ac:dyDescent="0.55000000000000004">
      <c r="A77" s="7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1:46" x14ac:dyDescent="0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</row>
    <row r="79" spans="1:46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</row>
    <row r="80" spans="1:46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</row>
    <row r="81" spans="1:46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</row>
    <row r="82" spans="1:46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</row>
    <row r="83" spans="1:46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</row>
    <row r="84" spans="1:46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</row>
    <row r="85" spans="1:46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</row>
    <row r="86" spans="1:46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</row>
    <row r="87" spans="1:46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</row>
    <row r="88" spans="1:46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</row>
    <row r="89" spans="1:46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</row>
    <row r="90" spans="1:46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1:46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1:46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1:46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1:46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1:46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1:46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1:46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1:46" x14ac:dyDescent="0.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1:46" x14ac:dyDescent="0.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1:46" x14ac:dyDescent="0.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1:46" x14ac:dyDescent="0.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1:46" x14ac:dyDescent="0.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1:46" x14ac:dyDescent="0.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1:46" x14ac:dyDescent="0.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1:46" x14ac:dyDescent="0.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1:46" x14ac:dyDescent="0.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1:46" x14ac:dyDescent="0.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1:46" x14ac:dyDescent="0.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1:46" x14ac:dyDescent="0.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1:46" x14ac:dyDescent="0.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1:46" x14ac:dyDescent="0.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1:46" x14ac:dyDescent="0.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1:46" x14ac:dyDescent="0.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1:46" x14ac:dyDescent="0.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1:46" x14ac:dyDescent="0.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1:46" x14ac:dyDescent="0.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1:46" x14ac:dyDescent="0.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1:46" x14ac:dyDescent="0.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1:46" x14ac:dyDescent="0.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1:46" x14ac:dyDescent="0.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1:46" x14ac:dyDescent="0.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1:46" x14ac:dyDescent="0.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1:46" x14ac:dyDescent="0.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1:46" x14ac:dyDescent="0.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1:46" x14ac:dyDescent="0.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1:46" x14ac:dyDescent="0.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1:46" x14ac:dyDescent="0.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1:46" x14ac:dyDescent="0.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1:46" x14ac:dyDescent="0.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1:46" x14ac:dyDescent="0.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1:46" x14ac:dyDescent="0.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1:46" x14ac:dyDescent="0.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</sheetData>
  <mergeCells count="22">
    <mergeCell ref="J66:N66"/>
    <mergeCell ref="B24:F24"/>
    <mergeCell ref="G24:P24"/>
    <mergeCell ref="J25:N25"/>
    <mergeCell ref="B37:F37"/>
    <mergeCell ref="G37:P37"/>
    <mergeCell ref="J38:N38"/>
    <mergeCell ref="B51:F51"/>
    <mergeCell ref="G51:P51"/>
    <mergeCell ref="J52:N52"/>
    <mergeCell ref="B65:F65"/>
    <mergeCell ref="G65:P65"/>
    <mergeCell ref="J11:N11"/>
    <mergeCell ref="J7:K7"/>
    <mergeCell ref="L7:N7"/>
    <mergeCell ref="B2:P2"/>
    <mergeCell ref="C4:D4"/>
    <mergeCell ref="C5:D5"/>
    <mergeCell ref="B10:F10"/>
    <mergeCell ref="G10:P10"/>
    <mergeCell ref="L6:N6"/>
    <mergeCell ref="L5:N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workbookViewId="0">
      <selection activeCell="B2" sqref="B2:B7"/>
    </sheetView>
  </sheetViews>
  <sheetFormatPr defaultRowHeight="14.25" x14ac:dyDescent="0.45"/>
  <cols>
    <col min="1" max="1" width="13" style="1" bestFit="1" customWidth="1"/>
    <col min="2" max="2" width="15" style="1" customWidth="1"/>
    <col min="3" max="3" width="12.19921875" style="1" bestFit="1" customWidth="1"/>
    <col min="4" max="4" width="8.59765625" style="2" customWidth="1"/>
    <col min="5" max="5" width="6.59765625" style="2" customWidth="1"/>
    <col min="6" max="6" width="1.59765625" style="1" bestFit="1" customWidth="1"/>
    <col min="7" max="7" width="6.59765625" style="2" customWidth="1"/>
    <col min="8" max="8" width="1.59765625" style="1" bestFit="1" customWidth="1"/>
    <col min="9" max="9" width="6.59765625" style="2" customWidth="1"/>
    <col min="10" max="11" width="8.59765625" style="2" customWidth="1"/>
    <col min="12" max="12" width="6.59765625" style="2" customWidth="1"/>
    <col min="13" max="13" width="10.33203125" style="2" bestFit="1" customWidth="1"/>
    <col min="14" max="16384" width="9.06640625" style="1"/>
  </cols>
  <sheetData>
    <row r="1" spans="1:13" ht="16.149999999999999" thickBot="1" x14ac:dyDescent="0.55000000000000004">
      <c r="A1" s="74" t="s">
        <v>4</v>
      </c>
      <c r="B1" s="75" t="s">
        <v>5</v>
      </c>
      <c r="C1" s="75" t="s">
        <v>15</v>
      </c>
      <c r="D1" s="75" t="s">
        <v>11</v>
      </c>
      <c r="E1" s="76" t="s">
        <v>6</v>
      </c>
      <c r="F1" s="77"/>
      <c r="G1" s="78" t="s">
        <v>7</v>
      </c>
      <c r="H1" s="77"/>
      <c r="I1" s="79" t="s">
        <v>8</v>
      </c>
      <c r="J1" s="75" t="s">
        <v>9</v>
      </c>
      <c r="K1" s="75" t="s">
        <v>10</v>
      </c>
      <c r="L1" s="75" t="s">
        <v>13</v>
      </c>
      <c r="M1" s="80" t="s">
        <v>12</v>
      </c>
    </row>
    <row r="2" spans="1:13" x14ac:dyDescent="0.45">
      <c r="A2" s="81" t="s">
        <v>3</v>
      </c>
      <c r="B2" s="82" t="s">
        <v>41</v>
      </c>
      <c r="C2" s="83">
        <v>24</v>
      </c>
      <c r="D2" s="84">
        <v>2333</v>
      </c>
      <c r="E2" s="85">
        <v>940</v>
      </c>
      <c r="F2" s="86" t="s">
        <v>2</v>
      </c>
      <c r="G2" s="87">
        <v>320</v>
      </c>
      <c r="H2" s="86" t="s">
        <v>2</v>
      </c>
      <c r="I2" s="88">
        <v>1430</v>
      </c>
      <c r="J2" s="82">
        <v>415</v>
      </c>
      <c r="K2" s="82">
        <v>30</v>
      </c>
      <c r="L2" s="82" t="s">
        <v>14</v>
      </c>
      <c r="M2" s="89">
        <v>76</v>
      </c>
    </row>
    <row r="3" spans="1:13" x14ac:dyDescent="0.45">
      <c r="A3" s="90" t="s">
        <v>3</v>
      </c>
      <c r="B3" s="91" t="s">
        <v>40</v>
      </c>
      <c r="C3" s="92">
        <v>22.4</v>
      </c>
      <c r="D3" s="93">
        <v>2333</v>
      </c>
      <c r="E3" s="94">
        <v>940</v>
      </c>
      <c r="F3" s="95" t="s">
        <v>2</v>
      </c>
      <c r="G3" s="96">
        <v>320</v>
      </c>
      <c r="H3" s="95" t="s">
        <v>2</v>
      </c>
      <c r="I3" s="97">
        <v>1430</v>
      </c>
      <c r="J3" s="91">
        <v>415</v>
      </c>
      <c r="K3" s="91">
        <v>30</v>
      </c>
      <c r="L3" s="91" t="s">
        <v>14</v>
      </c>
      <c r="M3" s="98">
        <v>75</v>
      </c>
    </row>
    <row r="4" spans="1:13" x14ac:dyDescent="0.45">
      <c r="A4" s="90" t="s">
        <v>3</v>
      </c>
      <c r="B4" s="91" t="s">
        <v>39</v>
      </c>
      <c r="C4" s="92">
        <v>16</v>
      </c>
      <c r="D4" s="93">
        <v>1767</v>
      </c>
      <c r="E4" s="94">
        <v>900</v>
      </c>
      <c r="F4" s="95" t="s">
        <v>2</v>
      </c>
      <c r="G4" s="96">
        <v>320</v>
      </c>
      <c r="H4" s="95" t="s">
        <v>2</v>
      </c>
      <c r="I4" s="97">
        <v>1345</v>
      </c>
      <c r="J4" s="91">
        <v>240</v>
      </c>
      <c r="K4" s="91">
        <v>30</v>
      </c>
      <c r="L4" s="91" t="s">
        <v>14</v>
      </c>
      <c r="M4" s="98">
        <v>73</v>
      </c>
    </row>
    <row r="5" spans="1:13" x14ac:dyDescent="0.45">
      <c r="A5" s="90" t="s">
        <v>3</v>
      </c>
      <c r="B5" s="91" t="s">
        <v>38</v>
      </c>
      <c r="C5" s="92">
        <v>14</v>
      </c>
      <c r="D5" s="93">
        <v>1267</v>
      </c>
      <c r="E5" s="94">
        <v>940</v>
      </c>
      <c r="F5" s="95" t="s">
        <v>2</v>
      </c>
      <c r="G5" s="96">
        <v>320</v>
      </c>
      <c r="H5" s="95" t="s">
        <v>2</v>
      </c>
      <c r="I5" s="97">
        <v>990</v>
      </c>
      <c r="J5" s="91">
        <v>240</v>
      </c>
      <c r="K5" s="91">
        <v>20</v>
      </c>
      <c r="L5" s="91" t="s">
        <v>14</v>
      </c>
      <c r="M5" s="98">
        <v>71</v>
      </c>
    </row>
    <row r="6" spans="1:13" x14ac:dyDescent="0.45">
      <c r="A6" s="90" t="s">
        <v>3</v>
      </c>
      <c r="B6" s="91" t="s">
        <v>37</v>
      </c>
      <c r="C6" s="92">
        <v>11.2</v>
      </c>
      <c r="D6" s="93">
        <v>1267</v>
      </c>
      <c r="E6" s="94">
        <v>940</v>
      </c>
      <c r="F6" s="95" t="s">
        <v>2</v>
      </c>
      <c r="G6" s="96">
        <v>320</v>
      </c>
      <c r="H6" s="95" t="s">
        <v>2</v>
      </c>
      <c r="I6" s="97">
        <v>990</v>
      </c>
      <c r="J6" s="91">
        <v>240</v>
      </c>
      <c r="K6" s="91">
        <v>20</v>
      </c>
      <c r="L6" s="91" t="s">
        <v>14</v>
      </c>
      <c r="M6" s="98">
        <v>70</v>
      </c>
    </row>
    <row r="7" spans="1:13" ht="14.65" thickBot="1" x14ac:dyDescent="0.5">
      <c r="A7" s="99" t="s">
        <v>3</v>
      </c>
      <c r="B7" s="100" t="s">
        <v>36</v>
      </c>
      <c r="C7" s="101">
        <v>9</v>
      </c>
      <c r="D7" s="102">
        <v>1267</v>
      </c>
      <c r="E7" s="103">
        <v>940</v>
      </c>
      <c r="F7" s="104" t="s">
        <v>2</v>
      </c>
      <c r="G7" s="105">
        <v>320</v>
      </c>
      <c r="H7" s="104" t="s">
        <v>2</v>
      </c>
      <c r="I7" s="106">
        <v>990</v>
      </c>
      <c r="J7" s="100">
        <v>240</v>
      </c>
      <c r="K7" s="100">
        <v>20</v>
      </c>
      <c r="L7" s="100" t="s">
        <v>14</v>
      </c>
      <c r="M7" s="107">
        <v>69</v>
      </c>
    </row>
  </sheetData>
  <sortState ref="A2:M7">
    <sortCondition descending="1" ref="C2:C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Ashmore Bld B</vt:lpstr>
      <vt:lpstr>Ashmore Bld C</vt:lpstr>
      <vt:lpstr>Daikin RXYMQ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Cassells</dc:creator>
  <cp:lastModifiedBy>Stephen Coff</cp:lastModifiedBy>
  <dcterms:created xsi:type="dcterms:W3CDTF">2017-06-15T22:23:34Z</dcterms:created>
  <dcterms:modified xsi:type="dcterms:W3CDTF">2017-08-02T04:27:02Z</dcterms:modified>
</cp:coreProperties>
</file>